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Penzugyi es Koltsegvetesi Osztaly\HUPENZU\2022\Beszámoló Zárszámadás 2022\Zárszámadás\Leadott\"/>
    </mc:Choice>
  </mc:AlternateContent>
  <bookViews>
    <workbookView xWindow="0" yWindow="0" windowWidth="28800" windowHeight="11835" tabRatio="736"/>
  </bookViews>
  <sheets>
    <sheet name="T_1_mérleg" sheetId="402" r:id="rId1"/>
    <sheet name="T_2_kiadás" sheetId="350" r:id="rId2"/>
    <sheet name="T_3_bevétel" sheetId="351" r:id="rId3"/>
    <sheet name="T_4_tábla" sheetId="301" r:id="rId4"/>
    <sheet name="T_5_tábla" sheetId="302" r:id="rId5"/>
    <sheet name="T_6_tábla  " sheetId="462" r:id="rId6"/>
    <sheet name="T_7_tábla " sheetId="463" r:id="rId7"/>
    <sheet name="T_8_tábla " sheetId="464" r:id="rId8"/>
    <sheet name="T_9_műk.peszk.kiad" sheetId="314" r:id="rId9"/>
    <sheet name="T_10_műk.bev." sheetId="315" r:id="rId10"/>
    <sheet name="T_11_felh.peszk.átad." sheetId="316" r:id="rId11"/>
    <sheet name="T_12_felhalm.bev." sheetId="317" r:id="rId12"/>
    <sheet name="T_13_kölcsönök" sheetId="387" r:id="rId13"/>
    <sheet name="T_14_felúj." sheetId="403" r:id="rId14"/>
    <sheet name="T_15_beruh. " sheetId="404" r:id="rId15"/>
    <sheet name="T_16_Tartalék" sheetId="385" r:id="rId16"/>
    <sheet name="T_17_pénzkészlet" sheetId="466" r:id="rId17"/>
    <sheet name="18_köv.évi " sheetId="467" r:id="rId18"/>
    <sheet name="T_19_PM" sheetId="445" r:id="rId19"/>
    <sheet name="T_19_PM Intézmények " sheetId="452" r:id="rId20"/>
    <sheet name="egysz.mérleg" sheetId="394" state="hidden" r:id="rId21"/>
    <sheet name="egysz.pforg" sheetId="343" state="hidden" r:id="rId22"/>
    <sheet name="egysz.pm." sheetId="344" state="hidden" r:id="rId23"/>
    <sheet name="pm.kimutatás" sheetId="370" state="hidden" r:id="rId24"/>
    <sheet name="pm.ÖM" sheetId="401" state="hidden" r:id="rId25"/>
    <sheet name="kötött normatív" sheetId="328" state="hidden" r:id="rId26"/>
    <sheet name="központosított" sheetId="329" state="hidden" r:id="rId27"/>
    <sheet name="cél,címzett" sheetId="330" state="hidden" r:id="rId28"/>
  </sheets>
  <definedNames>
    <definedName name="_15_" localSheetId="5">#REF!</definedName>
    <definedName name="_15_" localSheetId="6">#REF!</definedName>
    <definedName name="_15_" localSheetId="7">#REF!</definedName>
    <definedName name="_15_">#REF!</definedName>
    <definedName name="_16_" localSheetId="5">#REF!</definedName>
    <definedName name="_16_" localSheetId="6">#REF!</definedName>
    <definedName name="_16_" localSheetId="7">#REF!</definedName>
    <definedName name="_16_">#REF!</definedName>
    <definedName name="_1Excel_BuiltIn_Print_Area_34_1" localSheetId="21">#REF!</definedName>
    <definedName name="_1Excel_BuiltIn_Print_Area_34_1" localSheetId="19">#REF!</definedName>
    <definedName name="_1Excel_BuiltIn_Print_Area_34_1" localSheetId="7">#REF!</definedName>
    <definedName name="_1Excel_BuiltIn_Print_Area_34_1">#REF!</definedName>
    <definedName name="_2Excel_BuiltIn_Print_Area_34_1" localSheetId="22">#REF!</definedName>
    <definedName name="_3Excel_BuiltIn_Print_Area_34_1" localSheetId="23">#REF!</definedName>
    <definedName name="_3Excel_BuiltIn_Print_Area_34_1" localSheetId="24">#REF!</definedName>
    <definedName name="_4Excel_BuiltIn_Print_Area_34_1" localSheetId="19">#REF!</definedName>
    <definedName name="_4Excel_BuiltIn_Print_Area_34_1" localSheetId="7">#REF!</definedName>
    <definedName name="_4Excel_BuiltIn_Print_Area_34_1">#REF!</definedName>
    <definedName name="_6">#REF!</definedName>
    <definedName name="a" localSheetId="19">#REF!</definedName>
    <definedName name="a" localSheetId="6">#REF!</definedName>
    <definedName name="a" localSheetId="7">#REF!</definedName>
    <definedName name="a">#REF!</definedName>
    <definedName name="ági">#REF!</definedName>
    <definedName name="Excel_BuiltIn_Print_Area_100_1" localSheetId="20">#REF!</definedName>
    <definedName name="Excel_BuiltIn_Print_Area_100_1" localSheetId="22">#REF!</definedName>
    <definedName name="Excel_BuiltIn_Print_Area_100_1" localSheetId="23">#REF!</definedName>
    <definedName name="Excel_BuiltIn_Print_Area_100_1" localSheetId="24">#REF!</definedName>
    <definedName name="Excel_BuiltIn_Print_Area_100_1" localSheetId="19">#REF!</definedName>
    <definedName name="Excel_BuiltIn_Print_Area_100_1" localSheetId="5">#REF!</definedName>
    <definedName name="Excel_BuiltIn_Print_Area_100_1" localSheetId="6">#REF!</definedName>
    <definedName name="Excel_BuiltIn_Print_Area_100_1" localSheetId="7">#REF!</definedName>
    <definedName name="Excel_BuiltIn_Print_Area_100_1">#REF!</definedName>
    <definedName name="Excel_BuiltIn_Print_Area_109_1" localSheetId="20">#REF!</definedName>
    <definedName name="Excel_BuiltIn_Print_Area_109_1" localSheetId="21">#REF!</definedName>
    <definedName name="Excel_BuiltIn_Print_Area_109_1" localSheetId="22">#REF!</definedName>
    <definedName name="Excel_BuiltIn_Print_Area_109_1" localSheetId="23">#REF!</definedName>
    <definedName name="Excel_BuiltIn_Print_Area_109_1" localSheetId="24">#REF!</definedName>
    <definedName name="Excel_BuiltIn_Print_Area_109_1" localSheetId="14">'T_15_beruh. '!$A$12:$D$264</definedName>
    <definedName name="Excel_BuiltIn_Print_Area_109_1" localSheetId="19">#REF!</definedName>
    <definedName name="Excel_BuiltIn_Print_Area_109_1" localSheetId="5">#REF!</definedName>
    <definedName name="Excel_BuiltIn_Print_Area_109_1" localSheetId="6">#REF!</definedName>
    <definedName name="Excel_BuiltIn_Print_Area_109_1" localSheetId="7">#REF!</definedName>
    <definedName name="Excel_BuiltIn_Print_Area_109_1">#REF!</definedName>
    <definedName name="Excel_BuiltIn_Print_Area_111" localSheetId="20">#REF!</definedName>
    <definedName name="Excel_BuiltIn_Print_Area_111" localSheetId="19">#REF!</definedName>
    <definedName name="Excel_BuiltIn_Print_Area_111" localSheetId="5">#REF!</definedName>
    <definedName name="Excel_BuiltIn_Print_Area_111" localSheetId="6">#REF!</definedName>
    <definedName name="Excel_BuiltIn_Print_Area_111" localSheetId="7">#REF!</definedName>
    <definedName name="Excel_BuiltIn_Print_Area_111">#REF!</definedName>
    <definedName name="Excel_BuiltIn_Print_Area_14_1" localSheetId="20">#REF!</definedName>
    <definedName name="Excel_BuiltIn_Print_Area_14_1" localSheetId="22">#REF!</definedName>
    <definedName name="Excel_BuiltIn_Print_Area_14_1" localSheetId="23">#REF!</definedName>
    <definedName name="Excel_BuiltIn_Print_Area_14_1" localSheetId="24">#REF!</definedName>
    <definedName name="Excel_BuiltIn_Print_Area_14_1" localSheetId="0">#REF!</definedName>
    <definedName name="Excel_BuiltIn_Print_Area_14_1" localSheetId="12">#REF!</definedName>
    <definedName name="Excel_BuiltIn_Print_Area_14_1" localSheetId="13">#REF!</definedName>
    <definedName name="Excel_BuiltIn_Print_Area_14_1" localSheetId="14">#REF!</definedName>
    <definedName name="Excel_BuiltIn_Print_Area_14_1" localSheetId="19">#REF!</definedName>
    <definedName name="Excel_BuiltIn_Print_Area_14_1" localSheetId="5">#REF!</definedName>
    <definedName name="Excel_BuiltIn_Print_Area_14_1" localSheetId="7">#REF!</definedName>
    <definedName name="Excel_BuiltIn_Print_Area_14_1">#REF!</definedName>
    <definedName name="Excel_BuiltIn_Print_Area_14_1_1" localSheetId="20">#REF!</definedName>
    <definedName name="Excel_BuiltIn_Print_Area_14_1_1" localSheetId="22">#REF!</definedName>
    <definedName name="Excel_BuiltIn_Print_Area_14_1_1" localSheetId="23">#REF!</definedName>
    <definedName name="Excel_BuiltIn_Print_Area_14_1_1" localSheetId="24">#REF!</definedName>
    <definedName name="Excel_BuiltIn_Print_Area_14_1_1" localSheetId="0">#REF!</definedName>
    <definedName name="Excel_BuiltIn_Print_Area_14_1_1" localSheetId="12">#REF!</definedName>
    <definedName name="Excel_BuiltIn_Print_Area_14_1_1" localSheetId="13">#REF!</definedName>
    <definedName name="Excel_BuiltIn_Print_Area_14_1_1" localSheetId="14">#REF!</definedName>
    <definedName name="Excel_BuiltIn_Print_Area_14_1_1" localSheetId="19">#REF!</definedName>
    <definedName name="Excel_BuiltIn_Print_Area_14_1_1" localSheetId="5">#REF!</definedName>
    <definedName name="Excel_BuiltIn_Print_Area_14_1_1" localSheetId="7">#REF!</definedName>
    <definedName name="Excel_BuiltIn_Print_Area_14_1_1">#REF!</definedName>
    <definedName name="Excel_BuiltIn_Print_Area_2_1" localSheetId="20">#REF!</definedName>
    <definedName name="Excel_BuiltIn_Print_Area_2_1" localSheetId="22">#REF!</definedName>
    <definedName name="Excel_BuiltIn_Print_Area_2_1" localSheetId="23">#REF!</definedName>
    <definedName name="Excel_BuiltIn_Print_Area_2_1" localSheetId="24">#REF!</definedName>
    <definedName name="Excel_BuiltIn_Print_Area_2_1" localSheetId="19">#REF!</definedName>
    <definedName name="Excel_BuiltIn_Print_Area_2_1" localSheetId="7">#REF!</definedName>
    <definedName name="Excel_BuiltIn_Print_Area_2_1">#REF!</definedName>
    <definedName name="Excel_BuiltIn_Print_Area_29_1" localSheetId="20">#REF!</definedName>
    <definedName name="Excel_BuiltIn_Print_Area_29_1" localSheetId="22">#REF!</definedName>
    <definedName name="Excel_BuiltIn_Print_Area_29_1" localSheetId="23">#REF!</definedName>
    <definedName name="Excel_BuiltIn_Print_Area_29_1" localSheetId="24">#REF!</definedName>
    <definedName name="Excel_BuiltIn_Print_Area_29_1" localSheetId="0">#REF!</definedName>
    <definedName name="Excel_BuiltIn_Print_Area_29_1" localSheetId="12">#REF!</definedName>
    <definedName name="Excel_BuiltIn_Print_Area_29_1" localSheetId="13">#REF!</definedName>
    <definedName name="Excel_BuiltIn_Print_Area_29_1" localSheetId="14">#REF!</definedName>
    <definedName name="Excel_BuiltIn_Print_Area_29_1" localSheetId="19">#REF!</definedName>
    <definedName name="Excel_BuiltIn_Print_Area_29_1" localSheetId="1">#REF!</definedName>
    <definedName name="Excel_BuiltIn_Print_Area_29_1" localSheetId="2">#REF!</definedName>
    <definedName name="Excel_BuiltIn_Print_Area_29_1" localSheetId="5">#REF!</definedName>
    <definedName name="Excel_BuiltIn_Print_Area_29_1" localSheetId="7">#REF!</definedName>
    <definedName name="Excel_BuiltIn_Print_Area_29_1">#REF!</definedName>
    <definedName name="Excel_BuiltIn_Print_Area_29_1_1" localSheetId="20">#REF!</definedName>
    <definedName name="Excel_BuiltIn_Print_Area_29_1_1" localSheetId="22">#REF!</definedName>
    <definedName name="Excel_BuiltIn_Print_Area_29_1_1" localSheetId="23">#REF!</definedName>
    <definedName name="Excel_BuiltIn_Print_Area_29_1_1" localSheetId="24">#REF!</definedName>
    <definedName name="Excel_BuiltIn_Print_Area_29_1_1" localSheetId="0">#REF!</definedName>
    <definedName name="Excel_BuiltIn_Print_Area_29_1_1" localSheetId="12">#REF!</definedName>
    <definedName name="Excel_BuiltIn_Print_Area_29_1_1" localSheetId="13">#REF!</definedName>
    <definedName name="Excel_BuiltIn_Print_Area_29_1_1" localSheetId="14">#REF!</definedName>
    <definedName name="Excel_BuiltIn_Print_Area_29_1_1" localSheetId="19">#REF!</definedName>
    <definedName name="Excel_BuiltIn_Print_Area_29_1_1" localSheetId="1">#REF!</definedName>
    <definedName name="Excel_BuiltIn_Print_Area_29_1_1" localSheetId="2">#REF!</definedName>
    <definedName name="Excel_BuiltIn_Print_Area_29_1_1" localSheetId="5">#REF!</definedName>
    <definedName name="Excel_BuiltIn_Print_Area_29_1_1" localSheetId="7">#REF!</definedName>
    <definedName name="Excel_BuiltIn_Print_Area_29_1_1">#REF!</definedName>
    <definedName name="Excel_BuiltIn_Print_Area_29_1_1_62" localSheetId="5">#REF!</definedName>
    <definedName name="Excel_BuiltIn_Print_Area_29_1_1_62" localSheetId="7">#REF!</definedName>
    <definedName name="Excel_BuiltIn_Print_Area_29_1_1_62">#REF!</definedName>
    <definedName name="Excel_BuiltIn_Print_Area_29_1_62" localSheetId="5">#REF!</definedName>
    <definedName name="Excel_BuiltIn_Print_Area_29_1_62" localSheetId="7">#REF!</definedName>
    <definedName name="Excel_BuiltIn_Print_Area_29_1_62">#REF!</definedName>
    <definedName name="Excel_BuiltIn_Print_Area_30_1" localSheetId="20">#REF!</definedName>
    <definedName name="Excel_BuiltIn_Print_Area_30_1" localSheetId="22">#REF!</definedName>
    <definedName name="Excel_BuiltIn_Print_Area_30_1" localSheetId="23">#REF!</definedName>
    <definedName name="Excel_BuiltIn_Print_Area_30_1" localSheetId="24">#REF!</definedName>
    <definedName name="Excel_BuiltIn_Print_Area_30_1" localSheetId="19">#REF!</definedName>
    <definedName name="Excel_BuiltIn_Print_Area_30_1" localSheetId="7">#REF!</definedName>
    <definedName name="Excel_BuiltIn_Print_Area_30_1">#REF!</definedName>
    <definedName name="Excel_BuiltIn_Print_Area_31_1" localSheetId="20">#REF!</definedName>
    <definedName name="Excel_BuiltIn_Print_Area_31_1" localSheetId="21">#REF!</definedName>
    <definedName name="Excel_BuiltIn_Print_Area_31_1" localSheetId="22">#REF!</definedName>
    <definedName name="Excel_BuiltIn_Print_Area_31_1" localSheetId="23">#REF!</definedName>
    <definedName name="Excel_BuiltIn_Print_Area_31_1" localSheetId="24">#REF!</definedName>
    <definedName name="Excel_BuiltIn_Print_Area_31_1" localSheetId="0">#REF!</definedName>
    <definedName name="Excel_BuiltIn_Print_Area_31_1" localSheetId="12">#REF!</definedName>
    <definedName name="Excel_BuiltIn_Print_Area_31_1" localSheetId="13">#REF!</definedName>
    <definedName name="Excel_BuiltIn_Print_Area_31_1" localSheetId="14">#REF!</definedName>
    <definedName name="Excel_BuiltIn_Print_Area_31_1" localSheetId="19">#REF!</definedName>
    <definedName name="Excel_BuiltIn_Print_Area_31_1" localSheetId="1">#REF!</definedName>
    <definedName name="Excel_BuiltIn_Print_Area_31_1" localSheetId="2">#REF!</definedName>
    <definedName name="Excel_BuiltIn_Print_Area_31_1" localSheetId="5">#REF!</definedName>
    <definedName name="Excel_BuiltIn_Print_Area_31_1" localSheetId="7">#REF!</definedName>
    <definedName name="Excel_BuiltIn_Print_Area_31_1">#REF!</definedName>
    <definedName name="Excel_BuiltIn_Print_Area_32_1" localSheetId="20">#REF!</definedName>
    <definedName name="Excel_BuiltIn_Print_Area_32_1" localSheetId="22">#REF!</definedName>
    <definedName name="Excel_BuiltIn_Print_Area_32_1" localSheetId="23">#REF!</definedName>
    <definedName name="Excel_BuiltIn_Print_Area_32_1" localSheetId="24">#REF!</definedName>
    <definedName name="Excel_BuiltIn_Print_Area_32_1" localSheetId="0">#REF!</definedName>
    <definedName name="Excel_BuiltIn_Print_Area_32_1" localSheetId="12">#REF!</definedName>
    <definedName name="Excel_BuiltIn_Print_Area_32_1" localSheetId="13">#REF!</definedName>
    <definedName name="Excel_BuiltIn_Print_Area_32_1" localSheetId="14">#REF!</definedName>
    <definedName name="Excel_BuiltIn_Print_Area_32_1" localSheetId="19">#REF!</definedName>
    <definedName name="Excel_BuiltIn_Print_Area_32_1" localSheetId="1">#REF!</definedName>
    <definedName name="Excel_BuiltIn_Print_Area_32_1" localSheetId="2">#REF!</definedName>
    <definedName name="Excel_BuiltIn_Print_Area_32_1" localSheetId="5">#REF!</definedName>
    <definedName name="Excel_BuiltIn_Print_Area_32_1" localSheetId="7">#REF!</definedName>
    <definedName name="Excel_BuiltIn_Print_Area_32_1">#REF!</definedName>
    <definedName name="Excel_BuiltIn_Print_Area_32_1_64" localSheetId="5">#REF!</definedName>
    <definedName name="Excel_BuiltIn_Print_Area_32_1_64" localSheetId="7">#REF!</definedName>
    <definedName name="Excel_BuiltIn_Print_Area_32_1_64">#REF!</definedName>
    <definedName name="Excel_BuiltIn_Print_Area_33_1" localSheetId="20">#REF!</definedName>
    <definedName name="Excel_BuiltIn_Print_Area_33_1" localSheetId="22">#REF!</definedName>
    <definedName name="Excel_BuiltIn_Print_Area_33_1" localSheetId="23">#REF!</definedName>
    <definedName name="Excel_BuiltIn_Print_Area_33_1" localSheetId="24">#REF!</definedName>
    <definedName name="Excel_BuiltIn_Print_Area_33_1" localSheetId="19">#REF!</definedName>
    <definedName name="Excel_BuiltIn_Print_Area_33_1" localSheetId="5">#REF!</definedName>
    <definedName name="Excel_BuiltIn_Print_Area_33_1" localSheetId="7">#REF!</definedName>
    <definedName name="Excel_BuiltIn_Print_Area_33_1">#REF!</definedName>
    <definedName name="Excel_BuiltIn_Print_Area_34_1" localSheetId="20">#REF!</definedName>
    <definedName name="Excel_BuiltIn_Print_Area_34_1" localSheetId="21">#REF!</definedName>
    <definedName name="Excel_BuiltIn_Print_Area_34_1" localSheetId="22">#REF!</definedName>
    <definedName name="Excel_BuiltIn_Print_Area_34_1" localSheetId="23">#REF!</definedName>
    <definedName name="Excel_BuiltIn_Print_Area_34_1" localSheetId="24">#REF!</definedName>
    <definedName name="Excel_BuiltIn_Print_Area_34_1" localSheetId="0">#REF!</definedName>
    <definedName name="Excel_BuiltIn_Print_Area_34_1" localSheetId="12">#REF!</definedName>
    <definedName name="Excel_BuiltIn_Print_Area_34_1" localSheetId="13">#REF!</definedName>
    <definedName name="Excel_BuiltIn_Print_Area_34_1" localSheetId="14">#REF!</definedName>
    <definedName name="Excel_BuiltIn_Print_Area_34_1" localSheetId="19">#REF!</definedName>
    <definedName name="Excel_BuiltIn_Print_Area_34_1" localSheetId="1">#REF!</definedName>
    <definedName name="Excel_BuiltIn_Print_Area_34_1" localSheetId="2">#REF!</definedName>
    <definedName name="Excel_BuiltIn_Print_Area_34_1" localSheetId="5">#REF!</definedName>
    <definedName name="Excel_BuiltIn_Print_Area_34_1" localSheetId="7">#REF!</definedName>
    <definedName name="Excel_BuiltIn_Print_Area_34_1">#REF!</definedName>
    <definedName name="Excel_BuiltIn_Print_Area_35_1" localSheetId="20">#REF!</definedName>
    <definedName name="Excel_BuiltIn_Print_Area_35_1" localSheetId="22">#REF!</definedName>
    <definedName name="Excel_BuiltIn_Print_Area_35_1" localSheetId="23">#REF!</definedName>
    <definedName name="Excel_BuiltIn_Print_Area_35_1" localSheetId="24">#REF!</definedName>
    <definedName name="Excel_BuiltIn_Print_Area_35_1" localSheetId="19">#REF!</definedName>
    <definedName name="Excel_BuiltIn_Print_Area_35_1" localSheetId="5">#REF!</definedName>
    <definedName name="Excel_BuiltIn_Print_Area_35_1" localSheetId="7">#REF!</definedName>
    <definedName name="Excel_BuiltIn_Print_Area_35_1">#REF!</definedName>
    <definedName name="Excel_BuiltIn_Print_Area_36_1" localSheetId="20">#REF!</definedName>
    <definedName name="Excel_BuiltIn_Print_Area_36_1" localSheetId="22">#REF!</definedName>
    <definedName name="Excel_BuiltIn_Print_Area_36_1" localSheetId="23">#REF!</definedName>
    <definedName name="Excel_BuiltIn_Print_Area_36_1" localSheetId="24">#REF!</definedName>
    <definedName name="Excel_BuiltIn_Print_Area_36_1" localSheetId="19">#REF!</definedName>
    <definedName name="Excel_BuiltIn_Print_Area_36_1" localSheetId="5">#REF!</definedName>
    <definedName name="Excel_BuiltIn_Print_Area_36_1" localSheetId="7">#REF!</definedName>
    <definedName name="Excel_BuiltIn_Print_Area_36_1">#REF!</definedName>
    <definedName name="Excel_BuiltIn_Print_Area_37_1" localSheetId="20">#REF!</definedName>
    <definedName name="Excel_BuiltIn_Print_Area_37_1" localSheetId="22">#REF!</definedName>
    <definedName name="Excel_BuiltIn_Print_Area_37_1" localSheetId="23">#REF!</definedName>
    <definedName name="Excel_BuiltIn_Print_Area_37_1" localSheetId="24">#REF!</definedName>
    <definedName name="Excel_BuiltIn_Print_Area_37_1" localSheetId="0">#REF!</definedName>
    <definedName name="Excel_BuiltIn_Print_Area_37_1" localSheetId="12">#REF!</definedName>
    <definedName name="Excel_BuiltIn_Print_Area_37_1" localSheetId="13">#REF!</definedName>
    <definedName name="Excel_BuiltIn_Print_Area_37_1" localSheetId="14">#REF!</definedName>
    <definedName name="Excel_BuiltIn_Print_Area_37_1" localSheetId="19">#REF!</definedName>
    <definedName name="Excel_BuiltIn_Print_Area_37_1" localSheetId="1">#REF!</definedName>
    <definedName name="Excel_BuiltIn_Print_Area_37_1" localSheetId="2">#REF!</definedName>
    <definedName name="Excel_BuiltIn_Print_Area_37_1" localSheetId="5">#REF!</definedName>
    <definedName name="Excel_BuiltIn_Print_Area_37_1" localSheetId="7">#REF!</definedName>
    <definedName name="Excel_BuiltIn_Print_Area_37_1">#REF!</definedName>
    <definedName name="Excel_BuiltIn_Print_Area_38_1" localSheetId="20">#REF!</definedName>
    <definedName name="Excel_BuiltIn_Print_Area_38_1" localSheetId="22">#REF!</definedName>
    <definedName name="Excel_BuiltIn_Print_Area_38_1" localSheetId="23">#REF!</definedName>
    <definedName name="Excel_BuiltIn_Print_Area_38_1" localSheetId="24">#REF!</definedName>
    <definedName name="Excel_BuiltIn_Print_Area_38_1" localSheetId="19">#REF!</definedName>
    <definedName name="Excel_BuiltIn_Print_Area_38_1" localSheetId="7">#REF!</definedName>
    <definedName name="Excel_BuiltIn_Print_Area_38_1">#REF!</definedName>
    <definedName name="Excel_BuiltIn_Print_Area_4_1" localSheetId="20">#REF!</definedName>
    <definedName name="Excel_BuiltIn_Print_Area_4_1" localSheetId="22">#REF!</definedName>
    <definedName name="Excel_BuiltIn_Print_Area_4_1" localSheetId="23">#REF!</definedName>
    <definedName name="Excel_BuiltIn_Print_Area_4_1" localSheetId="24">#REF!</definedName>
    <definedName name="Excel_BuiltIn_Print_Area_4_1" localSheetId="19">#REF!</definedName>
    <definedName name="Excel_BuiltIn_Print_Area_4_1" localSheetId="5">#REF!</definedName>
    <definedName name="Excel_BuiltIn_Print_Area_4_1" localSheetId="7">#REF!</definedName>
    <definedName name="Excel_BuiltIn_Print_Area_4_1">#REF!</definedName>
    <definedName name="Excel_BuiltIn_Print_Area_41_1" localSheetId="20">#REF!</definedName>
    <definedName name="Excel_BuiltIn_Print_Area_41_1" localSheetId="22">#REF!</definedName>
    <definedName name="Excel_BuiltIn_Print_Area_41_1" localSheetId="23">#REF!</definedName>
    <definedName name="Excel_BuiltIn_Print_Area_41_1" localSheetId="24">#REF!</definedName>
    <definedName name="Excel_BuiltIn_Print_Area_41_1" localSheetId="19">#REF!</definedName>
    <definedName name="Excel_BuiltIn_Print_Area_41_1" localSheetId="5">#REF!</definedName>
    <definedName name="Excel_BuiltIn_Print_Area_41_1" localSheetId="7">#REF!</definedName>
    <definedName name="Excel_BuiltIn_Print_Area_41_1">#REF!</definedName>
    <definedName name="Excel_BuiltIn_Print_Area_44_1" localSheetId="20">#REF!</definedName>
    <definedName name="Excel_BuiltIn_Print_Area_44_1" localSheetId="22">#REF!</definedName>
    <definedName name="Excel_BuiltIn_Print_Area_44_1" localSheetId="23">#REF!</definedName>
    <definedName name="Excel_BuiltIn_Print_Area_44_1" localSheetId="24">#REF!</definedName>
    <definedName name="Excel_BuiltIn_Print_Area_44_1" localSheetId="19">#REF!</definedName>
    <definedName name="Excel_BuiltIn_Print_Area_44_1" localSheetId="5">#REF!</definedName>
    <definedName name="Excel_BuiltIn_Print_Area_44_1" localSheetId="7">#REF!</definedName>
    <definedName name="Excel_BuiltIn_Print_Area_44_1">#REF!</definedName>
    <definedName name="Excel_BuiltIn_Print_Area_48_1" localSheetId="5">#REF!</definedName>
    <definedName name="Excel_BuiltIn_Print_Area_48_1" localSheetId="7">#REF!</definedName>
    <definedName name="Excel_BuiltIn_Print_Area_48_1">#REF!</definedName>
    <definedName name="Excel_BuiltIn_Print_Area_5_1" localSheetId="20">#REF!</definedName>
    <definedName name="Excel_BuiltIn_Print_Area_5_1" localSheetId="22">#REF!</definedName>
    <definedName name="Excel_BuiltIn_Print_Area_5_1" localSheetId="23">#REF!</definedName>
    <definedName name="Excel_BuiltIn_Print_Area_5_1" localSheetId="24">#REF!</definedName>
    <definedName name="Excel_BuiltIn_Print_Area_5_1" localSheetId="19">#REF!</definedName>
    <definedName name="Excel_BuiltIn_Print_Area_5_1" localSheetId="5">#REF!</definedName>
    <definedName name="Excel_BuiltIn_Print_Area_5_1" localSheetId="7">#REF!</definedName>
    <definedName name="Excel_BuiltIn_Print_Area_5_1">#REF!</definedName>
    <definedName name="Excel_BuiltIn_Print_Area_50_1" localSheetId="20">#REF!</definedName>
    <definedName name="Excel_BuiltIn_Print_Area_50_1" localSheetId="22">#REF!</definedName>
    <definedName name="Excel_BuiltIn_Print_Area_50_1" localSheetId="23">#REF!</definedName>
    <definedName name="Excel_BuiltIn_Print_Area_50_1" localSheetId="24">#REF!</definedName>
    <definedName name="Excel_BuiltIn_Print_Area_50_1" localSheetId="19">#REF!</definedName>
    <definedName name="Excel_BuiltIn_Print_Area_50_1" localSheetId="5">#REF!</definedName>
    <definedName name="Excel_BuiltIn_Print_Area_50_1" localSheetId="7">#REF!</definedName>
    <definedName name="Excel_BuiltIn_Print_Area_50_1">#REF!</definedName>
    <definedName name="Excel_BuiltIn_Print_Area_55_1" localSheetId="20">#REF!</definedName>
    <definedName name="Excel_BuiltIn_Print_Area_55_1" localSheetId="21">#REF!</definedName>
    <definedName name="Excel_BuiltIn_Print_Area_55_1" localSheetId="22">#REF!</definedName>
    <definedName name="Excel_BuiltIn_Print_Area_55_1" localSheetId="23">#REF!</definedName>
    <definedName name="Excel_BuiltIn_Print_Area_55_1" localSheetId="24">#REF!</definedName>
    <definedName name="Excel_BuiltIn_Print_Area_55_1" localSheetId="0">#REF!</definedName>
    <definedName name="Excel_BuiltIn_Print_Area_55_1" localSheetId="12">#REF!</definedName>
    <definedName name="Excel_BuiltIn_Print_Area_55_1" localSheetId="13">#REF!</definedName>
    <definedName name="Excel_BuiltIn_Print_Area_55_1" localSheetId="14">#REF!</definedName>
    <definedName name="Excel_BuiltIn_Print_Area_55_1" localSheetId="19">#REF!</definedName>
    <definedName name="Excel_BuiltIn_Print_Area_55_1" localSheetId="1">#REF!</definedName>
    <definedName name="Excel_BuiltIn_Print_Area_55_1" localSheetId="2">#REF!</definedName>
    <definedName name="Excel_BuiltIn_Print_Area_55_1" localSheetId="5">#REF!</definedName>
    <definedName name="Excel_BuiltIn_Print_Area_55_1" localSheetId="7">#REF!</definedName>
    <definedName name="Excel_BuiltIn_Print_Area_55_1">#REF!</definedName>
    <definedName name="Excel_BuiltIn_Print_Area_61_1" localSheetId="20">#REF!</definedName>
    <definedName name="Excel_BuiltIn_Print_Area_61_1" localSheetId="22">#REF!</definedName>
    <definedName name="Excel_BuiltIn_Print_Area_61_1" localSheetId="23">#REF!</definedName>
    <definedName name="Excel_BuiltIn_Print_Area_61_1" localSheetId="24">#REF!</definedName>
    <definedName name="Excel_BuiltIn_Print_Area_61_1" localSheetId="19">#REF!</definedName>
    <definedName name="Excel_BuiltIn_Print_Area_61_1" localSheetId="5">#REF!</definedName>
    <definedName name="Excel_BuiltIn_Print_Area_61_1" localSheetId="7">#REF!</definedName>
    <definedName name="Excel_BuiltIn_Print_Area_61_1">#REF!</definedName>
    <definedName name="Excel_BuiltIn_Print_Area_61_1_68" localSheetId="5">#REF!</definedName>
    <definedName name="Excel_BuiltIn_Print_Area_61_1_68" localSheetId="7">#REF!</definedName>
    <definedName name="Excel_BuiltIn_Print_Area_61_1_68">#REF!</definedName>
    <definedName name="Excel_BuiltIn_Print_Area_62_1" localSheetId="5">#REF!</definedName>
    <definedName name="Excel_BuiltIn_Print_Area_62_1" localSheetId="7">#REF!</definedName>
    <definedName name="Excel_BuiltIn_Print_Area_62_1">#REF!</definedName>
    <definedName name="Excel_BuiltIn_Print_Area_64_1" localSheetId="20">#REF!</definedName>
    <definedName name="Excel_BuiltIn_Print_Area_64_1" localSheetId="22">#REF!</definedName>
    <definedName name="Excel_BuiltIn_Print_Area_64_1" localSheetId="23">#REF!</definedName>
    <definedName name="Excel_BuiltIn_Print_Area_64_1" localSheetId="24">#REF!</definedName>
    <definedName name="Excel_BuiltIn_Print_Area_64_1" localSheetId="19">#REF!</definedName>
    <definedName name="Excel_BuiltIn_Print_Area_64_1" localSheetId="7">#REF!</definedName>
    <definedName name="Excel_BuiltIn_Print_Area_64_1">#REF!</definedName>
    <definedName name="Excel_BuiltIn_Print_Area_71_1" localSheetId="7">#REF!</definedName>
    <definedName name="Excel_BuiltIn_Print_Area_71_1">#REF!</definedName>
    <definedName name="Excel_BuiltIn_Print_Area_91_1" localSheetId="20">#REF!</definedName>
    <definedName name="Excel_BuiltIn_Print_Area_91_1" localSheetId="22">#REF!</definedName>
    <definedName name="Excel_BuiltIn_Print_Area_91_1" localSheetId="23">#REF!</definedName>
    <definedName name="Excel_BuiltIn_Print_Area_91_1" localSheetId="24">#REF!</definedName>
    <definedName name="Excel_BuiltIn_Print_Area_91_1" localSheetId="19">#REF!</definedName>
    <definedName name="Excel_BuiltIn_Print_Area_91_1" localSheetId="5">#REF!</definedName>
    <definedName name="Excel_BuiltIn_Print_Area_91_1" localSheetId="7">#REF!</definedName>
    <definedName name="Excel_BuiltIn_Print_Area_91_1">#REF!</definedName>
    <definedName name="mama" localSheetId="19">#REF!</definedName>
    <definedName name="mama" localSheetId="7">#REF!</definedName>
    <definedName name="mama">#REF!</definedName>
    <definedName name="mimi">#REF!</definedName>
    <definedName name="_xlnm.Print_Titles" localSheetId="24">pm.ÖM!$A:$B</definedName>
    <definedName name="_xlnm.Print_Titles" localSheetId="13">T_14_felúj.!$8:$11</definedName>
    <definedName name="_xlnm.Print_Titles" localSheetId="14">'T_15_beruh. '!$8:$11</definedName>
    <definedName name="_xlnm.Print_Titles" localSheetId="3">T_4_tábla!$A:$B</definedName>
    <definedName name="_xlnm.Print_Titles" localSheetId="4">T_5_tábla!$A:$B</definedName>
    <definedName name="_xlnm.Print_Titles" localSheetId="8">T_9_műk.peszk.kiad!$6:$10</definedName>
    <definedName name="_xlnm.Print_Area" localSheetId="17">'18_köv.évi '!$A$1:$C$33</definedName>
    <definedName name="_xlnm.Print_Area" localSheetId="27">'cél,címzett'!$A$1:$O$29</definedName>
    <definedName name="_xlnm.Print_Area" localSheetId="20">egysz.mérleg!$A$1:$N$50</definedName>
    <definedName name="_xlnm.Print_Area" localSheetId="21">egysz.pforg!$A$2:$E$60</definedName>
    <definedName name="_xlnm.Print_Area" localSheetId="22">egysz.pm.!$A$1:$H$35</definedName>
    <definedName name="_xlnm.Print_Area" localSheetId="25">'kötött normatív'!$A$1:$M$52</definedName>
    <definedName name="_xlnm.Print_Area" localSheetId="26">központosított!$A$1:$I$37</definedName>
    <definedName name="_xlnm.Print_Area" localSheetId="23">pm.kimutatás!$A$1:$K$39</definedName>
    <definedName name="_xlnm.Print_Area" localSheetId="24">pm.ÖM!$A$1:$AH$40</definedName>
    <definedName name="_xlnm.Print_Area" localSheetId="0">T_1_mérleg!$A$2:$Q$55</definedName>
    <definedName name="_xlnm.Print_Area" localSheetId="9">T_10_műk.bev.!$A$1:$F$43</definedName>
    <definedName name="_xlnm.Print_Area" localSheetId="10">T_11_felh.peszk.átad.!$A$1:$F$68</definedName>
    <definedName name="_xlnm.Print_Area" localSheetId="11">T_12_felhalm.bev.!$A$1:$F$33</definedName>
    <definedName name="_xlnm.Print_Area" localSheetId="12">T_13_kölcsönök!$A$1:$F$44</definedName>
    <definedName name="_xlnm.Print_Area" localSheetId="13">T_14_felúj.!$A$2:$F$184</definedName>
    <definedName name="_xlnm.Print_Area" localSheetId="14">'T_15_beruh. '!$A$2:$F$344</definedName>
    <definedName name="_xlnm.Print_Area" localSheetId="15">T_16_Tartalék!$A$1:$H$76</definedName>
    <definedName name="_xlnm.Print_Area" localSheetId="19">'T_19_PM Intézmények '!$A$1:$W$21</definedName>
    <definedName name="_xlnm.Print_Area" localSheetId="1">T_2_kiadás!$A$2:$F$56</definedName>
    <definedName name="_xlnm.Print_Area" localSheetId="2">T_3_bevétel!$A$1:$F$92</definedName>
    <definedName name="_xlnm.Print_Area" localSheetId="3">T_4_tábla!$A$2:$DY$56</definedName>
    <definedName name="_xlnm.Print_Area" localSheetId="4">T_5_tábla!$A$2:$DY$44</definedName>
    <definedName name="_xlnm.Print_Area" localSheetId="5">'T_6_tábla  '!$A$1:$Q$51</definedName>
    <definedName name="_xlnm.Print_Area" localSheetId="6">'T_7_tábla '!$A$1:$Q$51</definedName>
    <definedName name="_xlnm.Print_Area" localSheetId="8">T_9_műk.peszk.kiad!$A$1:$F$82</definedName>
    <definedName name="pm" localSheetId="20">#REF!</definedName>
    <definedName name="pm" localSheetId="0">#REF!</definedName>
    <definedName name="pm" localSheetId="12">#REF!</definedName>
    <definedName name="pm" localSheetId="13">#REF!</definedName>
    <definedName name="pm" localSheetId="14">#REF!</definedName>
    <definedName name="pm" localSheetId="19">#REF!</definedName>
    <definedName name="pm" localSheetId="5">#REF!</definedName>
    <definedName name="pm" localSheetId="6">#REF!</definedName>
    <definedName name="pm" localSheetId="7">#REF!</definedName>
    <definedName name="pm">#REF!</definedName>
    <definedName name="szabadság." localSheetId="19">#REF!</definedName>
    <definedName name="szabadság." localSheetId="7">#REF!</definedName>
    <definedName name="szabadság.">#REF!</definedName>
    <definedName name="teszt" localSheetId="19">#REF!</definedName>
    <definedName name="teszt" localSheetId="7">#REF!</definedName>
    <definedName name="teszt">#REF!</definedName>
    <definedName name="uuuuu" localSheetId="19">#REF!</definedName>
    <definedName name="uuuuu" localSheetId="7">#REF!</definedName>
    <definedName name="uuuuu">#REF!</definedName>
    <definedName name="xxxx" localSheetId="7">#REF!</definedName>
    <definedName name="xxxx">#REF!</definedName>
    <definedName name="XXXXXXX" localSheetId="7">#REF!</definedName>
    <definedName name="XXXXXXX">#REF!</definedName>
  </definedNames>
  <calcPr calcId="152511"/>
</workbook>
</file>

<file path=xl/calcChain.xml><?xml version="1.0" encoding="utf-8"?>
<calcChain xmlns="http://schemas.openxmlformats.org/spreadsheetml/2006/main">
  <c r="E21" i="343" l="1"/>
  <c r="C32" i="343"/>
  <c r="C20" i="343"/>
  <c r="D15" i="343"/>
  <c r="E19" i="343"/>
  <c r="B18" i="330"/>
  <c r="C18" i="330"/>
  <c r="D18" i="330"/>
  <c r="E18" i="330"/>
  <c r="F18" i="330"/>
  <c r="G18" i="330"/>
  <c r="H18" i="330"/>
  <c r="I18" i="330"/>
  <c r="J18" i="330"/>
  <c r="K18" i="330"/>
  <c r="L18" i="330"/>
  <c r="M18" i="330"/>
  <c r="N18" i="330"/>
  <c r="O18" i="330"/>
  <c r="B27" i="330"/>
  <c r="C27" i="330"/>
  <c r="D27" i="330"/>
  <c r="E27" i="330"/>
  <c r="F27" i="330"/>
  <c r="G27" i="330"/>
  <c r="H27" i="330"/>
  <c r="I27" i="330"/>
  <c r="J27" i="330"/>
  <c r="K27" i="330"/>
  <c r="L27" i="330"/>
  <c r="M27" i="330"/>
  <c r="N27" i="330"/>
  <c r="O27" i="330"/>
  <c r="B28" i="329"/>
  <c r="B37" i="329"/>
  <c r="D28" i="329"/>
  <c r="D37" i="329" s="1"/>
  <c r="F28" i="329"/>
  <c r="H28" i="329"/>
  <c r="H32" i="329"/>
  <c r="F37" i="329"/>
  <c r="E24" i="328"/>
  <c r="G24" i="328"/>
  <c r="E25" i="328"/>
  <c r="G25" i="328"/>
  <c r="E26" i="328"/>
  <c r="G26" i="328"/>
  <c r="I26" i="328"/>
  <c r="E27" i="328"/>
  <c r="G27" i="328"/>
  <c r="H27" i="328"/>
  <c r="E28" i="328"/>
  <c r="G28" i="328"/>
  <c r="I28" i="328"/>
  <c r="E29" i="328"/>
  <c r="G29" i="328"/>
  <c r="I29" i="328"/>
  <c r="J29" i="328"/>
  <c r="E30" i="328"/>
  <c r="G30" i="328"/>
  <c r="I30" i="328"/>
  <c r="E31" i="328"/>
  <c r="G31" i="328"/>
  <c r="J31" i="328" s="1"/>
  <c r="I31" i="328"/>
  <c r="E32" i="328"/>
  <c r="G32" i="328"/>
  <c r="I32" i="328"/>
  <c r="J32" i="328"/>
  <c r="L32" i="328"/>
  <c r="M32" i="328" s="1"/>
  <c r="E33" i="328"/>
  <c r="G33" i="328"/>
  <c r="J33" i="328"/>
  <c r="I33" i="328"/>
  <c r="L33" i="328" s="1"/>
  <c r="M33" i="328" s="1"/>
  <c r="E34" i="328"/>
  <c r="G34" i="328"/>
  <c r="I34" i="328"/>
  <c r="L34" i="328"/>
  <c r="M34" i="328"/>
  <c r="E35" i="328"/>
  <c r="G35" i="328"/>
  <c r="I35" i="328"/>
  <c r="J35" i="328"/>
  <c r="E36" i="328"/>
  <c r="G36" i="328"/>
  <c r="H36" i="328"/>
  <c r="G37" i="328"/>
  <c r="H37" i="328"/>
  <c r="B38" i="328"/>
  <c r="C38" i="328"/>
  <c r="D38" i="328"/>
  <c r="F38" i="328"/>
  <c r="K38" i="328"/>
  <c r="K45" i="328"/>
  <c r="B45" i="328"/>
  <c r="C45" i="328"/>
  <c r="D45" i="328"/>
  <c r="F45" i="328"/>
  <c r="AH15" i="401"/>
  <c r="G14" i="370" s="1"/>
  <c r="AH16" i="401"/>
  <c r="C17" i="401"/>
  <c r="D17" i="401"/>
  <c r="E17" i="401"/>
  <c r="F17" i="401"/>
  <c r="G17" i="401"/>
  <c r="H17" i="401"/>
  <c r="H27" i="401" s="1"/>
  <c r="H33" i="401" s="1"/>
  <c r="I17" i="401"/>
  <c r="I27" i="401"/>
  <c r="I33" i="401"/>
  <c r="I36" i="401" s="1"/>
  <c r="J17" i="401"/>
  <c r="K17" i="401"/>
  <c r="L17" i="401"/>
  <c r="L27" i="401" s="1"/>
  <c r="L33" i="401" s="1"/>
  <c r="L36" i="401" s="1"/>
  <c r="M17" i="401"/>
  <c r="M27" i="401" s="1"/>
  <c r="N17" i="401"/>
  <c r="O17" i="401"/>
  <c r="P17" i="401"/>
  <c r="P27" i="401"/>
  <c r="P33" i="401" s="1"/>
  <c r="P36" i="401" s="1"/>
  <c r="Q17" i="401"/>
  <c r="Q27" i="401"/>
  <c r="Q33" i="401" s="1"/>
  <c r="Q36" i="401" s="1"/>
  <c r="R17" i="401"/>
  <c r="S17" i="401"/>
  <c r="T17" i="401"/>
  <c r="U17" i="401"/>
  <c r="U27" i="401" s="1"/>
  <c r="U33" i="401" s="1"/>
  <c r="U36" i="401" s="1"/>
  <c r="V17" i="401"/>
  <c r="W17" i="401"/>
  <c r="X17" i="401"/>
  <c r="Y17" i="401"/>
  <c r="Y27" i="401" s="1"/>
  <c r="Y33" i="401" s="1"/>
  <c r="Y36" i="401" s="1"/>
  <c r="Z17" i="401"/>
  <c r="Z27" i="401" s="1"/>
  <c r="Z33" i="401" s="1"/>
  <c r="Z36" i="401" s="1"/>
  <c r="AA17" i="401"/>
  <c r="AB17" i="401"/>
  <c r="AC17" i="401"/>
  <c r="AC27" i="401"/>
  <c r="AC33" i="401" s="1"/>
  <c r="AC36" i="401" s="1"/>
  <c r="AD17" i="401"/>
  <c r="AE17" i="401"/>
  <c r="AF17" i="401"/>
  <c r="AG17" i="401"/>
  <c r="AG27" i="401" s="1"/>
  <c r="AG33" i="401" s="1"/>
  <c r="AG36" i="401" s="1"/>
  <c r="AH18" i="401"/>
  <c r="AH19" i="401"/>
  <c r="G18" i="370" s="1"/>
  <c r="H18" i="370" s="1"/>
  <c r="K18" i="370" s="1"/>
  <c r="AH20" i="401"/>
  <c r="G19" i="370" s="1"/>
  <c r="H19" i="370" s="1"/>
  <c r="K19" i="370" s="1"/>
  <c r="AH21" i="401"/>
  <c r="G20" i="370" s="1"/>
  <c r="H20" i="370" s="1"/>
  <c r="K20" i="370" s="1"/>
  <c r="AH22" i="401"/>
  <c r="AH23" i="401"/>
  <c r="G22" i="370"/>
  <c r="H22" i="370"/>
  <c r="K22" i="370" s="1"/>
  <c r="C24" i="401"/>
  <c r="C27" i="401"/>
  <c r="D24" i="401"/>
  <c r="E24" i="401"/>
  <c r="F24" i="401"/>
  <c r="G24" i="401"/>
  <c r="G27" i="401"/>
  <c r="G33" i="401" s="1"/>
  <c r="G36" i="401" s="1"/>
  <c r="H24" i="401"/>
  <c r="I24" i="401"/>
  <c r="J24" i="401"/>
  <c r="J27" i="401"/>
  <c r="J33" i="401" s="1"/>
  <c r="J36" i="401" s="1"/>
  <c r="K24" i="401"/>
  <c r="K27" i="401"/>
  <c r="K33" i="401"/>
  <c r="L24" i="401"/>
  <c r="M24" i="401"/>
  <c r="N24" i="401"/>
  <c r="O24" i="401"/>
  <c r="O27" i="401" s="1"/>
  <c r="O33" i="401" s="1"/>
  <c r="O36" i="401" s="1"/>
  <c r="P24" i="401"/>
  <c r="Q24" i="401"/>
  <c r="R24" i="401"/>
  <c r="R27" i="401" s="1"/>
  <c r="R33" i="401" s="1"/>
  <c r="R36" i="401" s="1"/>
  <c r="S24" i="401"/>
  <c r="S27" i="401"/>
  <c r="S33" i="401" s="1"/>
  <c r="S36" i="401" s="1"/>
  <c r="T24" i="401"/>
  <c r="U24" i="401"/>
  <c r="V24" i="401"/>
  <c r="W24" i="401"/>
  <c r="W27" i="401"/>
  <c r="W33" i="401" s="1"/>
  <c r="W36" i="401" s="1"/>
  <c r="X24" i="401"/>
  <c r="X27" i="401" s="1"/>
  <c r="X33" i="401" s="1"/>
  <c r="Y24" i="401"/>
  <c r="Z24" i="401"/>
  <c r="AA24" i="401"/>
  <c r="AA27" i="401"/>
  <c r="AA33" i="401" s="1"/>
  <c r="AA36" i="401" s="1"/>
  <c r="AB24" i="401"/>
  <c r="AB27" i="401" s="1"/>
  <c r="AB33" i="401" s="1"/>
  <c r="AB36" i="401" s="1"/>
  <c r="AC24" i="401"/>
  <c r="AD24" i="401"/>
  <c r="AE24" i="401"/>
  <c r="AE27" i="401"/>
  <c r="AF24" i="401"/>
  <c r="AG24" i="401"/>
  <c r="AH25" i="401"/>
  <c r="G24" i="370"/>
  <c r="H24" i="370"/>
  <c r="K24" i="370" s="1"/>
  <c r="AH26" i="401"/>
  <c r="E27" i="401"/>
  <c r="E33" i="401"/>
  <c r="E36" i="401" s="1"/>
  <c r="F27" i="401"/>
  <c r="F33" i="401"/>
  <c r="F36" i="401"/>
  <c r="N27" i="401"/>
  <c r="N33" i="401" s="1"/>
  <c r="N36" i="401" s="1"/>
  <c r="T27" i="401"/>
  <c r="T33" i="401"/>
  <c r="T36" i="401" s="1"/>
  <c r="AD27" i="401"/>
  <c r="AD33" i="401"/>
  <c r="AD36" i="401" s="1"/>
  <c r="AH28" i="401"/>
  <c r="AH29" i="401"/>
  <c r="G28" i="370"/>
  <c r="H28" i="370" s="1"/>
  <c r="K28" i="370" s="1"/>
  <c r="AH30" i="401"/>
  <c r="G29" i="370"/>
  <c r="H29" i="370" s="1"/>
  <c r="K29" i="370" s="1"/>
  <c r="AH31" i="401"/>
  <c r="G30" i="370" s="1"/>
  <c r="H30" i="370" s="1"/>
  <c r="K30" i="370" s="1"/>
  <c r="AH32" i="401"/>
  <c r="C33" i="401"/>
  <c r="H36" i="401"/>
  <c r="X36" i="401"/>
  <c r="AE33" i="401"/>
  <c r="AE36" i="401" s="1"/>
  <c r="AH34" i="401"/>
  <c r="G33" i="370" s="1"/>
  <c r="H33" i="370" s="1"/>
  <c r="K33" i="370" s="1"/>
  <c r="AH35" i="401"/>
  <c r="G34" i="370" s="1"/>
  <c r="H34" i="370" s="1"/>
  <c r="K34" i="370" s="1"/>
  <c r="K36" i="401"/>
  <c r="AH38" i="401"/>
  <c r="AH39" i="401"/>
  <c r="G38" i="370" s="1"/>
  <c r="H38" i="370" s="1"/>
  <c r="AH40" i="401"/>
  <c r="G39" i="370" s="1"/>
  <c r="H39" i="370" s="1"/>
  <c r="K39" i="370" s="1"/>
  <c r="G15" i="370"/>
  <c r="H15" i="370" s="1"/>
  <c r="K15" i="370" s="1"/>
  <c r="C16" i="370"/>
  <c r="D16" i="370"/>
  <c r="E16" i="370"/>
  <c r="F16" i="370"/>
  <c r="F26" i="370"/>
  <c r="F32" i="370"/>
  <c r="F35" i="370" s="1"/>
  <c r="I16" i="370"/>
  <c r="J16" i="370"/>
  <c r="J26" i="370" s="1"/>
  <c r="J32" i="370" s="1"/>
  <c r="J35" i="370" s="1"/>
  <c r="G17" i="370"/>
  <c r="G21" i="370"/>
  <c r="H21" i="370"/>
  <c r="K21" i="370" s="1"/>
  <c r="C23" i="370"/>
  <c r="D23" i="370"/>
  <c r="E23" i="370"/>
  <c r="F23" i="370"/>
  <c r="I23" i="370"/>
  <c r="J23" i="370"/>
  <c r="G25" i="370"/>
  <c r="H25" i="370" s="1"/>
  <c r="K25" i="370" s="1"/>
  <c r="C26" i="370"/>
  <c r="G27" i="370"/>
  <c r="H27" i="370" s="1"/>
  <c r="K27" i="370" s="1"/>
  <c r="G31" i="370"/>
  <c r="H31" i="370"/>
  <c r="K31" i="370" s="1"/>
  <c r="G37" i="370"/>
  <c r="H37" i="370"/>
  <c r="K37" i="370" s="1"/>
  <c r="K38" i="370"/>
  <c r="E16" i="344"/>
  <c r="H16" i="344"/>
  <c r="E17" i="344"/>
  <c r="H17" i="344"/>
  <c r="E18" i="344"/>
  <c r="H18" i="344"/>
  <c r="E19" i="344"/>
  <c r="H19" i="344"/>
  <c r="E20" i="344"/>
  <c r="H20" i="344"/>
  <c r="C21" i="344"/>
  <c r="F21" i="344"/>
  <c r="E22" i="344"/>
  <c r="H22" i="344"/>
  <c r="E23" i="344"/>
  <c r="H23" i="344"/>
  <c r="E25" i="344"/>
  <c r="H25" i="344"/>
  <c r="E26" i="344"/>
  <c r="H26" i="344"/>
  <c r="E29" i="344"/>
  <c r="H29" i="344"/>
  <c r="E30" i="344"/>
  <c r="H30" i="344"/>
  <c r="E31" i="344"/>
  <c r="H31" i="344"/>
  <c r="C52" i="343"/>
  <c r="D52" i="343"/>
  <c r="E52" i="343"/>
  <c r="C60" i="343"/>
  <c r="D60" i="343"/>
  <c r="D21" i="394"/>
  <c r="D31" i="394" s="1"/>
  <c r="G21" i="394"/>
  <c r="K21" i="394"/>
  <c r="N21" i="394"/>
  <c r="D23" i="394"/>
  <c r="G23" i="394"/>
  <c r="K23" i="394"/>
  <c r="N23" i="394"/>
  <c r="D25" i="394"/>
  <c r="G25" i="394"/>
  <c r="K25" i="394"/>
  <c r="N25" i="394"/>
  <c r="D27" i="394"/>
  <c r="G27" i="394"/>
  <c r="I27" i="394"/>
  <c r="J27" i="394"/>
  <c r="L27" i="394"/>
  <c r="L49" i="394"/>
  <c r="M27" i="394"/>
  <c r="B31" i="394"/>
  <c r="B49" i="394" s="1"/>
  <c r="C31" i="394"/>
  <c r="C49" i="394"/>
  <c r="E31" i="394"/>
  <c r="F31" i="394"/>
  <c r="F49" i="394" s="1"/>
  <c r="K32" i="394"/>
  <c r="K36" i="394"/>
  <c r="N32" i="394"/>
  <c r="N36" i="394" s="1"/>
  <c r="K34" i="394"/>
  <c r="N34" i="394"/>
  <c r="I36" i="394"/>
  <c r="J36" i="394"/>
  <c r="L36" i="394"/>
  <c r="M36" i="394"/>
  <c r="M49" i="394" s="1"/>
  <c r="D37" i="394"/>
  <c r="G37" i="394"/>
  <c r="D39" i="394"/>
  <c r="G39" i="394"/>
  <c r="D41" i="394"/>
  <c r="G41" i="394"/>
  <c r="K41" i="394"/>
  <c r="N41" i="394"/>
  <c r="D43" i="394"/>
  <c r="G43" i="394"/>
  <c r="K43" i="394"/>
  <c r="N43" i="394"/>
  <c r="D45" i="394"/>
  <c r="G45" i="394"/>
  <c r="K45" i="394"/>
  <c r="N45" i="394"/>
  <c r="B47" i="394"/>
  <c r="C47" i="394"/>
  <c r="D47" i="394"/>
  <c r="E47" i="394"/>
  <c r="E49" i="394"/>
  <c r="F47" i="394"/>
  <c r="I47" i="394"/>
  <c r="J47" i="394"/>
  <c r="L47" i="394"/>
  <c r="M47" i="394"/>
  <c r="N47" i="394"/>
  <c r="E20" i="343"/>
  <c r="C32" i="370"/>
  <c r="J49" i="394"/>
  <c r="N27" i="394"/>
  <c r="L26" i="328"/>
  <c r="M26" i="328"/>
  <c r="J26" i="328"/>
  <c r="J24" i="328"/>
  <c r="L24" i="328" s="1"/>
  <c r="G16" i="370"/>
  <c r="H14" i="370"/>
  <c r="K14" i="370"/>
  <c r="C27" i="344"/>
  <c r="E27" i="344" s="1"/>
  <c r="C24" i="344"/>
  <c r="E24" i="344"/>
  <c r="E21" i="344"/>
  <c r="J30" i="328"/>
  <c r="L30" i="328"/>
  <c r="M30" i="328"/>
  <c r="L29" i="328"/>
  <c r="M29" i="328" s="1"/>
  <c r="E26" i="370"/>
  <c r="E32" i="370"/>
  <c r="E35" i="370"/>
  <c r="C36" i="401"/>
  <c r="D27" i="401"/>
  <c r="D33" i="401"/>
  <c r="L35" i="328"/>
  <c r="M35" i="328"/>
  <c r="K27" i="394"/>
  <c r="C54" i="343"/>
  <c r="H16" i="370"/>
  <c r="K16" i="370"/>
  <c r="D26" i="370"/>
  <c r="D32" i="370"/>
  <c r="D35" i="370"/>
  <c r="AH24" i="401"/>
  <c r="I36" i="328"/>
  <c r="J36" i="328"/>
  <c r="J25" i="328"/>
  <c r="L25" i="328"/>
  <c r="M25" i="328" s="1"/>
  <c r="H21" i="344"/>
  <c r="I26" i="370"/>
  <c r="I32" i="370"/>
  <c r="I35" i="370" s="1"/>
  <c r="H38" i="328"/>
  <c r="H45" i="328"/>
  <c r="L31" i="328"/>
  <c r="M31" i="328"/>
  <c r="L36" i="328"/>
  <c r="M36" i="328"/>
  <c r="E55" i="343"/>
  <c r="C35" i="370"/>
  <c r="E54" i="343"/>
  <c r="D54" i="343"/>
  <c r="C45" i="343" l="1"/>
  <c r="C40" i="343"/>
  <c r="E33" i="343"/>
  <c r="E60" i="343" s="1"/>
  <c r="D24" i="343"/>
  <c r="D30" i="343" s="1"/>
  <c r="D59" i="343" s="1"/>
  <c r="C12" i="343"/>
  <c r="D32" i="343"/>
  <c r="D21" i="343"/>
  <c r="D13" i="343"/>
  <c r="C19" i="343"/>
  <c r="D19" i="343"/>
  <c r="C15" i="343"/>
  <c r="E32" i="343"/>
  <c r="C13" i="343"/>
  <c r="C24" i="343"/>
  <c r="C30" i="343" s="1"/>
  <c r="C59" i="343" s="1"/>
  <c r="G31" i="394"/>
  <c r="G49" i="394" s="1"/>
  <c r="C21" i="343"/>
  <c r="H17" i="370"/>
  <c r="K17" i="370" s="1"/>
  <c r="G23" i="370"/>
  <c r="M33" i="401"/>
  <c r="M36" i="401" s="1"/>
  <c r="D42" i="343"/>
  <c r="D43" i="343" s="1"/>
  <c r="C39" i="343"/>
  <c r="D49" i="394"/>
  <c r="G47" i="394"/>
  <c r="N49" i="394"/>
  <c r="I27" i="328"/>
  <c r="G38" i="328"/>
  <c r="G45" i="328" s="1"/>
  <c r="E38" i="328"/>
  <c r="E45" i="328" s="1"/>
  <c r="D36" i="401"/>
  <c r="AH36" i="401" s="1"/>
  <c r="K47" i="394"/>
  <c r="K49" i="394" s="1"/>
  <c r="V27" i="401"/>
  <c r="V33" i="401" s="1"/>
  <c r="V36" i="401" s="1"/>
  <c r="AH17" i="401"/>
  <c r="M24" i="328"/>
  <c r="I49" i="394"/>
  <c r="F24" i="344"/>
  <c r="H24" i="344" s="1"/>
  <c r="F27" i="344"/>
  <c r="H27" i="344" s="1"/>
  <c r="AF27" i="401"/>
  <c r="AF33" i="401" s="1"/>
  <c r="AF36" i="401" s="1"/>
  <c r="J28" i="328"/>
  <c r="L28" i="328"/>
  <c r="M28" i="328" s="1"/>
  <c r="I37" i="328"/>
  <c r="L37" i="328" s="1"/>
  <c r="M37" i="328" s="1"/>
  <c r="J37" i="328"/>
  <c r="H37" i="329"/>
  <c r="E16" i="343" l="1"/>
  <c r="E11" i="343"/>
  <c r="C36" i="343"/>
  <c r="E40" i="343"/>
  <c r="E45" i="343"/>
  <c r="D45" i="343"/>
  <c r="C42" i="343"/>
  <c r="C43" i="343" s="1"/>
  <c r="E42" i="343"/>
  <c r="E43" i="343" s="1"/>
  <c r="D12" i="343"/>
  <c r="D11" i="343"/>
  <c r="C16" i="343"/>
  <c r="D36" i="343"/>
  <c r="J38" i="328"/>
  <c r="J45" i="328" s="1"/>
  <c r="L27" i="328"/>
  <c r="I38" i="328"/>
  <c r="I45" i="328" s="1"/>
  <c r="E36" i="343"/>
  <c r="AH27" i="401"/>
  <c r="E13" i="343"/>
  <c r="E12" i="343"/>
  <c r="D40" i="343"/>
  <c r="D16" i="343"/>
  <c r="AH33" i="401"/>
  <c r="D18" i="343"/>
  <c r="G26" i="370"/>
  <c r="H23" i="370"/>
  <c r="K23" i="370" s="1"/>
  <c r="C44" i="343" l="1"/>
  <c r="C38" i="343" s="1"/>
  <c r="C18" i="343"/>
  <c r="D44" i="343"/>
  <c r="D38" i="343" s="1"/>
  <c r="E18" i="343"/>
  <c r="C14" i="343"/>
  <c r="E17" i="343"/>
  <c r="E22" i="343"/>
  <c r="D22" i="343"/>
  <c r="E24" i="343"/>
  <c r="E30" i="343" s="1"/>
  <c r="E59" i="343" s="1"/>
  <c r="G32" i="370"/>
  <c r="H26" i="370"/>
  <c r="K26" i="370" s="1"/>
  <c r="M27" i="328"/>
  <c r="M38" i="328" s="1"/>
  <c r="M45" i="328" s="1"/>
  <c r="L38" i="328"/>
  <c r="L45" i="328" s="1"/>
  <c r="C22" i="343"/>
  <c r="C41" i="343"/>
  <c r="D41" i="343"/>
  <c r="D20" i="343"/>
  <c r="C11" i="343"/>
  <c r="C37" i="343" l="1"/>
  <c r="E44" i="343"/>
  <c r="E38" i="343" s="1"/>
  <c r="D37" i="343"/>
  <c r="E41" i="343"/>
  <c r="E15" i="343"/>
  <c r="G35" i="370"/>
  <c r="H35" i="370" s="1"/>
  <c r="K35" i="370" s="1"/>
  <c r="H32" i="370"/>
  <c r="K32" i="370" s="1"/>
  <c r="C17" i="343"/>
  <c r="C23" i="343" s="1"/>
  <c r="D14" i="343"/>
  <c r="C35" i="343" l="1"/>
  <c r="C46" i="343" s="1"/>
  <c r="C53" i="343" s="1"/>
  <c r="C56" i="343" s="1"/>
  <c r="E37" i="343"/>
  <c r="C31" i="343"/>
  <c r="C34" i="343" s="1"/>
  <c r="D17" i="343"/>
  <c r="D23" i="343" s="1"/>
  <c r="D31" i="343" s="1"/>
  <c r="D34" i="343" s="1"/>
  <c r="E14" i="343"/>
  <c r="E23" i="343" s="1"/>
  <c r="E31" i="343" s="1"/>
  <c r="E34" i="343" s="1"/>
  <c r="D35" i="343" l="1"/>
  <c r="C57" i="343"/>
  <c r="C58" i="343" s="1"/>
  <c r="D39" i="343"/>
  <c r="E35" i="343"/>
  <c r="E39" i="343"/>
  <c r="D46" i="343" l="1"/>
  <c r="D57" i="343" s="1"/>
  <c r="D58" i="343" s="1"/>
  <c r="E46" i="343"/>
  <c r="E57" i="343" s="1"/>
  <c r="E58" i="343" s="1"/>
  <c r="D53" i="343" l="1"/>
  <c r="D56" i="343" s="1"/>
  <c r="E53" i="343"/>
  <c r="E56" i="343" s="1"/>
</calcChain>
</file>

<file path=xl/comments1.xml><?xml version="1.0" encoding="utf-8"?>
<comments xmlns="http://schemas.openxmlformats.org/spreadsheetml/2006/main">
  <authors>
    <author>Balogh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38"/>
          </rPr>
          <t>Balogh:</t>
        </r>
        <r>
          <rPr>
            <sz val="8"/>
            <color indexed="81"/>
            <rFont val="Tahoma"/>
            <family val="2"/>
            <charset val="238"/>
          </rPr>
          <t xml:space="preserve">
29 űrlapról intézményenként és PH </t>
        </r>
      </text>
    </comment>
  </commentList>
</comments>
</file>

<file path=xl/sharedStrings.xml><?xml version="1.0" encoding="utf-8"?>
<sst xmlns="http://schemas.openxmlformats.org/spreadsheetml/2006/main" count="2923" uniqueCount="1363">
  <si>
    <t>19. sz. tábla  3. oldal a   /2013. (     )</t>
  </si>
  <si>
    <t>19. sz. tábla  4. oldal a   /2013. (     )</t>
  </si>
  <si>
    <t>19. sz. tábla  5. oldal a   /2013. (     )</t>
  </si>
  <si>
    <t>2012.évi egyszerűsített pénzmaradvány kimutatása</t>
  </si>
  <si>
    <t>Bolyai</t>
  </si>
  <si>
    <r>
      <t xml:space="preserve">Budapest Főváros II. kerületének Önkormányzat önállóan működő </t>
    </r>
    <r>
      <rPr>
        <b/>
        <sz val="12"/>
        <rFont val="Times New Roman CE"/>
        <charset val="238"/>
      </rPr>
      <t>intézményeinek</t>
    </r>
    <r>
      <rPr>
        <b/>
        <sz val="12"/>
        <rFont val="Times New Roman CE"/>
        <family val="1"/>
        <charset val="238"/>
      </rPr>
      <t xml:space="preserve"> </t>
    </r>
  </si>
  <si>
    <t xml:space="preserve">Pénzforgalmi költségvetési bevételek és kiadások különbsége (36-13)
[költségvetési hiány (-), költségvetési többlet (+)]   </t>
  </si>
  <si>
    <t>Budapest Főváros II. kerületének Önkormányzata 2012. évi egyszerűsített  pénzmaradvány kimutatása</t>
  </si>
  <si>
    <t>előirányzat</t>
  </si>
  <si>
    <t>III.</t>
  </si>
  <si>
    <t>Felújítás</t>
  </si>
  <si>
    <t>a.</t>
  </si>
  <si>
    <t>Keretek</t>
  </si>
  <si>
    <t>b.</t>
  </si>
  <si>
    <t xml:space="preserve">Közlekedési kiskorrekció </t>
  </si>
  <si>
    <t xml:space="preserve">Műszaki előkészítés </t>
  </si>
  <si>
    <t xml:space="preserve">Útépítés </t>
  </si>
  <si>
    <t>Közterületi parkolóhelyek kialakítása zöldterület rendezésével</t>
  </si>
  <si>
    <t xml:space="preserve">Polgármesteri Hivatal bútorcsere </t>
  </si>
  <si>
    <t xml:space="preserve">Egyéb gép, berendezés </t>
  </si>
  <si>
    <t>Magyar Máltai Szeretetszolgálat - hajléktalan ellátásra</t>
  </si>
  <si>
    <t>c.</t>
  </si>
  <si>
    <t>Dologi kiadások</t>
  </si>
  <si>
    <t>Budapesti Szent Ferenc Kórház</t>
  </si>
  <si>
    <t>Testvérvárosi kapcsolatok</t>
  </si>
  <si>
    <t>Települési  vízellátás</t>
  </si>
  <si>
    <t xml:space="preserve">Pasaréti Páduai Szent Antal Plébánia </t>
  </si>
  <si>
    <t>Nem önkormányzati oktatási intézmények  támogatása</t>
  </si>
  <si>
    <t>Megnevezés</t>
  </si>
  <si>
    <t>Remetekertvárosi Szentlélek Egyházközség</t>
  </si>
  <si>
    <t>Ingatlanértékesítések</t>
  </si>
  <si>
    <t xml:space="preserve">Mindösszesen: ( I. + II. ) </t>
  </si>
  <si>
    <t>eredeti</t>
  </si>
  <si>
    <t>1.5</t>
  </si>
  <si>
    <t>2.1</t>
  </si>
  <si>
    <t>2.2</t>
  </si>
  <si>
    <t>3.1</t>
  </si>
  <si>
    <t>Vásárolt élelmezés</t>
  </si>
  <si>
    <t>ÓVODÁK ÖSSZESEN:</t>
  </si>
  <si>
    <t>E/ Tartalékok</t>
  </si>
  <si>
    <t>Általános tartalék</t>
  </si>
  <si>
    <t xml:space="preserve">Működési  céltartalék </t>
  </si>
  <si>
    <t>Pénzforgalom nélküli kiadások</t>
  </si>
  <si>
    <t>Felhalmozási és tőke jellegű bevételek</t>
  </si>
  <si>
    <t>* Az előző évet érintő és a könyvekben tárgyévben rögzített módosítások</t>
  </si>
  <si>
    <t>** A tárgyévet érintő és könyvekben tárgyévet követő évben rögzített módosítások</t>
  </si>
  <si>
    <t>Járóbeteg ellátás</t>
  </si>
  <si>
    <t>a)</t>
  </si>
  <si>
    <t>b)</t>
  </si>
  <si>
    <t>c)</t>
  </si>
  <si>
    <t>d)</t>
  </si>
  <si>
    <t>önkormányzati rendelethez</t>
  </si>
  <si>
    <t>(ezer forintban)</t>
  </si>
  <si>
    <t>( ± )</t>
  </si>
  <si>
    <t>Egyéb aktiv és passzív pénzügyi elszámolások
összevont záróegyenlege ( ± )</t>
  </si>
  <si>
    <t>Előző év(ek)ben képzett tartalékok maradványa (-)</t>
  </si>
  <si>
    <t>Munkaadókat terh. járulékok, szociális hozzájárulási adó</t>
  </si>
  <si>
    <t xml:space="preserve">Működési költségvetési kiadások </t>
  </si>
  <si>
    <t>Felhalmozási költségvetési kiadások</t>
  </si>
  <si>
    <t>Felhalmozási költségvetési bevételek</t>
  </si>
  <si>
    <t xml:space="preserve">Költségvetési kiadások összesen </t>
  </si>
  <si>
    <t xml:space="preserve">Költségvetési bevételek összesen </t>
  </si>
  <si>
    <t>Finanszírozási kiadások</t>
  </si>
  <si>
    <t>Pénzmaradványt terhelő elvonások ( ± )</t>
  </si>
  <si>
    <t>Hálózat építés</t>
  </si>
  <si>
    <t xml:space="preserve">Fejlesztések </t>
  </si>
  <si>
    <t>Céltartalék összesen ( a + b )</t>
  </si>
  <si>
    <t>Önkormányzati lakások értékesítése</t>
  </si>
  <si>
    <t xml:space="preserve">  Bérlők részére</t>
  </si>
  <si>
    <t xml:space="preserve">  Bérlő nélküli lakások értékesítése</t>
  </si>
  <si>
    <t>Telekingatlan értékesítése</t>
  </si>
  <si>
    <r>
      <t xml:space="preserve"> </t>
    </r>
    <r>
      <rPr>
        <i/>
        <sz val="10"/>
        <rFont val="Times New Roman CE"/>
        <charset val="238"/>
      </rPr>
      <t>Kiürült önk-i.építmények értékesítése</t>
    </r>
  </si>
  <si>
    <t xml:space="preserve">Ellátottak pénzbeli juttatásai </t>
  </si>
  <si>
    <t xml:space="preserve"> - Egészségbiztosítási Alapból
   folyósított pénzeszköz maradványa</t>
  </si>
  <si>
    <t xml:space="preserve"> - Kötelezettséggel terhelt
   pénzmaradvány</t>
  </si>
  <si>
    <t xml:space="preserve"> - Szabad pénzmaradvány</t>
  </si>
  <si>
    <t>megnevezése</t>
  </si>
  <si>
    <t>Települési vízellátás</t>
  </si>
  <si>
    <t>Egyházi épületek felújítására adott támogatás</t>
  </si>
  <si>
    <t>Nem önkormányzati oktatási intézm.támogatása</t>
  </si>
  <si>
    <t>Lakosságnak</t>
  </si>
  <si>
    <t xml:space="preserve">Állami </t>
  </si>
  <si>
    <t xml:space="preserve"> hozzájárulás</t>
  </si>
  <si>
    <t xml:space="preserve">eltérése a  </t>
  </si>
  <si>
    <t xml:space="preserve">tényleges </t>
  </si>
  <si>
    <t xml:space="preserve">adatokhoz </t>
  </si>
  <si>
    <t xml:space="preserve"> viszonyítva</t>
  </si>
  <si>
    <t xml:space="preserve">A központi </t>
  </si>
  <si>
    <t>költségvetéssel</t>
  </si>
  <si>
    <t>rendezendő</t>
  </si>
  <si>
    <t>pótlólagos</t>
  </si>
  <si>
    <t>támogatási</t>
  </si>
  <si>
    <t>Forintban</t>
  </si>
  <si>
    <t>hozzá-</t>
  </si>
  <si>
    <t>Évközi</t>
  </si>
  <si>
    <t>változások</t>
  </si>
  <si>
    <t>Ténylegesen</t>
  </si>
  <si>
    <t>megillető</t>
  </si>
  <si>
    <t>tervezet</t>
  </si>
  <si>
    <t>támogatás</t>
  </si>
  <si>
    <t>állami</t>
  </si>
  <si>
    <t>mutató-</t>
  </si>
  <si>
    <t>összeg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</si>
  <si>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</si>
  <si>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</si>
  <si>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</si>
  <si>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</si>
  <si>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</si>
  <si>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</si>
  <si>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</si>
  <si>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</si>
  <si>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</si>
  <si>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</si>
  <si>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</si>
  <si>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</si>
  <si>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Kieg.tám.egyes közoktatási feladatok ellátásához</t>
  </si>
  <si>
    <t xml:space="preserve"> adatok között</t>
  </si>
  <si>
    <t xml:space="preserve">korrigált eredeti </t>
  </si>
  <si>
    <t xml:space="preserve">Általános tartalék összesen </t>
  </si>
  <si>
    <t>a</t>
  </si>
  <si>
    <t>Tartalékba helyezett összeg jogcíme</t>
  </si>
  <si>
    <t>I.</t>
  </si>
  <si>
    <t xml:space="preserve">Általános tartalék </t>
  </si>
  <si>
    <t>Felhalmozási céltartalék</t>
  </si>
  <si>
    <t>Ö s s z e s e n :</t>
  </si>
  <si>
    <t>Céltámogatás:</t>
  </si>
  <si>
    <t>Ált. Isk.</t>
  </si>
  <si>
    <t>és Gimn.</t>
  </si>
  <si>
    <t>Sorszám</t>
  </si>
  <si>
    <t>bevételek</t>
  </si>
  <si>
    <t>teljesítés</t>
  </si>
  <si>
    <t>Előirányzat</t>
  </si>
  <si>
    <t>járulás</t>
  </si>
  <si>
    <t>EGYESÍTETT BÖLCSŐDÉK ÖSSZESEN:</t>
  </si>
  <si>
    <t>Szoftver vásárlás</t>
  </si>
  <si>
    <t>Szerver licensz</t>
  </si>
  <si>
    <t>ÉNO</t>
  </si>
  <si>
    <t>HUMÁN SZOLGÁLTATÁS ÖSSZESEN:</t>
  </si>
  <si>
    <t>Testvérkék Ferences Óvoda</t>
  </si>
  <si>
    <t>Eredeti eir.</t>
  </si>
  <si>
    <t>Állategészségügyi</t>
  </si>
  <si>
    <t>Szennyvízelvezetés</t>
  </si>
  <si>
    <t>feladatok</t>
  </si>
  <si>
    <t>tevékenység</t>
  </si>
  <si>
    <t>Eredeti</t>
  </si>
  <si>
    <t>Érvényes</t>
  </si>
  <si>
    <t>Munkaadókat terhelő járulékok</t>
  </si>
  <si>
    <t>Módosított</t>
  </si>
  <si>
    <t>Egészségügyi Szolgálat</t>
  </si>
  <si>
    <t>Bursa Hungarica: felsőoktatásban tanulók ösztöndíja</t>
  </si>
  <si>
    <t>Hivatal</t>
  </si>
  <si>
    <t>Budapest Főváros II.ker.Önkormányzatának  cél- és címzett támogatásainak alakulása 2007. évben</t>
  </si>
  <si>
    <t xml:space="preserve">Szennyvízcsatorna bekötővezeték kiépítése </t>
  </si>
  <si>
    <t>Virág árok Óvoda összesen:</t>
  </si>
  <si>
    <t>A feladatra a</t>
  </si>
  <si>
    <t>központi</t>
  </si>
  <si>
    <t>Többletbevételből származó tartalék</t>
  </si>
  <si>
    <t>Fejlesztések előkészítése</t>
  </si>
  <si>
    <t>L É T S Z Á M :</t>
  </si>
  <si>
    <t>költségvetésből</t>
  </si>
  <si>
    <t>igényelt összeg</t>
  </si>
  <si>
    <t>Az önkormányzat</t>
  </si>
  <si>
    <t>által az adott célra</t>
  </si>
  <si>
    <t>ténylegesen</t>
  </si>
  <si>
    <t>Úthibák miatti kártalanítások</t>
  </si>
  <si>
    <t>Cimbalom utcai Református Egyházközség</t>
  </si>
  <si>
    <t>Szerver bővítése</t>
  </si>
  <si>
    <t>Társasházak felújítása</t>
  </si>
  <si>
    <t>fő</t>
  </si>
  <si>
    <t>Teljesítés</t>
  </si>
  <si>
    <t>%-a</t>
  </si>
  <si>
    <t>% - a</t>
  </si>
  <si>
    <t>Telj.</t>
  </si>
  <si>
    <t>4. sz. tábla 6. oldal</t>
  </si>
  <si>
    <t>e</t>
  </si>
  <si>
    <t>h</t>
  </si>
  <si>
    <t>i</t>
  </si>
  <si>
    <t>j</t>
  </si>
  <si>
    <t>k</t>
  </si>
  <si>
    <t>Előző évi</t>
  </si>
  <si>
    <t>Sor-</t>
  </si>
  <si>
    <t>szám</t>
  </si>
  <si>
    <t>f</t>
  </si>
  <si>
    <t>g</t>
  </si>
  <si>
    <t>Címzett támogatás:</t>
  </si>
  <si>
    <t>Címzett támogatás összesen:</t>
  </si>
  <si>
    <t>Szennyvíz csatorna hálózat</t>
  </si>
  <si>
    <t>6-7. vízgyűjtő csatorna</t>
  </si>
  <si>
    <t>Budai Görögkatolikus Egyházközség</t>
  </si>
  <si>
    <t>Egyéb vállalkozásnak</t>
  </si>
  <si>
    <t>Egészségügyi Szolgálat összesen:</t>
  </si>
  <si>
    <t>Működési célú támogatásértékű kiadások, egyéb támogatások</t>
  </si>
  <si>
    <t>ÁHT-n kívülre végleges működési pénzeszközátadások</t>
  </si>
  <si>
    <t>Ellátottak pénzbeli juttatásai</t>
  </si>
  <si>
    <t>Felhalmozási célú támogatásértékű kiadások, egyéb támogatások</t>
  </si>
  <si>
    <t>Költségvetési</t>
  </si>
  <si>
    <t>Működési</t>
  </si>
  <si>
    <t>Felhalmozási</t>
  </si>
  <si>
    <t>Személyi</t>
  </si>
  <si>
    <t>terhelő</t>
  </si>
  <si>
    <t>Dologi</t>
  </si>
  <si>
    <t>célú</t>
  </si>
  <si>
    <t>felhalmozási</t>
  </si>
  <si>
    <t>juttatások</t>
  </si>
  <si>
    <t>pénzeszköz</t>
  </si>
  <si>
    <t>pénzbeli</t>
  </si>
  <si>
    <t>Közfog-</t>
  </si>
  <si>
    <t>szocilis</t>
  </si>
  <si>
    <t>juttatásai</t>
  </si>
  <si>
    <t>lalkoztatottak</t>
  </si>
  <si>
    <t>hozzájárulási</t>
  </si>
  <si>
    <t>adó</t>
  </si>
  <si>
    <t xml:space="preserve">Egyesített Bölcsődék </t>
  </si>
  <si>
    <t xml:space="preserve">Felhalmozási </t>
  </si>
  <si>
    <t>Felhalmozási kiadások (felújítások nélkül)</t>
  </si>
  <si>
    <t>Pénzügyi lizing tőketörlesztés miatti kiadások</t>
  </si>
  <si>
    <t>Pénzforgalmi kiadások (13+20)</t>
  </si>
  <si>
    <t>Finanszírozási kiadások összesen: (14+ 15+ 17+18+19)</t>
  </si>
  <si>
    <t>Kiadások összesen (21+22+23)</t>
  </si>
  <si>
    <t>Költségvetési pénzforgalmi bevételek összesen:
(25+... +28+30+31+32+34+35)</t>
  </si>
  <si>
    <t>Bevételek összesen (43+…+45)</t>
  </si>
  <si>
    <t>Finanszírozási műveletek eredménye (42-20)</t>
  </si>
  <si>
    <t>Aktív és passzív pénzügyi műveletek egyenlege (45-23)</t>
  </si>
  <si>
    <t>Működési bevételek</t>
  </si>
  <si>
    <t xml:space="preserve">Igénybe vett tartalékokkal korrigált költségvetési bevételek és kiadások különbsége (47+44-22)
[korrigált költségvetési hiány (-), korrigált költségvetési többlet (+)]  </t>
  </si>
  <si>
    <t>Parkoltatás</t>
  </si>
  <si>
    <t>Egyéb jogi tevékenység</t>
  </si>
  <si>
    <t>Önkormányzat</t>
  </si>
  <si>
    <t>feladatai összesen</t>
  </si>
  <si>
    <t>II. Kerületi Kulturális Közhasznú Nonprofit Kft. műk.tám.</t>
  </si>
  <si>
    <t>Közvilágítás fejlesztése</t>
  </si>
  <si>
    <t>ÁHT-n kívülre végleges felhalmozási pénzeszközátadások</t>
  </si>
  <si>
    <t>Hosszú lejáratú kölcsönök nyújtása</t>
  </si>
  <si>
    <t>Rövid lejáratú kölcsönök nyújtása</t>
  </si>
  <si>
    <t>Költségvetési pénzforgalmi kiadások összesen: (01+…+12)</t>
  </si>
  <si>
    <t>Tartós hitelviszonyt megtestesítő értékpapírok kiadásai</t>
  </si>
  <si>
    <t>Forgatási célú hitelviszonyt megtestesítő értékpapírok kiadásai</t>
  </si>
  <si>
    <t xml:space="preserve">Kiegyenlítő, függő, átfutó kiadások </t>
  </si>
  <si>
    <t>Működési célú támogatásértékű bevételek, egyéb támogatások</t>
  </si>
  <si>
    <t>ÁHT-n kívülről végleges működési pénzeszközátvételek</t>
  </si>
  <si>
    <t>Felhalmozási célú támogatásértékű bevételek, egyéb támogatások</t>
  </si>
  <si>
    <t>ÁHT-n kívülről végleges felhalmozási pénzeszközátvételek</t>
  </si>
  <si>
    <t>Támogatások, kiegészítések</t>
  </si>
  <si>
    <t>32-ből Önkormányzatok költségvetési támogatása</t>
  </si>
  <si>
    <t>Hosszú lejáratú kölcsönök visszatérülése</t>
  </si>
  <si>
    <t>Rövid lejáratú kölcsönök visszatérülése</t>
  </si>
  <si>
    <t>Hosszú lejáratú hitelek felvétele</t>
  </si>
  <si>
    <t>Rövid lejáratú hitelek felvétele</t>
  </si>
  <si>
    <t>Tartós hitelviszonyt megtestesítő értékpapírok bevételei</t>
  </si>
  <si>
    <t>Forgatási célú hitelviszonyt megtestesítő értékpapírok bevételei</t>
  </si>
  <si>
    <t>Kiegyenlítő, függő, átfutó bevételek</t>
  </si>
  <si>
    <t xml:space="preserve">      </t>
  </si>
  <si>
    <t xml:space="preserve">dec.31-ig </t>
  </si>
  <si>
    <t>felhasznált</t>
  </si>
  <si>
    <t>feladattal</t>
  </si>
  <si>
    <t>terhelt, de fel</t>
  </si>
  <si>
    <t>nem használt</t>
  </si>
  <si>
    <t>Forgatási célú pénzügyi műveletek egyenlege</t>
  </si>
  <si>
    <t>Vállalkozási tevékenység pénzforgalmi vállalkozási
maradványa (-)</t>
  </si>
  <si>
    <t>Tárgyévi helyesbített pénzmaradvány (1+ 2 ± 3 - 4 - 5)</t>
  </si>
  <si>
    <t>Finanszírozásból származó korrekciók ( + )</t>
  </si>
  <si>
    <t>Költségvetési pénzmaradvány (6 ± 7 ± 8)</t>
  </si>
  <si>
    <t>A vállalkozási maradványból az alaptevékenység
ellátására felhasznált összeg</t>
  </si>
  <si>
    <t>Módosított pénzmaradvány (3 ± 10 ± 11)</t>
  </si>
  <si>
    <t xml:space="preserve">A 12. sorból </t>
  </si>
  <si>
    <t>14.</t>
  </si>
  <si>
    <t>- Kötelezettségvállalással terhelt pénzmaradvány</t>
  </si>
  <si>
    <t>15.</t>
  </si>
  <si>
    <t>Az állami hozzájárulás jogcíme</t>
  </si>
  <si>
    <t>(az éves költségvetési törvény szerint)</t>
  </si>
  <si>
    <t>törvényben megállapított,</t>
  </si>
  <si>
    <t xml:space="preserve">Az éves költségvetési </t>
  </si>
  <si>
    <t>Eltérés a költségvetési</t>
  </si>
  <si>
    <t>visszafizetés (-),</t>
  </si>
  <si>
    <t>igény (+)</t>
  </si>
  <si>
    <t>törvény és a tényleges</t>
  </si>
  <si>
    <t>II.</t>
  </si>
  <si>
    <t>22.sz tábla a     /2008. (        )</t>
  </si>
  <si>
    <t>Támogatás mindösszesen</t>
  </si>
  <si>
    <t>Beruházás</t>
  </si>
  <si>
    <t>Előző időszak</t>
  </si>
  <si>
    <t>Tárgyévi</t>
  </si>
  <si>
    <t>tervezett összes költsége</t>
  </si>
  <si>
    <t>ebből a támog.össz.</t>
  </si>
  <si>
    <t>beruházás összes ráford.</t>
  </si>
  <si>
    <t>beruházás tervezett ráfordítása</t>
  </si>
  <si>
    <t>beruházás tényleges ráfordítása</t>
  </si>
  <si>
    <t>igénybe vett támogatás</t>
  </si>
  <si>
    <t>módosított</t>
  </si>
  <si>
    <t>időarányos előirányzat</t>
  </si>
  <si>
    <t>igénybe vett összeg</t>
  </si>
  <si>
    <t>áthúzódó</t>
  </si>
  <si>
    <t>tárgyévi</t>
  </si>
  <si>
    <t>összes</t>
  </si>
  <si>
    <t>előirányzata</t>
  </si>
  <si>
    <t>1.</t>
  </si>
  <si>
    <t>Személyi juttatások</t>
  </si>
  <si>
    <t>Tartalékok mindösszesen ( I+II)</t>
  </si>
  <si>
    <t>Non-profit szervezeteknek</t>
  </si>
  <si>
    <t>Társadalmi szervezetek támogatása</t>
  </si>
  <si>
    <t>Nyugdíjas klubok támogatása</t>
  </si>
  <si>
    <t>Feladattal nem terhelt tartalék</t>
  </si>
  <si>
    <t>Jogcím</t>
  </si>
  <si>
    <t>Befektetett eszközök összesen</t>
  </si>
  <si>
    <t>B/ Forgóeszközök</t>
  </si>
  <si>
    <t>Tartalékok összesen</t>
  </si>
  <si>
    <t>F/ Kötelezettségek</t>
  </si>
  <si>
    <t>Előző</t>
  </si>
  <si>
    <t>Tárgy</t>
  </si>
  <si>
    <t>évi</t>
  </si>
  <si>
    <t>E S Z K Ö Z Ö K</t>
  </si>
  <si>
    <t>auditált</t>
  </si>
  <si>
    <t>F O R R Á S O K</t>
  </si>
  <si>
    <t>költség-</t>
  </si>
  <si>
    <t>Auditá-</t>
  </si>
  <si>
    <t>egysze-</t>
  </si>
  <si>
    <t>vetési</t>
  </si>
  <si>
    <t>lási</t>
  </si>
  <si>
    <t>rűsített</t>
  </si>
  <si>
    <t>beszá-</t>
  </si>
  <si>
    <t>eltéré-</t>
  </si>
  <si>
    <t>moló</t>
  </si>
  <si>
    <t>sek*</t>
  </si>
  <si>
    <t>sek**</t>
  </si>
  <si>
    <t>záró</t>
  </si>
  <si>
    <t>(+,-)</t>
  </si>
  <si>
    <t>adatai</t>
  </si>
  <si>
    <t>D/Saját tőke</t>
  </si>
  <si>
    <t>Saját tőke összesen</t>
  </si>
  <si>
    <t>Egyéb non-profit szervezetek:</t>
  </si>
  <si>
    <t xml:space="preserve">Céltartalékok </t>
  </si>
  <si>
    <t>Magánszemélyek kommunális adója</t>
  </si>
  <si>
    <t>Havaria keret</t>
  </si>
  <si>
    <t>Polgármesteri Hivatal</t>
  </si>
  <si>
    <t xml:space="preserve"> Kiadás</t>
  </si>
  <si>
    <t>b</t>
  </si>
  <si>
    <t>Ssz.</t>
  </si>
  <si>
    <t>Előző év</t>
  </si>
  <si>
    <t>költségve-</t>
  </si>
  <si>
    <t>Auditálá-</t>
  </si>
  <si>
    <t>tési beszá-</t>
  </si>
  <si>
    <t>si eltéré</t>
  </si>
  <si>
    <t>egyszerűsí-</t>
  </si>
  <si>
    <t>moló záró</t>
  </si>
  <si>
    <t>tett beszá-</t>
  </si>
  <si>
    <t>e)</t>
  </si>
  <si>
    <t>Vállalkozásoknak</t>
  </si>
  <si>
    <t>IV.</t>
  </si>
  <si>
    <t>V.</t>
  </si>
  <si>
    <t>Budenz</t>
  </si>
  <si>
    <t>Rákóczi</t>
  </si>
  <si>
    <t>Móricz</t>
  </si>
  <si>
    <t>Intézmények</t>
  </si>
  <si>
    <t>Kerület</t>
  </si>
  <si>
    <t>Gimnázium</t>
  </si>
  <si>
    <t>Szolgálat</t>
  </si>
  <si>
    <t xml:space="preserve">Kiadási előirányzat-csoport </t>
  </si>
  <si>
    <t xml:space="preserve">Bevételi előirányzat-csoport </t>
  </si>
  <si>
    <t>Működési forráshiány/többlet</t>
  </si>
  <si>
    <t>Hosszú lejáratú hitel felvétele</t>
  </si>
  <si>
    <t>Beruházások</t>
  </si>
  <si>
    <t>Felújítások</t>
  </si>
  <si>
    <t>teljesítése</t>
  </si>
  <si>
    <t>Bolyai Utcai Óvoda</t>
  </si>
  <si>
    <t>Budakeszi Úti Óvoda</t>
  </si>
  <si>
    <t>Hűvösvölgyi Gesztenyéskert Óvoda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</si>
  <si>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</si>
  <si>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</si>
  <si>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</si>
  <si>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</si>
  <si>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</si>
  <si>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</si>
  <si>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</si>
  <si>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államháztartáson</t>
  </si>
  <si>
    <t xml:space="preserve">működési </t>
  </si>
  <si>
    <t>belülről</t>
  </si>
  <si>
    <t>Víz és csatorna díj</t>
  </si>
  <si>
    <t>Szemét szállítás és szelektív hulladék gyűjtés</t>
  </si>
  <si>
    <t xml:space="preserve">Rezsi költségek összesen </t>
  </si>
  <si>
    <t>Takarítás, porta szolgálat</t>
  </si>
  <si>
    <t>Munkaruha, védőruha</t>
  </si>
  <si>
    <t>Virág árok Óvoda</t>
  </si>
  <si>
    <t>MINDÖSSZESEN:</t>
  </si>
  <si>
    <t>Budagyöngye Bölcsőde összesen:</t>
  </si>
  <si>
    <t>Hidegkúti Bölcsőde összesen:</t>
  </si>
  <si>
    <t>Pasaréti Úti Bölcsőde összesen:</t>
  </si>
  <si>
    <t>Varsányi Úti Bölcsőde összesen:</t>
  </si>
  <si>
    <t>Mobil Bölcsőde összesen:</t>
  </si>
  <si>
    <t>Bölcsődék  összesen (a+…+f) :</t>
  </si>
  <si>
    <t>Bólyai Utcai Óvoda összesen:</t>
  </si>
  <si>
    <t>Budakeszi Úti Óvoda összesen:</t>
  </si>
  <si>
    <t>Hűvösvölgyi Gesztenyéskert Óvoda összesen:</t>
  </si>
  <si>
    <t>Kolozsvár Utcai Óvoda összesen:</t>
  </si>
  <si>
    <t>Községház Utcai Óvoda összesen:</t>
  </si>
  <si>
    <t>Pitypang Utcai Óvoda összesen:</t>
  </si>
  <si>
    <t>Százszorszép Óvoda összesen:</t>
  </si>
  <si>
    <t>Szemlőhegy Utcai Óvoda összesen:</t>
  </si>
  <si>
    <t>Törökvész Úti Óvoda összesen:</t>
  </si>
  <si>
    <t>III. sz. Gondozási Központ összesen:</t>
  </si>
  <si>
    <t>II. KERÜLET MINDÖSSZESEN:</t>
  </si>
  <si>
    <t>Bútor, kötelező eszköz, gép, berendezés, informatikai eszköz beszerzés</t>
  </si>
  <si>
    <t>Központi költségvetési szervnek</t>
  </si>
  <si>
    <t>Önkormányzatoknak és költségvetési szerveinek</t>
  </si>
  <si>
    <t>Pesthidegkúti VÖK területén lévő szervezetek</t>
  </si>
  <si>
    <t>Civitan Help Club működési támogatása</t>
  </si>
  <si>
    <t>Magyarok Nagyasszonya Ferences Rendtartomány</t>
  </si>
  <si>
    <t>Központi költségvetési szervtől</t>
  </si>
  <si>
    <t>28-ból Önkormányzatok sajátos felhalmozási és tőkebevételei</t>
  </si>
  <si>
    <t>20. sz. tábla a     /2010. (        )</t>
  </si>
  <si>
    <t>Belterületi utak szilárd burkolattal való ellátása</t>
  </si>
  <si>
    <t>Lehívás vagy</t>
  </si>
  <si>
    <t>tényleges</t>
  </si>
  <si>
    <t xml:space="preserve">Kötelező feladatok </t>
  </si>
  <si>
    <t>Helyi közutak, közterek és parkok</t>
  </si>
  <si>
    <t>Településrendezés, településfejlesztés</t>
  </si>
  <si>
    <t>Turizmussal kapcsolatos feladatok</t>
  </si>
  <si>
    <t>Szociális, gyermekjóléti szolg.és ell.</t>
  </si>
  <si>
    <t>Helyi közművelődési tevékenység</t>
  </si>
  <si>
    <t>Saját tul.lakás- és helyiséggazdálkodás összesen:</t>
  </si>
  <si>
    <t>Helyi adóval kapcsolatos feladatok</t>
  </si>
  <si>
    <t>Oktatási intézmények működtetése, fejlesztése összesen:</t>
  </si>
  <si>
    <t>Egyéb, jogszab.alapján kötelező feladat</t>
  </si>
  <si>
    <t>Önk-i egyéb vagyonnal való gazdálkodás</t>
  </si>
  <si>
    <t>Kötelező feladatok összesen ( A ):</t>
  </si>
  <si>
    <t xml:space="preserve">Önként vállalt feladatok </t>
  </si>
  <si>
    <t>Állateü.tevékenység</t>
  </si>
  <si>
    <t>Hulladékgazdálkodás és környezetvédelem</t>
  </si>
  <si>
    <t>Szennyvízelvezetés és -kezelés</t>
  </si>
  <si>
    <t>Önk-i egyéb önként vállalt feladatok</t>
  </si>
  <si>
    <t>Önként vállalt feladatok összesen ( B ):</t>
  </si>
  <si>
    <t xml:space="preserve">Önkormányzati feladatok összesen </t>
  </si>
  <si>
    <t xml:space="preserve">Polgármesteri Hivatal </t>
  </si>
  <si>
    <t>n</t>
  </si>
  <si>
    <t>o</t>
  </si>
  <si>
    <t>p</t>
  </si>
  <si>
    <t>q</t>
  </si>
  <si>
    <t>r</t>
  </si>
  <si>
    <t>s</t>
  </si>
  <si>
    <t>t</t>
  </si>
  <si>
    <t>u</t>
  </si>
  <si>
    <t>v</t>
  </si>
  <si>
    <t>Helyi közutak, közterek és parkok összesen:</t>
  </si>
  <si>
    <t>Parkoltatás összesen:</t>
  </si>
  <si>
    <t>Közterület-felügyelet összesen:</t>
  </si>
  <si>
    <t>Egészségügyi alapellátás összesen:</t>
  </si>
  <si>
    <t>Óvodai ellátás összesen:</t>
  </si>
  <si>
    <t>Szociális, gyermekjóléti szolg.és ellátás összesen:</t>
  </si>
  <si>
    <t>Egyéb, jogszab.alapján kötelező feladat összesen:</t>
  </si>
  <si>
    <t>Önk-i egyéb vagyonnal való gazdálkodás összesen:</t>
  </si>
  <si>
    <t>Közvilágítás összesen:</t>
  </si>
  <si>
    <t>Települési vízellátás összesen:</t>
  </si>
  <si>
    <t>Önkormányzati egyéb önként vállalt feladatok összesen:</t>
  </si>
  <si>
    <t>Önkormányzati feladatok összesen ( A + B )</t>
  </si>
  <si>
    <t>Szünetmentes tápegység vásárlás</t>
  </si>
  <si>
    <t xml:space="preserve">II. </t>
  </si>
  <si>
    <t>felhasználás</t>
  </si>
  <si>
    <t>XII. 31-ig</t>
  </si>
  <si>
    <t>Feladattal terhelt,</t>
  </si>
  <si>
    <t>de fel nem</t>
  </si>
  <si>
    <t xml:space="preserve"> használt összeg</t>
  </si>
  <si>
    <t>Visszafizetendő</t>
  </si>
  <si>
    <t>sek</t>
  </si>
  <si>
    <t>Helyi nemzetiségi önkormányzatok támogatása</t>
  </si>
  <si>
    <t>tevezett kölcsön nyújtások és visszatérülésük</t>
  </si>
  <si>
    <t xml:space="preserve"> Működési célú kölcsönök:</t>
  </si>
  <si>
    <t xml:space="preserve"> Felhalmozási célú kölcsönök:</t>
  </si>
  <si>
    <t>Kölcsönök nyújtása összesen:</t>
  </si>
  <si>
    <t>Működési célú kölcsönök visszatérülése:</t>
  </si>
  <si>
    <t>Felhalmozási célú kölcsönök visszatérülése:</t>
  </si>
  <si>
    <t>Kölcsönök visszatérülése összesen:</t>
  </si>
  <si>
    <t>Kötelező feladatok</t>
  </si>
  <si>
    <t xml:space="preserve">Hulladékgazdálkodás és </t>
  </si>
  <si>
    <t>környezetvédelem</t>
  </si>
  <si>
    <t>Média tevékenység</t>
  </si>
  <si>
    <t>(újság, honlap)</t>
  </si>
  <si>
    <t xml:space="preserve">Közvilágítás </t>
  </si>
  <si>
    <t>és -kezelés</t>
  </si>
  <si>
    <t>Önk-i egyéb önként vállalt</t>
  </si>
  <si>
    <t>Támogatások, ösztöndíjak</t>
  </si>
  <si>
    <t>Önként vállalt feladatok</t>
  </si>
  <si>
    <t>Szociális, gyermekjóléti</t>
  </si>
  <si>
    <t>szolg.és ell.</t>
  </si>
  <si>
    <t>Helyi közművelődési</t>
  </si>
  <si>
    <t>Polg.Hiv.</t>
  </si>
  <si>
    <t>államigazgatási feladatai</t>
  </si>
  <si>
    <t>Közfoglalkoztatottak létszáma:</t>
  </si>
  <si>
    <t xml:space="preserve">Budapest Főváros II. kerületének Önkormányzata 2013. évi egyszerűsített pénzforgalmi jelentése         </t>
  </si>
  <si>
    <t>Egyéb működési célú kiadások</t>
  </si>
  <si>
    <t>Egyéb felhalmozási célú kiadások</t>
  </si>
  <si>
    <t>Közhatalmi bevételek</t>
  </si>
  <si>
    <t>( I.+II.)</t>
  </si>
  <si>
    <t>Finanszírozási célú pénzügyi műveletek kiadásai</t>
  </si>
  <si>
    <t>Finanszírozási célú pénzügyi műveletek bevételei</t>
  </si>
  <si>
    <t>Önkormányzati feladatok</t>
  </si>
  <si>
    <t>Játszóeszközök kihelyezése</t>
  </si>
  <si>
    <t>Forgalomtechnikai eszközök láthatóságának fejlesztése</t>
  </si>
  <si>
    <t>Közlekedési csomópontok áteresztőképességének növelése</t>
  </si>
  <si>
    <t>Korlátozott várakozási övezet forgalomtechnikai beavatkozások</t>
  </si>
  <si>
    <t>Önkormányzatoktól és költségvetési szerveitől</t>
  </si>
  <si>
    <t xml:space="preserve">IV. Üzemeltetésre, kezelésre átadott, koncesszióba, </t>
  </si>
  <si>
    <t xml:space="preserve">     vagyonkezelésbe vett eszközök</t>
  </si>
  <si>
    <t xml:space="preserve">     vagyonkezelésbe adott, illetve </t>
  </si>
  <si>
    <t>eredeti bevételi</t>
  </si>
  <si>
    <t>Felhalmozási célú pénzeszközátvételek:</t>
  </si>
  <si>
    <t>Helyi támogatás visszafizetése</t>
  </si>
  <si>
    <t xml:space="preserve"> </t>
  </si>
  <si>
    <t>összesen</t>
  </si>
  <si>
    <r>
      <t xml:space="preserve">Budapest Főváros II. kerületének Önkormányzat </t>
    </r>
    <r>
      <rPr>
        <b/>
        <u/>
        <sz val="12"/>
        <rFont val="Times New Roman CE"/>
        <charset val="238"/>
      </rPr>
      <t>Intézményeinek</t>
    </r>
    <r>
      <rPr>
        <b/>
        <sz val="12"/>
        <rFont val="Times New Roman CE"/>
        <family val="1"/>
        <charset val="238"/>
      </rPr>
      <t xml:space="preserve"> 2012.évi egyszerűsített pénzmaradvány kimutatása</t>
    </r>
  </si>
  <si>
    <t>Önkor-</t>
  </si>
  <si>
    <t>mányzat</t>
  </si>
  <si>
    <t>Polgár-</t>
  </si>
  <si>
    <t>mesteri</t>
  </si>
  <si>
    <t>ügyi</t>
  </si>
  <si>
    <t>Egészség-</t>
  </si>
  <si>
    <t>19. sz. tábla 2. oldal a   /2013. (     )</t>
  </si>
  <si>
    <t>Pénzforgalom nélküli bevételek</t>
  </si>
  <si>
    <t>20. sz. tábla a     /2013. (        )</t>
  </si>
  <si>
    <t>VI.</t>
  </si>
  <si>
    <t xml:space="preserve">Kiadások összesen </t>
  </si>
  <si>
    <t xml:space="preserve">Bevételek összesen </t>
  </si>
  <si>
    <t xml:space="preserve"> Kiadás jogcíme</t>
  </si>
  <si>
    <t>1.1</t>
  </si>
  <si>
    <t>1.2</t>
  </si>
  <si>
    <t>1.3</t>
  </si>
  <si>
    <t>1.4</t>
  </si>
  <si>
    <t>Költségvetési pénzmaradványt külön jogszabály
alapján módosító tétel ( ± )</t>
  </si>
  <si>
    <t>- az Egészségbiztosítási Alapból folyósított pénzmaradványa</t>
  </si>
  <si>
    <t>- Szabad pénzmaradvány</t>
  </si>
  <si>
    <t>Klebelsberg</t>
  </si>
  <si>
    <t>Kuno</t>
  </si>
  <si>
    <t>Költségvetési bank-
számlák záróegyenlegei</t>
  </si>
  <si>
    <t>Pénztárak és betétköny-
vek záróegyenlegei</t>
  </si>
  <si>
    <t>Záró pénzkészlet  ( 1 + 2 )</t>
  </si>
  <si>
    <t>Költségvetési aktív kiegyenlítő
elszámolások záróegyenlege</t>
  </si>
  <si>
    <t>Költségvetési passzív kiegyenlítő
elszámolások záróegyenlegei (-)</t>
  </si>
  <si>
    <t>Költségvetési aktív átfutó
elszámolások záróegyenlege</t>
  </si>
  <si>
    <t>Rezsi költségek</t>
  </si>
  <si>
    <t>Villamos energia díj</t>
  </si>
  <si>
    <t xml:space="preserve">I. Gondozási Központ </t>
  </si>
  <si>
    <t xml:space="preserve">II. Gondozási Központ </t>
  </si>
  <si>
    <t xml:space="preserve">III. Gondozási Központ </t>
  </si>
  <si>
    <t>Költségvetési passzív átfutó
elszámolások záróegyenlege (-)</t>
  </si>
  <si>
    <t>Költségvetési aktív függő
elszámolások záróegyenlege</t>
  </si>
  <si>
    <t>Költségvetési passzív függő
elszámolások záróegyenlege (-)</t>
  </si>
  <si>
    <t>Egyéb aktív és passzív pénzügyi
elszámolások össz.( 4-5+6-7+8-9)</t>
  </si>
  <si>
    <t>Előző évben (években) képzett
tartalékok maradványa (-)</t>
  </si>
  <si>
    <t>Vállalkozási tevékenység
pénzforgalmi eredménye (-)</t>
  </si>
  <si>
    <t>Tárgyévi helyesbített
pénzmaradvány (3 ± 10-11-12)</t>
  </si>
  <si>
    <t>Intézményi költségvetési befizetés
többlettámogatás miatt</t>
  </si>
  <si>
    <t>Költségvetési befizetés
többlettámogatás miatt</t>
  </si>
  <si>
    <t>Költségvetési kiutalás - (int.fin)
kiutalatlan intézményi támogatás miatt</t>
  </si>
  <si>
    <t>Költségvetési kiutalás - (közp.tám.)
kiutalatlan támogatás miatt</t>
  </si>
  <si>
    <t>Pénzmaradványt terhelő elvonások</t>
  </si>
  <si>
    <t>Költségvetési pénzmaradvány
(13 ± 14 ± 15 ± 16 ± 17 ± 18)</t>
  </si>
  <si>
    <t>A vállalk.tev.eredményéből alaptev.
ellátására felhasznált összeg</t>
  </si>
  <si>
    <t>Költségvetési pénzm-t külön jogszab.
alapján módosító tétel  ( ± )</t>
  </si>
  <si>
    <t>Módosított pénzmaradvány
(19+20 ± 21)</t>
  </si>
  <si>
    <t>A 19. sorból:</t>
  </si>
  <si>
    <t xml:space="preserve"> Személyi juttatások </t>
  </si>
  <si>
    <t xml:space="preserve"> Munkaadókat terhelő járulékok </t>
  </si>
  <si>
    <t xml:space="preserve"> Dologi  kiadások összesen </t>
  </si>
  <si>
    <t>Munkaadókat</t>
  </si>
  <si>
    <t>Egyéb</t>
  </si>
  <si>
    <t>Ellátottak</t>
  </si>
  <si>
    <t>kiadások</t>
  </si>
  <si>
    <t>4. sz. tábla 2. oldal</t>
  </si>
  <si>
    <t>4. sz. tábla 3. oldal</t>
  </si>
  <si>
    <t>4. sz. tábla 5. oldal</t>
  </si>
  <si>
    <t>Ssz</t>
  </si>
  <si>
    <t>Képződés</t>
  </si>
  <si>
    <t>Felhasználás</t>
  </si>
  <si>
    <t xml:space="preserve"> előirányzat</t>
  </si>
  <si>
    <t>Működési költségvetési bevételek</t>
  </si>
  <si>
    <t>Számítógépek vásárlása</t>
  </si>
  <si>
    <t>3.2</t>
  </si>
  <si>
    <t>2.3</t>
  </si>
  <si>
    <t xml:space="preserve">  Nem lakáscélú helyiségek értékesítése </t>
  </si>
  <si>
    <t xml:space="preserve">  Üres, nem lakáscélú helyiségek értékesítése </t>
  </si>
  <si>
    <t>I. sz. Gondozási Központ összesen:</t>
  </si>
  <si>
    <t>eredeti kiadási</t>
  </si>
  <si>
    <t xml:space="preserve"> Bevétel jogcíme</t>
  </si>
  <si>
    <t>Pedagógiai szakszolgálat - 8 hó</t>
  </si>
  <si>
    <t>Pedagógiai szakszolgálat - 4 hó</t>
  </si>
  <si>
    <t>Gáz és távhő díj</t>
  </si>
  <si>
    <t>Szociális továbbképzés és szakvizsga támogatása</t>
  </si>
  <si>
    <t>Budapest Főváros II. Kerületi Önkormányzat</t>
  </si>
  <si>
    <t>17. sz. melléklet</t>
  </si>
  <si>
    <t>Bevétel jogcíme</t>
  </si>
  <si>
    <t>II. sz. Gondozási Központ összesen:</t>
  </si>
  <si>
    <t>Mindössz.</t>
  </si>
  <si>
    <t>Központ</t>
  </si>
  <si>
    <t>Záró pénzkészlet</t>
  </si>
  <si>
    <t>Forgóeszközök összesen</t>
  </si>
  <si>
    <t>Kötelezettségek összesen</t>
  </si>
  <si>
    <t xml:space="preserve">Eszközök összesen </t>
  </si>
  <si>
    <t>Források összesen</t>
  </si>
  <si>
    <t>Sor</t>
  </si>
  <si>
    <t>M e g n e v e z é s</t>
  </si>
  <si>
    <t>Dologi és egyéb folyó kiadások</t>
  </si>
  <si>
    <t>l</t>
  </si>
  <si>
    <t>m</t>
  </si>
  <si>
    <t>Céltámogatás összesen:</t>
  </si>
  <si>
    <t>Polgármesteri Hivatal összesen</t>
  </si>
  <si>
    <t>Működési céltartalék</t>
  </si>
  <si>
    <t>Srsz</t>
  </si>
  <si>
    <t>Szennyvízelvezetés és kezelés összesen:</t>
  </si>
  <si>
    <t>Sorsz.</t>
  </si>
  <si>
    <t>A</t>
  </si>
  <si>
    <t>B</t>
  </si>
  <si>
    <t>Kisebb csatornák</t>
  </si>
  <si>
    <t>16-os űrlap 47. sora</t>
  </si>
  <si>
    <t>19. sz. tábla 1. oldal a    /2013.(      )</t>
  </si>
  <si>
    <t xml:space="preserve">I. Immateriális javak </t>
  </si>
  <si>
    <t xml:space="preserve">II. Tárgyi eszközök </t>
  </si>
  <si>
    <t>III. Befektetett pü-i eszközök</t>
  </si>
  <si>
    <t>I. Költségvetési tartalékok</t>
  </si>
  <si>
    <t>II. Vállalkozási tartalékok</t>
  </si>
  <si>
    <t xml:space="preserve">I. Készletek </t>
  </si>
  <si>
    <t xml:space="preserve">II. Követelések </t>
  </si>
  <si>
    <t xml:space="preserve">III. Értékpapírok </t>
  </si>
  <si>
    <t>I. Hosszú lejáratú kötelezettségek</t>
  </si>
  <si>
    <t xml:space="preserve">IV. Pénzeszközök </t>
  </si>
  <si>
    <t>II. Rövid lejáratú kötelezettségek</t>
  </si>
  <si>
    <t>III. Egyéb passzív pü-i elszámolások</t>
  </si>
  <si>
    <t>17. sz. tábla a     /2013. (        )</t>
  </si>
  <si>
    <t>18. sz. tábla a     /2013. (         )</t>
  </si>
  <si>
    <t>Budapest Főváros II. kerületi Önkormányzatának 2012.évi egyszerűsített mérlege</t>
  </si>
  <si>
    <t>Önkormányzat feladatai összesen</t>
  </si>
  <si>
    <t>Működési költségvetési kiadások</t>
  </si>
  <si>
    <t xml:space="preserve">Helyi közutak, </t>
  </si>
  <si>
    <t>közterek és parkok</t>
  </si>
  <si>
    <t>Közterület-felügyelet</t>
  </si>
  <si>
    <t xml:space="preserve">Településrendezés, </t>
  </si>
  <si>
    <t>településfejlesztés</t>
  </si>
  <si>
    <t xml:space="preserve">Turizmussal kapcsolatos </t>
  </si>
  <si>
    <t>Egészségügyi alapellátás</t>
  </si>
  <si>
    <t>Óvodai ellátás</t>
  </si>
  <si>
    <t>Hajléktalan ellátás</t>
  </si>
  <si>
    <t>Saját tul.lakás- és helyiséggazdálkodás</t>
  </si>
  <si>
    <t xml:space="preserve">Helyi adóval kapcsolatos </t>
  </si>
  <si>
    <t>Sport és szabadidő tevékenység</t>
  </si>
  <si>
    <t>Helyi közbiztonság</t>
  </si>
  <si>
    <t>Nemzetiségek támogatása</t>
  </si>
  <si>
    <t xml:space="preserve">Egyéb, jogszab.alapján </t>
  </si>
  <si>
    <t>kötelező feladat</t>
  </si>
  <si>
    <t>Önk-i egyéb vagyonnal</t>
  </si>
  <si>
    <t>való gazdálkodás</t>
  </si>
  <si>
    <t>Könyvtári és közművelődési érdekeltségnövelő támogatás</t>
  </si>
  <si>
    <t>Központosított támogatás összesen</t>
  </si>
  <si>
    <t>Egyes jövedelempótló támogatások kiegészítése</t>
  </si>
  <si>
    <t>d</t>
  </si>
  <si>
    <t>Intézményi működési kiadások</t>
  </si>
  <si>
    <t>Építményadó</t>
  </si>
  <si>
    <t>jogcíme</t>
  </si>
  <si>
    <t>Don Bosco Nővérek Szent Család Óvodája</t>
  </si>
  <si>
    <t>c</t>
  </si>
  <si>
    <t>V. Egyéb aktív pénzügyi elszámolások</t>
  </si>
  <si>
    <t>A/ Befektetett eszközök</t>
  </si>
  <si>
    <t>I. Tartós tőke</t>
  </si>
  <si>
    <t>II. Tőkeváltozások</t>
  </si>
  <si>
    <t>III. Értékelési tartalék</t>
  </si>
  <si>
    <t>Hosszú lejáratú hitelek törlesztése</t>
  </si>
  <si>
    <t>Rövid lejáratú hitelek törlesztése</t>
  </si>
  <si>
    <t>15-ből likvidhitelek kiadása</t>
  </si>
  <si>
    <t>38-ből likvid hitelek bevétele</t>
  </si>
  <si>
    <t>Finanszírozási bevételek összesen: (37+38+ 40+41)</t>
  </si>
  <si>
    <t>Pénzforgalmi bevételek (36+42)</t>
  </si>
  <si>
    <t>Budapest Főváros II. kerületének Önkormányzata - 2012. évi központosított támogatások elszámolása</t>
  </si>
  <si>
    <t>Kieg.tám.nemzetiségi nevelési, oktatási feladatokhoz</t>
  </si>
  <si>
    <t>A 2011. évről áthúzódó bérkompenzáció támogatása</t>
  </si>
  <si>
    <t>Színházak költségvetési támogatása</t>
  </si>
  <si>
    <t>A kv-i szerveknél foglalkoztatottak 2012. évi kompenzációja</t>
  </si>
  <si>
    <t>Egyéb központi támogatások</t>
  </si>
  <si>
    <t xml:space="preserve">Budapest Főváros II. kerületének Önkormányzata 2012. évi normativ, kötött felhasználású támogatások </t>
  </si>
  <si>
    <t>Pedagógus továbbképzés támogatása - 8 hó</t>
  </si>
  <si>
    <t>Pedagógus továbbképzés támogatása - 4 hó</t>
  </si>
  <si>
    <t>Osztályfőnöki pótlék kiegészítése - 8 hó</t>
  </si>
  <si>
    <t>Osztályfőnöki pótlék kiegészítése - 4 hó</t>
  </si>
  <si>
    <t>Gyógypedagógiai pótlék kiegészítése - 8 hó</t>
  </si>
  <si>
    <t>Gyógypedagógiai pótlék kiegészítése - 4 hó</t>
  </si>
  <si>
    <t>Kedvezményes óvodai, iskolai, kollégiumi étkeztetés</t>
  </si>
  <si>
    <t>Szakmai, tanügyig-i informatikai feladatok tám. - 8 hó</t>
  </si>
  <si>
    <t>Szakmai, tanügyig-i informatikai feladatok tám. - 4 hó</t>
  </si>
  <si>
    <t>Ingyenes tankönyvellátás</t>
  </si>
  <si>
    <t>Ingyenes bölcsődei étkeztetés</t>
  </si>
  <si>
    <t>Önállóan</t>
  </si>
  <si>
    <t>működő</t>
  </si>
  <si>
    <t>intézmények</t>
  </si>
  <si>
    <t>Hvölgyi</t>
  </si>
  <si>
    <t>Szemlő-</t>
  </si>
  <si>
    <t>Törökvész</t>
  </si>
  <si>
    <t>Csik F.</t>
  </si>
  <si>
    <t>Kodály Z.</t>
  </si>
  <si>
    <t>Mremete-</t>
  </si>
  <si>
    <t>Remete-</t>
  </si>
  <si>
    <t>Szabó L.</t>
  </si>
  <si>
    <t>Pedagógiai</t>
  </si>
  <si>
    <t>Egyesített</t>
  </si>
  <si>
    <t xml:space="preserve">Budakeszi </t>
  </si>
  <si>
    <t>Gesztenyés-</t>
  </si>
  <si>
    <t>Kitaibel</t>
  </si>
  <si>
    <t>Kolozsvár</t>
  </si>
  <si>
    <t>Községház</t>
  </si>
  <si>
    <t xml:space="preserve">Pitypang </t>
  </si>
  <si>
    <t>Százszorszép</t>
  </si>
  <si>
    <t>hegy</t>
  </si>
  <si>
    <t>úti</t>
  </si>
  <si>
    <t>Virág</t>
  </si>
  <si>
    <t>Áldás</t>
  </si>
  <si>
    <t>Fillér</t>
  </si>
  <si>
    <t xml:space="preserve">Járdányi </t>
  </si>
  <si>
    <t>Ének-Zenei</t>
  </si>
  <si>
    <t>Hkúti</t>
  </si>
  <si>
    <t>kertvárosi</t>
  </si>
  <si>
    <t>Újlaki</t>
  </si>
  <si>
    <t>Család-</t>
  </si>
  <si>
    <t>I. sz.</t>
  </si>
  <si>
    <t>II. sz.</t>
  </si>
  <si>
    <t>III. sz.</t>
  </si>
  <si>
    <t>Bölcsődék</t>
  </si>
  <si>
    <t>Óvoda</t>
  </si>
  <si>
    <t>kert</t>
  </si>
  <si>
    <t>u-i</t>
  </si>
  <si>
    <t>Kézműves</t>
  </si>
  <si>
    <t>Árok</t>
  </si>
  <si>
    <t>és</t>
  </si>
  <si>
    <t>Pál</t>
  </si>
  <si>
    <t>Ált. Isk. és</t>
  </si>
  <si>
    <t>Ökumenikus</t>
  </si>
  <si>
    <t xml:space="preserve">és </t>
  </si>
  <si>
    <t>segítő</t>
  </si>
  <si>
    <t>Gondozási</t>
  </si>
  <si>
    <t>Szolgáltató</t>
  </si>
  <si>
    <t>Szak-</t>
  </si>
  <si>
    <t>Gimn.</t>
  </si>
  <si>
    <t>Zeneisk.</t>
  </si>
  <si>
    <t>Gomn.</t>
  </si>
  <si>
    <t>Kp.</t>
  </si>
  <si>
    <t>Működési kiadások összesen:</t>
  </si>
  <si>
    <t xml:space="preserve">   ebből: kamatkiadások</t>
  </si>
  <si>
    <t>1.5.1</t>
  </si>
  <si>
    <t>Nemzetközi kötelezettségek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</si>
  <si>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</si>
  <si>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</si>
  <si>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</si>
  <si>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</si>
  <si>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</si>
  <si>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</si>
  <si>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</si>
  <si>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</si>
  <si>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</si>
  <si>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Felhalmozási kiadások összesen: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</si>
  <si>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</si>
  <si>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</si>
  <si>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</si>
  <si>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</si>
  <si>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</si>
  <si>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</si>
  <si>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</si>
  <si>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</si>
  <si>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Költségvetési kiadások  (1 + 2)</t>
  </si>
  <si>
    <t>Belföldi finanszírozás kiadásai</t>
  </si>
  <si>
    <t>3.1.1</t>
  </si>
  <si>
    <t>Hitel-, kölcsöntörlesztés államháztartáson kívülre</t>
  </si>
  <si>
    <t>3.1.1.1</t>
  </si>
  <si>
    <t>3.1.1.2</t>
  </si>
  <si>
    <t>3.1.1.3</t>
  </si>
  <si>
    <t xml:space="preserve">Rövid lejáratú hitelek, kölcsönök törlesztése </t>
  </si>
  <si>
    <t>3.1.2</t>
  </si>
  <si>
    <t>3.1.3</t>
  </si>
  <si>
    <t>3.1.4</t>
  </si>
  <si>
    <t>Külföldi finanszírozás kiadásai</t>
  </si>
  <si>
    <t>3.3</t>
  </si>
  <si>
    <t>Adóssághoz nem kapcsolódó származékos ügyletek kiadásai</t>
  </si>
  <si>
    <t>K I A D Á S O K   Ö S S Z E S E N   (1 + 2 + 3)</t>
  </si>
  <si>
    <t xml:space="preserve"> Személyi juttatások</t>
  </si>
  <si>
    <t xml:space="preserve"> Dologi  kiadások összesen</t>
  </si>
  <si>
    <t>Egyéb felhalmozási célú támogatások áht-n kívülre</t>
  </si>
  <si>
    <t>Felh.c.visszatérítendő tám., kölcsön nyújtása áht-n kívülre</t>
  </si>
  <si>
    <t>Felh.c.garancia- és kezességváll-ból szárm.kif. áht-n kívülre</t>
  </si>
  <si>
    <t>Egyéb felhalmozási célú támogatások áht-n belülre</t>
  </si>
  <si>
    <t>Felh.c.visszatérítendő tám., kölcsön törlesztése áht-n belülre</t>
  </si>
  <si>
    <t>Felh.c.visszatérítendő tám., kölcsön nyújtása áht-n belülre</t>
  </si>
  <si>
    <t>Felh.c.garancia- és kezességváll-ból szárm.kif.áht-n belülre</t>
  </si>
  <si>
    <t>Elvonások és befizetések</t>
  </si>
  <si>
    <t>Műk.c.garancia- és kezességváll-ból szárm.kif.áht-n belülre</t>
  </si>
  <si>
    <t>Műk.c.visszatérítendő tám., kölcsön nyújtása áht-n belülre</t>
  </si>
  <si>
    <t>Műk.c.visszatérítendő tám., kölcsön törlesztése áht-n belülre</t>
  </si>
  <si>
    <t>Egyéb működési célú támogatások áht-n belülre</t>
  </si>
  <si>
    <t>Műk.c.garancia- és kezességváll-ból szárm.kif. áht-n kívülre</t>
  </si>
  <si>
    <t>Műk.c.visszatérítendő tám., kölcsön nyújtása áht-n kívülre</t>
  </si>
  <si>
    <t>Egyéb működési célú támogatások áht-n kívülre</t>
  </si>
  <si>
    <t>Tartalékok</t>
  </si>
  <si>
    <t>Hosszú lejáratú hitelek, kölcsönök törlesztése</t>
  </si>
  <si>
    <t>Likviditási c.hitelek, kölcsönök törlesztése pénzügyi váll-nak</t>
  </si>
  <si>
    <t>Belföldi értékpapírok kiadásai</t>
  </si>
  <si>
    <t>Pénzeszközök betétként elhelyezése</t>
  </si>
  <si>
    <t xml:space="preserve"> Munkaadókat terh.járulékok, szoc.hozzájárulási adó</t>
  </si>
  <si>
    <t>Lakástámogatás</t>
  </si>
  <si>
    <t>Gazdasági szervezettel nem</t>
  </si>
  <si>
    <t>rendelkező költségvetési szervek</t>
  </si>
  <si>
    <t>Műk.c.garancia- és kezességváll-ból származó kifizetés áht-n belülre</t>
  </si>
  <si>
    <t>Műk.c.visszatérítendő támogatások, kölcsönök nyújtása áht-n belülre</t>
  </si>
  <si>
    <t>Műk.c.visszatérítendő támogatások, kölcsönök törlesztése áht-n belülre</t>
  </si>
  <si>
    <t>Műk.c.garancia- és kezességváll-ból származó kifizetés áht-n kívülre</t>
  </si>
  <si>
    <t>Műk.c.visszatérítendő támogatások, kölcsönök nyújtása áht-n kívülre</t>
  </si>
  <si>
    <t>Felh.c.garancia- és kezességváll-ból származó kifizetés áht-n belülre</t>
  </si>
  <si>
    <t>Felh.c.visszatérítendő támogatások, kölcsönök nyújtása áht-n belülre</t>
  </si>
  <si>
    <t>Felh.c.visszatérítendő támogatások, kölcsönök törlesztése áht-n belülre</t>
  </si>
  <si>
    <t>Felh.c.garancia- és kezességváll-ból származó kifizetés áht-n kívülre</t>
  </si>
  <si>
    <t>Likviditási célú hitelek, kölcsönök törlesztése pénzügyi vállalkozásnak</t>
  </si>
  <si>
    <t>Felh.c.visszatérítendő támogatások, kölcsönök nyújtása áht-n kívülre</t>
  </si>
  <si>
    <t xml:space="preserve">Lakástámogatás </t>
  </si>
  <si>
    <t>Önkormányzat működési támogatása</t>
  </si>
  <si>
    <t>Elvonások és befizetések bevételei</t>
  </si>
  <si>
    <t>Egyéb működési célú támogatások bevételei áht-n belülről</t>
  </si>
  <si>
    <t>Egyéb működési célú átvett pénzeszközök</t>
  </si>
  <si>
    <t>Felh.c.vtér.támogatások, kölcsönök nyújtása áht-n kívülre</t>
  </si>
  <si>
    <t>Előző év ktgvetési maradványának igénybevétele működésre</t>
  </si>
  <si>
    <t xml:space="preserve">Működési finanszírozási kiadások </t>
  </si>
  <si>
    <t>Működési finanszírozási bevételek</t>
  </si>
  <si>
    <t>Hosszú lejáratú hitel tőkeösszegének törlesztése</t>
  </si>
  <si>
    <t>Irányító szervi támogatásként folyósított felhalmozási
támogatás kiutalása</t>
  </si>
  <si>
    <t>Irányító szervi támogatásként folyósított felhalmozási
támogatás fizetési számlán történő jóváírása</t>
  </si>
  <si>
    <t>Előző év ktgvetési maradvány igénybevétele felhalmozásra</t>
  </si>
  <si>
    <t xml:space="preserve">Felhalmozási finanszírozási kiadások </t>
  </si>
  <si>
    <t>Felhalmozási finanszírozási bevételek</t>
  </si>
  <si>
    <t>MŰKÖDÉSI BEVÉTELEK ÖSSZESEN</t>
  </si>
  <si>
    <t>Működési célú támogatások államháztartáson belülről</t>
  </si>
  <si>
    <t>1.1.1</t>
  </si>
  <si>
    <t>Helyi önkormányzatok működésének általános támogatása</t>
  </si>
  <si>
    <t>1.1.2</t>
  </si>
  <si>
    <t>1.1.4</t>
  </si>
  <si>
    <t>Települési önkormányzatok kulturális feladatainak támogatása</t>
  </si>
  <si>
    <t>1.1.5</t>
  </si>
  <si>
    <t>1.1.6</t>
  </si>
  <si>
    <t>1.6</t>
  </si>
  <si>
    <t>Adók</t>
  </si>
  <si>
    <t xml:space="preserve">Iparűzési adó állandó jelleggel végzett iparűzési tevékenység után </t>
  </si>
  <si>
    <t>Idegenforgalmi adó tartózkodás után</t>
  </si>
  <si>
    <t>Bírságok</t>
  </si>
  <si>
    <t>Közterület-felügyeleti bírság</t>
  </si>
  <si>
    <t>Végrehajtási bírság</t>
  </si>
  <si>
    <t>Egyéb bírság bevétel</t>
  </si>
  <si>
    <t>Egyéb közhatalmi bevételek</t>
  </si>
  <si>
    <t>Igazgatási szolgáltatási díj</t>
  </si>
  <si>
    <t>Készletértékesítés ellenértéke</t>
  </si>
  <si>
    <t>Szolgáltatások ellenértéke</t>
  </si>
  <si>
    <t>Közvetített szolgáltatások ellenértéke</t>
  </si>
  <si>
    <t>3.4</t>
  </si>
  <si>
    <t>3.5</t>
  </si>
  <si>
    <t>Ellátási díjak</t>
  </si>
  <si>
    <t>3.6</t>
  </si>
  <si>
    <t>Kiszámlázott általános forgalmi adó</t>
  </si>
  <si>
    <t>3.7</t>
  </si>
  <si>
    <t>Általános forgalmi adó visszatérítése</t>
  </si>
  <si>
    <t>3.8</t>
  </si>
  <si>
    <t>Kamatbevételek</t>
  </si>
  <si>
    <t>3.9</t>
  </si>
  <si>
    <t>Egyéb pénzügyi műveletek bevételei</t>
  </si>
  <si>
    <t>3.10</t>
  </si>
  <si>
    <t>Egyéb működési bevételek</t>
  </si>
  <si>
    <t>FELHALMOZÁSI BEVÉTELEK ÖSSZESEN</t>
  </si>
  <si>
    <t>Felhalmozási célú támogatások államháztartáson belülről</t>
  </si>
  <si>
    <t>Immateriális javak értékesítése</t>
  </si>
  <si>
    <t>Ingatlanok értékesítése</t>
  </si>
  <si>
    <t>Egyéb tárgyi eszközök értékesítése</t>
  </si>
  <si>
    <t>2.4</t>
  </si>
  <si>
    <t>Felhalmozási célú átvett pénzeszközök</t>
  </si>
  <si>
    <t>Költségvetési bevételek (I. + II.)</t>
  </si>
  <si>
    <t xml:space="preserve">FINANSZÍROZÁSI BEVÉTELEK </t>
  </si>
  <si>
    <t>Belföldi finanszírozás bevételei</t>
  </si>
  <si>
    <t>Hitel-, kölcsönfelvétel államháztartáson kívülről</t>
  </si>
  <si>
    <t>B E V É T E L E K   Ö S S Z E S E N (I. + II. + III.)</t>
  </si>
  <si>
    <t>Települési önk. egyes köznevelési feladatainak támogatása</t>
  </si>
  <si>
    <t>Műk.c.garancia- és kezességvállalásból szárm.megtér.áht-n belülről</t>
  </si>
  <si>
    <t>Egyéb működési célú támogatások bevételei államháztartáson belülről</t>
  </si>
  <si>
    <t>Működési célú átvett pénzeszközök</t>
  </si>
  <si>
    <t>Felhalmozási célú önkormányzati támogatások</t>
  </si>
  <si>
    <t>Felh.c.garancia- és kezességvállalásból származó megtér.áht-n belülről</t>
  </si>
  <si>
    <t>Felh.c.visszatérítendő támogatások, kölcsönök visszatér.áht-n belülről</t>
  </si>
  <si>
    <t>Műk.c.visszatérítendő támogatások, kölcsönök visszatér.áht-n belülről</t>
  </si>
  <si>
    <t>Műk.c.visszatérítendő támogatások, kölcsönök igénybevét.áht-n belülről</t>
  </si>
  <si>
    <t>Felh.c.visszatérítendő támogatások, kölcsönök igénybev.áht-n belülről</t>
  </si>
  <si>
    <t>Felhalmozási bevételek</t>
  </si>
  <si>
    <t>Egyéb felhalmozási c.támogatások bevételei államháztartáson belülről</t>
  </si>
  <si>
    <t>Felh.c.garancia- és kezességvállalásból származó megtér.áht-n kívülről</t>
  </si>
  <si>
    <t>Felh.c.visszatérítendő támogatások, kölcsönök visszatér.áht-n kívülről</t>
  </si>
  <si>
    <t>Egyéb felhalmozási célú átvett pénzeszközök</t>
  </si>
  <si>
    <t>Belföldi értékpapírok bevételei</t>
  </si>
  <si>
    <t>Előző év költségvetési maradványának igénybevétele</t>
  </si>
  <si>
    <t>Egyéb felhalmozási célú támogatások bevételei áht-n belülről</t>
  </si>
  <si>
    <t>Felh.c.visszatér.támogatások, kölcsönök visszatérülése áht-n kívülről</t>
  </si>
  <si>
    <t>egyéb működési célú támogatások</t>
  </si>
  <si>
    <t xml:space="preserve">  Életvitel stratégia</t>
  </si>
  <si>
    <t>Egyéb működési célú támogatások áht-n belülre:</t>
  </si>
  <si>
    <t>Egyéb működési célú támogatások áht-n kívülre:</t>
  </si>
  <si>
    <t>egyéb működési célú támogatások bevételei és átvett  pénzeszközök</t>
  </si>
  <si>
    <t>Egyéb működési célú támogatások áht-n belülről:</t>
  </si>
  <si>
    <t>Egyéb működési célú átvett  pénzeszközök:</t>
  </si>
  <si>
    <t xml:space="preserve"> egyéb felhalmozási célú támogatások</t>
  </si>
  <si>
    <t>Egyéb felhalmozási célú támogatások áht-n belülre:</t>
  </si>
  <si>
    <t>Egyéb felhalmozási célú támogatások áht-n kívülre:</t>
  </si>
  <si>
    <t>egyéb felhalmozási célú támogatások bevételei és átvett  pénzeszközök</t>
  </si>
  <si>
    <t>Egyéb felhalmozási célú támogatások bevételei áht-n belülről:</t>
  </si>
  <si>
    <t>Társasházak felújítási támogatása – homlokzat felújításra</t>
  </si>
  <si>
    <t>Lakás bérleti jogviszony megváltása</t>
  </si>
  <si>
    <t xml:space="preserve">Gyalogátkelő helyek kialakítása </t>
  </si>
  <si>
    <t>x</t>
  </si>
  <si>
    <t>Kommunikációs eszközök beszerzése</t>
  </si>
  <si>
    <t>Sport és szabadidő tevékenység összesen:</t>
  </si>
  <si>
    <t>Szennyvízcsatorna gerincvezeték kiépítése</t>
  </si>
  <si>
    <t>Közcélú foglalkoztatás támogatása</t>
  </si>
  <si>
    <t xml:space="preserve">Költségvetési szerv </t>
  </si>
  <si>
    <t>járulékok és</t>
  </si>
  <si>
    <t>Intézményeket Működtető Központ</t>
  </si>
  <si>
    <t>Költségvetési bevételek</t>
  </si>
  <si>
    <t>Finanszírozási bevételek</t>
  </si>
  <si>
    <t>költségvetési</t>
  </si>
  <si>
    <t>irányító szervi</t>
  </si>
  <si>
    <t>átvett</t>
  </si>
  <si>
    <t>maradvány</t>
  </si>
  <si>
    <t>igénybevétel</t>
  </si>
  <si>
    <t>Költségvetési szerv megnevezése</t>
  </si>
  <si>
    <t>Törökméz Bölcsőde összesen:</t>
  </si>
  <si>
    <t>Intézményeket Működtető Központ összesen:</t>
  </si>
  <si>
    <t xml:space="preserve">Bútor, kötelező eszköz, gép, berendezés, informatikai eszköz beszerzés </t>
  </si>
  <si>
    <t>Gazdasági szervezettel nem rendelkező költségvetési szervek</t>
  </si>
  <si>
    <r>
      <t xml:space="preserve">Belföldi finanszírozás bevételei  </t>
    </r>
    <r>
      <rPr>
        <sz val="10"/>
        <rFont val="Times New Roman CE"/>
        <charset val="238"/>
      </rPr>
      <t>(1.1 + 1.2 + 1.3)</t>
    </r>
  </si>
  <si>
    <t>4. sz. tábla 4. oldal</t>
  </si>
  <si>
    <t>Kamatmentes szociális kölcsön</t>
  </si>
  <si>
    <t>z</t>
  </si>
  <si>
    <t>Hulladékgazdálkodás és környezetvédelem összesen:</t>
  </si>
  <si>
    <t>Völgy Utcai Óvoda összesen:</t>
  </si>
  <si>
    <t>Völgy Utcai Óvoda</t>
  </si>
  <si>
    <t>Kötelezettségvállalással terhelt maradvány</t>
  </si>
  <si>
    <t>Szabad maradvány</t>
  </si>
  <si>
    <t>(nem intézmények
által ellátott feladatok)</t>
  </si>
  <si>
    <t xml:space="preserve">Polgármesteri
</t>
  </si>
  <si>
    <t>Alaptevékenység 
költségvetési bevételei</t>
  </si>
  <si>
    <t>Alaptevékenység 
költségvetési kiadásai</t>
  </si>
  <si>
    <t>Alaptevékenység 
költségvetési egyenlege</t>
  </si>
  <si>
    <t>Alaptevékenység 
finanszírozási bevételei</t>
  </si>
  <si>
    <t>Alaptevékenység 
finanszírozási kiadásai</t>
  </si>
  <si>
    <t>Alaptevékenység 
finanszírozási egyenlege</t>
  </si>
  <si>
    <t>Összesen</t>
  </si>
  <si>
    <t>Bolyai Utcai</t>
  </si>
  <si>
    <t>Budakeszi Úti</t>
  </si>
  <si>
    <t xml:space="preserve"> Gesztenyékert</t>
  </si>
  <si>
    <t xml:space="preserve">Kitaibel Pál </t>
  </si>
  <si>
    <t>Utcai Óvoda</t>
  </si>
  <si>
    <t>Pitpang Utcai</t>
  </si>
  <si>
    <t xml:space="preserve">Szemlőhegy </t>
  </si>
  <si>
    <t>Törökvész Úti</t>
  </si>
  <si>
    <t>Virág árok</t>
  </si>
  <si>
    <t>Völgy Utcai</t>
  </si>
  <si>
    <t>I. Gondozási</t>
  </si>
  <si>
    <t>II. Gondozási</t>
  </si>
  <si>
    <t>III. Gondozási</t>
  </si>
  <si>
    <t>Családsegítő</t>
  </si>
  <si>
    <t>Intézmény</t>
  </si>
  <si>
    <t>Működtetési Központ</t>
  </si>
  <si>
    <t>Egészségügyi</t>
  </si>
  <si>
    <t>Egyéb finanszírozási kiadás</t>
  </si>
  <si>
    <t>Egyéb finanszírozási bevétel</t>
  </si>
  <si>
    <t>Egyéb finanszírozás kiadásai</t>
  </si>
  <si>
    <t>Működési célú költségvetési támogatások és kiegészítő támogatások</t>
  </si>
  <si>
    <t>Elszámolásból származó bevételek</t>
  </si>
  <si>
    <t>Biztosító által fizetett kártérítés</t>
  </si>
  <si>
    <t>3.11</t>
  </si>
  <si>
    <t>Közbiztonsági feladatok támogatása</t>
  </si>
  <si>
    <t>II. Kerületi Sport és Szabadidősport Nonprofit Kft. műk.tám.</t>
  </si>
  <si>
    <t>Felhalmozási forráshiány/többlet</t>
  </si>
  <si>
    <t>Országúti Szent István Első Vértanú Plébánia</t>
  </si>
  <si>
    <t>Budapest Újlak Sarlós Boldogasszony Plébánia</t>
  </si>
  <si>
    <t>Bp. Hidegkút-Ófalu Sarlós Boldogasszony Plébánia</t>
  </si>
  <si>
    <t>Szent Angéla Ferences Ált.Iskola és Gimn.</t>
  </si>
  <si>
    <t>Baár-Madas Református Gimn., Ált.Iskola és Kollégium</t>
  </si>
  <si>
    <t>Segítő Szűz Mária Leányai Don Bosco Nővérek</t>
  </si>
  <si>
    <t>Munkáltatói lakásépítési kölcsön</t>
  </si>
  <si>
    <t>Munkáltatói kölcsön visszatérülése</t>
  </si>
  <si>
    <t>Szociális kölcsönök visszatérülése</t>
  </si>
  <si>
    <t>Informatikai eszközök beszerzése képviselők részére</t>
  </si>
  <si>
    <t>Iparűzési adó költségtérítése Főváros felé</t>
  </si>
  <si>
    <t>II. Kerületi Sport és Szabadidősport Nonprofit Kft. felh.tám.</t>
  </si>
  <si>
    <t>Kitaibel Utcai Óvoda összesen:</t>
  </si>
  <si>
    <t>Gazdasági szervezettel nem rendelkező költségvetési szervek összesen:(1+2+3+4)</t>
  </si>
  <si>
    <t>Kisértékű eszköz beszerzés</t>
  </si>
  <si>
    <t>Alaptevékenység maradványa (összes maradvány)</t>
  </si>
  <si>
    <t xml:space="preserve">Parkoltatás Fővárosi </t>
  </si>
  <si>
    <t>tulajdonú területen</t>
  </si>
  <si>
    <t>Önk. talajterhelési díj</t>
  </si>
  <si>
    <t>(III.+ IV.+V.)</t>
  </si>
  <si>
    <t>(III.+IV.+V.)</t>
  </si>
  <si>
    <t xml:space="preserve">Család és Gyermekjóléti Központ </t>
  </si>
  <si>
    <t>Magyar Állatorvosok Világszervezete (Múzeum 1956 Emlékére)</t>
  </si>
  <si>
    <t>Fejezetnek</t>
  </si>
  <si>
    <t>KVSZ által előírt kötelező szabályozás miatti kártalanítás</t>
  </si>
  <si>
    <t>Parkoló automaták</t>
  </si>
  <si>
    <t>Parkoltatás Fővárosi tulajdonú területen</t>
  </si>
  <si>
    <t>Parkoltatás Fővárosi tulajdonú területen összesen:</t>
  </si>
  <si>
    <t>Informatikai egyéb eszközök beszerzése</t>
  </si>
  <si>
    <t xml:space="preserve">Óvodák  összesen (a+…+l) : </t>
  </si>
  <si>
    <t>ÉNO összesen:</t>
  </si>
  <si>
    <t>Család és Gyermekjóléti Központ összesen:</t>
  </si>
  <si>
    <t>Iskolai intézményi</t>
  </si>
  <si>
    <t>étkeztetés</t>
  </si>
  <si>
    <t>átmeneti időszakra</t>
  </si>
  <si>
    <t>Okt-i int-k műk., fejl.</t>
  </si>
  <si>
    <t>Államháztartáson belüli megelőlegezések visszafizetése</t>
  </si>
  <si>
    <t>fejlesztése</t>
  </si>
  <si>
    <t>Közép-Budai Tankerületi Központ</t>
  </si>
  <si>
    <t>Jó Pásztor Nővérek Kongregációja - családok átmeneti éllátására</t>
  </si>
  <si>
    <t>Fogadj örökbe egy közterületet!</t>
  </si>
  <si>
    <t>Polgármester támogatása non-profit és civil szervezeteknek</t>
  </si>
  <si>
    <t>Támogatásértékű működési bevétel NEAK-tól - háziorvosi ügyeletre</t>
  </si>
  <si>
    <t>Támogatásértékű működési bevétel NEAK-tól - járóbeteg szakellátásra</t>
  </si>
  <si>
    <t>Budai Irgalmasrendi Kórház</t>
  </si>
  <si>
    <t>Iskolai intézményi étkeztetés</t>
  </si>
  <si>
    <t>Okt-i int-k műk., fejl. - átmeneti időszakra</t>
  </si>
  <si>
    <t>Eszközbeszerzés étkeztetés lebonyolításához</t>
  </si>
  <si>
    <t>Járóbeteg ellátás fejlesztése</t>
  </si>
  <si>
    <t>Család és Gyermekjóléti Központ</t>
  </si>
  <si>
    <t>Államháztartáson belüli megelőlegezés</t>
  </si>
  <si>
    <t>Államháztartáson belüli megelőlegezés visszafizetése</t>
  </si>
  <si>
    <t>4. sz. tábla 7. oldal</t>
  </si>
  <si>
    <t>Jelzőrendszeres házi segítségnyújtáshoz kapott támogatás</t>
  </si>
  <si>
    <t>Krisztus Király Templomigazgatóság</t>
  </si>
  <si>
    <t>Budapest Széphalom Jézus Szive Plébánia</t>
  </si>
  <si>
    <t>II. Kerületi Kulturális Közhasznú Nonprofit Kft. felh. tám.</t>
  </si>
  <si>
    <t>Pilisi Parkerdő Zrt.</t>
  </si>
  <si>
    <t>Létszám adatok</t>
  </si>
  <si>
    <t>előirnyzat</t>
  </si>
  <si>
    <t>ősszesen</t>
  </si>
  <si>
    <t>Családsegítő és Gyermekjóléti Központ</t>
  </si>
  <si>
    <t>Parkolók kialakítása</t>
  </si>
  <si>
    <t>Ütéscsillapító burkolatok cseréje</t>
  </si>
  <si>
    <t>y</t>
  </si>
  <si>
    <t>TÉR_KÖZ 2018 pályázat - Közösségi Liget megvalósítása</t>
  </si>
  <si>
    <t>Rét utcai háziorvosi rendelő - vízmelegítő bojler beszerzés</t>
  </si>
  <si>
    <t>Csapadékvíz elvezetés</t>
  </si>
  <si>
    <t>kötelező feladatai</t>
  </si>
  <si>
    <t>Magyar Protestáns Segélyszervezet</t>
  </si>
  <si>
    <t xml:space="preserve">Budapest II. kerületi Közbiztonsági Alapítvány támogatása </t>
  </si>
  <si>
    <t xml:space="preserve">Városfejlesztő Zrt. felújítási munkák </t>
  </si>
  <si>
    <t>Foglalkozta-</t>
  </si>
  <si>
    <t>tottak</t>
  </si>
  <si>
    <t>és finanszírozási</t>
  </si>
  <si>
    <t>Csapadékvíz elvezető rsz-ek felújítása járulékos munkákkal</t>
  </si>
  <si>
    <t>Csapadékvíz elvezetés összesen:</t>
  </si>
  <si>
    <t>Dézsák kihelyezése utak mentén</t>
  </si>
  <si>
    <t>w</t>
  </si>
  <si>
    <t>aa</t>
  </si>
  <si>
    <t>ab</t>
  </si>
  <si>
    <t>Kutyafuttatók fejlesztése</t>
  </si>
  <si>
    <t>ac</t>
  </si>
  <si>
    <t>ad</t>
  </si>
  <si>
    <t>Térfigyelő kamerarendszer telepítése</t>
  </si>
  <si>
    <t>Lövőház utcai rendszámfelismerő rendszer cseréje</t>
  </si>
  <si>
    <t>Térfigyelő rendszer bővítése</t>
  </si>
  <si>
    <t>Helyi közbiztonság összesen:</t>
  </si>
  <si>
    <t>Kutyaürülék gyűjtő edények beszerzése, felállítása</t>
  </si>
  <si>
    <t>Részesedések megszűnése</t>
  </si>
  <si>
    <t>Nem kötelező védőoltások</t>
  </si>
  <si>
    <t>ingatlanok fejlesztése</t>
  </si>
  <si>
    <t>Saját tulajdonú iskola</t>
  </si>
  <si>
    <t>1.1.3.1</t>
  </si>
  <si>
    <t>Települési önkormányzatok egyes szociális és gyermekjóléti feladatainak támogatása</t>
  </si>
  <si>
    <t>1.1.3.2</t>
  </si>
  <si>
    <t>Települési önkormányzatok gyermekétkeztetési feladatainak támogatása</t>
  </si>
  <si>
    <t>Magyarországi Református Egyház Diakóniai Iroda támogatása</t>
  </si>
  <si>
    <t>FIDESZ-KDNP frakciószövetség támogatása non-profit szervezeteknek</t>
  </si>
  <si>
    <t>Alpolgármesterek támogatása non-profit és civil szervezeteknek</t>
  </si>
  <si>
    <t>Budapesti Szent Ferenc Kórház támogatása</t>
  </si>
  <si>
    <t>Család és Gyermekjóléti Központnál drogprevenciós, szabadidős programok tám.</t>
  </si>
  <si>
    <t>Magánadományok a COVID-19 vírus elleni védekezéshez</t>
  </si>
  <si>
    <t>Budapesti Zsidó Hitközség (Budai körzete)</t>
  </si>
  <si>
    <t>Pasaréti Református Egyházközség</t>
  </si>
  <si>
    <t>Sztehlo Gábor Evangélikus Szeretetszolgálat (volt Sarepta)</t>
  </si>
  <si>
    <t>II. Kerületi Sport és Szabadidősport Nonpr.Kft. felh.kölcsön törl.</t>
  </si>
  <si>
    <t>Zsigmond tér 8. felújítás</t>
  </si>
  <si>
    <t>Biodiverz zöldfelületek kialakítása</t>
  </si>
  <si>
    <t>Közösségi tér kialakítása: Csatárka u.-Csalit u.-Szikla u.</t>
  </si>
  <si>
    <t>Közterületi illemhelyek kialakítása</t>
  </si>
  <si>
    <t>Akadálymentes közlekedés feltételeinek megteremtése</t>
  </si>
  <si>
    <t>Háziovosi rendelők felújítása, komfortosítása - pályázat</t>
  </si>
  <si>
    <t>Óvodaudvarok zöldfelületeinek növelése</t>
  </si>
  <si>
    <t>Közösségi kerékpártároló helyiségek kialakítása Vízivárosban</t>
  </si>
  <si>
    <t>Uszoda környezetének további beruházási munkái</t>
  </si>
  <si>
    <t>Veszélyhelyzethez kapcsolódó beruházási kiadások</t>
  </si>
  <si>
    <t xml:space="preserve">Kerületünk az otthonunk frakciószövetség beruházása </t>
  </si>
  <si>
    <t>FIDESZ Frakció beruházása</t>
  </si>
  <si>
    <t>Saját tulajdonú iskola ingatlanok fejlesztése</t>
  </si>
  <si>
    <t>Saját tulajdonú iskola ingatlanok fejlesztése összesen:</t>
  </si>
  <si>
    <t>Polgármesteri Hivatal -  II. em lapostető szigetelés</t>
  </si>
  <si>
    <t xml:space="preserve">Elektromos gépjárművek vásárlása </t>
  </si>
  <si>
    <t>Telephelyi bérlemény: Tvész út 6/a rekonstrukciója - beruházások</t>
  </si>
  <si>
    <t>Polgármesteri keret</t>
  </si>
  <si>
    <t>Alpolgármesterek kerete</t>
  </si>
  <si>
    <t>Klímaalap tartalék</t>
  </si>
  <si>
    <t>COVID-19 adományból képzett tartalék</t>
  </si>
  <si>
    <t>Bérlakás állománybővítés előkészítése</t>
  </si>
  <si>
    <t>elvonás</t>
  </si>
  <si>
    <t>képzés</t>
  </si>
  <si>
    <t>Gazdasági szervezettel nem rendelkező költségvetési szervek 
összesen: (1+2+3+4)</t>
  </si>
  <si>
    <t>2021. évi</t>
  </si>
  <si>
    <t>Közterület közhatalmi tevékenység bevétele</t>
  </si>
  <si>
    <t>Kémény felülvizsgálati díj</t>
  </si>
  <si>
    <r>
      <t xml:space="preserve"> </t>
    </r>
    <r>
      <rPr>
        <i/>
        <sz val="10"/>
        <rFont val="Times New Roman CE"/>
        <charset val="238"/>
      </rPr>
      <t>Egyéb épület értékesítése</t>
    </r>
  </si>
  <si>
    <t>II. kerület mindösszesen</t>
  </si>
  <si>
    <t xml:space="preserve">  Oktatásfejlesztési keret</t>
  </si>
  <si>
    <t xml:space="preserve">  Kulturális, közművelődési és színház keret</t>
  </si>
  <si>
    <t xml:space="preserve">  Sport- és tömegsport keret</t>
  </si>
  <si>
    <t xml:space="preserve">  Szociálpolitikai keret</t>
  </si>
  <si>
    <t xml:space="preserve">  Környezetvédelmi keret</t>
  </si>
  <si>
    <t>Kapcsolattartás a határon túli magyar iskolákkal keret</t>
  </si>
  <si>
    <t>Fejlesztést igénylő gyermeket nevelő családok támogatása</t>
  </si>
  <si>
    <t>Polgármester támogatása egyéb vállalkozásoknak</t>
  </si>
  <si>
    <t>Alpolgármesterek támogatása egyéb vállalkozásoknak</t>
  </si>
  <si>
    <t>Budavári Evangélikus Egyházközség</t>
  </si>
  <si>
    <t>Gondviselés Háza Gondozási Központ és Idős Klub</t>
  </si>
  <si>
    <t>10 millió Fa Alapítvány</t>
  </si>
  <si>
    <t>Adományboltok kialakításának támogatása</t>
  </si>
  <si>
    <t>Háziorvosi rendelők felújítása, korszerűsítése</t>
  </si>
  <si>
    <t>E.B.P.Egészségügyi fejlesztés</t>
  </si>
  <si>
    <t>Idegen telephely bérlemény Törökvész u.6/a</t>
  </si>
  <si>
    <t>PH.Mechwart liget 1. -124.szoba fal áthelyezés</t>
  </si>
  <si>
    <t>PH.Mechwart liget 1. -  Földszintii irattárban lámpatestek cseréje</t>
  </si>
  <si>
    <t>PH.Margit krt. 31-33. - villamos hálózat felújítása</t>
  </si>
  <si>
    <t>Kapás utcai rendelő felújítása, korszerűsítése</t>
  </si>
  <si>
    <t>Bolyai Utcai Óvoda összesen:</t>
  </si>
  <si>
    <t>Humán szolgáltatást nyújtó intézmények összesen: (a+…+e)</t>
  </si>
  <si>
    <t>Önk-i egyéb önként vállalt feladatok összesen:</t>
  </si>
  <si>
    <t>József hegyi kilátó</t>
  </si>
  <si>
    <t>Komposztálóhelyek kialakítása</t>
  </si>
  <si>
    <t>Közösségi kertek kialakítása</t>
  </si>
  <si>
    <t>Mezőőri feladat ellátásához kapcsolódó beszerzés</t>
  </si>
  <si>
    <t>Esővédő létesítése</t>
  </si>
  <si>
    <t>Völgy Utcai Ökumenikus Óvoda összesen:</t>
  </si>
  <si>
    <t>Átmeneti időszak feladattal nem terhelt tartaléka</t>
  </si>
  <si>
    <t>Lakásgazdálkodási  feladatokhoz (szoc.és egyéb bérbeadandó lakások felúj-beruh.)</t>
  </si>
  <si>
    <t>Margit negyed, Margit krt.műemléki, ill. helyi védett ingatlanok felújítása keret</t>
  </si>
  <si>
    <t>II. Ker.Önk-i tul. gazdasági társaságok felhalmozási tartaléka</t>
  </si>
  <si>
    <t>Egyházak felhalm.c. támogatására elkülönített tartalék</t>
  </si>
  <si>
    <t>Központi felhalmozási keret (intézményi hálózathoz)</t>
  </si>
  <si>
    <t>Képviselők önálló fejlesztési kerete</t>
  </si>
  <si>
    <t>Felülvizsgálatoknál</t>
  </si>
  <si>
    <t>Széna tér rekonstrukciójához Fővárosi Önk-tól kapott támogatás</t>
  </si>
  <si>
    <t>december 31-én</t>
  </si>
  <si>
    <t>Egyéb célljelegű kiadások</t>
  </si>
  <si>
    <t>Széna tér rekonstrukció</t>
  </si>
  <si>
    <t xml:space="preserve">Városfejlesztő Zrt. beruházási munkák </t>
  </si>
  <si>
    <t>Járóbeteg ellátás fejlesztése összesen:</t>
  </si>
  <si>
    <t>Pálvölgyi közlekedés- és forg.technikai fejlesztések</t>
  </si>
  <si>
    <t>József hegyi kilátó környezetének rendezése és kutyafuttató kialakítása</t>
  </si>
  <si>
    <t>Kerékpár- és rollertároló kialakítása</t>
  </si>
  <si>
    <t>Utcabútorok</t>
  </si>
  <si>
    <t>Beruházásokhoz kapcsolódó előkészítések</t>
  </si>
  <si>
    <t>VII.</t>
  </si>
  <si>
    <t>Betétlekötés nélkül</t>
  </si>
  <si>
    <t>K I A D Á S O K   Ö S S Z E S E N  betét lekötés nélkül</t>
  </si>
  <si>
    <t>K I A D Á S O K   Ö S S Z E S E N   betét lekötés nélkül</t>
  </si>
  <si>
    <t>B E V É T E L E K   Ö S S Z E S E N betét lekötés nélkül</t>
  </si>
  <si>
    <t>Ft</t>
  </si>
  <si>
    <t>2022. évi</t>
  </si>
  <si>
    <t>Sport Kft. Részére biztosított általános tartalék</t>
  </si>
  <si>
    <t xml:space="preserve">2022. évi </t>
  </si>
  <si>
    <t>Képviselő-testülethez rendelt tartalék</t>
  </si>
  <si>
    <t xml:space="preserve">Működési tartalék </t>
  </si>
  <si>
    <t>Központi karbantartási keret (intézményi hálózathoz)</t>
  </si>
  <si>
    <t>Állat- és természetvédelmi célú elkülönített tartalék</t>
  </si>
  <si>
    <t>Helytörténeti gyűjtemény kialakítására elkülönített tartalék</t>
  </si>
  <si>
    <t>Korona vírus elleni védekezés, valamint újranyitás tartaléka</t>
  </si>
  <si>
    <t>Eü.Szolg. működési kiadásaihoz biztosított tartalék</t>
  </si>
  <si>
    <t>Működési tartalék - választáshoz</t>
  </si>
  <si>
    <t>Tanulmány készítés lakossági kizárólagos várakozási lehetőség megteremtésére</t>
  </si>
  <si>
    <t>Gondozási szolgáltatás bővítés műk-i kiadásaira</t>
  </si>
  <si>
    <t>Társasházak homlokzat tisztítása támogatására</t>
  </si>
  <si>
    <t>Hajléktalanságban élők helyzetének javítására</t>
  </si>
  <si>
    <t>Átláthatóság fejlesztésére</t>
  </si>
  <si>
    <t>Lakóközösségi együttműködés támogatása</t>
  </si>
  <si>
    <t>Menekült ellátásra</t>
  </si>
  <si>
    <t>Energiaválság tartaléka</t>
  </si>
  <si>
    <t>Csatárka-Csalit szabadidőpark II. ütemre</t>
  </si>
  <si>
    <t>Szociális bérlakásépítés tartaléka</t>
  </si>
  <si>
    <t>Vízgyűjtő dézsák pályázati kerete lakosságnak</t>
  </si>
  <si>
    <t>Közösségi költségvetési tartalék</t>
  </si>
  <si>
    <t>Gondozási szolgáltatás bővítése</t>
  </si>
  <si>
    <t>Pályázati önrész</t>
  </si>
  <si>
    <t>Felhalmozási tartalék választáshoz</t>
  </si>
  <si>
    <t>Vizivárosi Galéria tartalék</t>
  </si>
  <si>
    <t>Bölcsödék pályázati önrésze</t>
  </si>
  <si>
    <t>Várakozóhelyek megváltása</t>
  </si>
  <si>
    <t xml:space="preserve"> 2022. évi tartalékainak előirányzatai</t>
  </si>
  <si>
    <t>16. sz. tábla a     /2023. (        )</t>
  </si>
  <si>
    <t>Budapest Főváros II. Kerületi Önkormányzat 2022. évi költségvetési mérlege</t>
  </si>
  <si>
    <t>1. sz. tábla a   / 2023. (        )</t>
  </si>
  <si>
    <t>Budapest Főváros II. Kerületi Önkormányzat  2022. évi költségvetésének kiadási előirányzatai és teljesítései</t>
  </si>
  <si>
    <t>2. sz. tábla a    / 2023.(         )</t>
  </si>
  <si>
    <t>3. sz. tábla a  / 2023. (         )</t>
  </si>
  <si>
    <t>Budapest Főváros II. Kerületi Önkormányzat  2022. évi költségvetésének bevételi előirányzatai és teljesítései</t>
  </si>
  <si>
    <t>4. sz. tábla a  / 2023.(         )</t>
  </si>
  <si>
    <t>Sport- és Tömegsport Keretből adott támogatás</t>
  </si>
  <si>
    <t>Oktatásfejlesztési Keretből adott támogatás</t>
  </si>
  <si>
    <t>Életvitel stratégia keretből adott támogatás</t>
  </si>
  <si>
    <t>Német Juhászkutya Fajtamentés támogatása</t>
  </si>
  <si>
    <t>Kerületünk az Otthonunk frakciószövetség támogatása non-profit szervezeteknek</t>
  </si>
  <si>
    <t xml:space="preserve">"Csináld Magad Társadalom" pályázat </t>
  </si>
  <si>
    <t>Polgármester támogatása a lakosság részére</t>
  </si>
  <si>
    <t>Kulturális, közművelődési és színház keret</t>
  </si>
  <si>
    <t>Kulturális, közművelődési és színház keretből adott támogatás</t>
  </si>
  <si>
    <t>Budapest Főváros II.kerületi Önkormányzat 2022. évi költségvetésében tervezett</t>
  </si>
  <si>
    <t>9. sz. tábla a     / 2023. (        )</t>
  </si>
  <si>
    <t>2021. évi népszámlálás előkészítésére és végrehajtására KSH-tól kapott tám.</t>
  </si>
  <si>
    <t>2022. évi országgyűlési képviselő választás közp.tám.- NVI-től</t>
  </si>
  <si>
    <t xml:space="preserve">Járványügyi többletköltségek támogatása Egészségügyi Szolgálatnak EMMI-től </t>
  </si>
  <si>
    <t>Mezei őrszolgálati feladatok ellátásához áll.tám.Agrárminisztériumtól</t>
  </si>
  <si>
    <t>2022. évi időközi önkormányzati képviselő választás közp.tám.- NVI-től</t>
  </si>
  <si>
    <t>Nemzetiségi Önkormányzattól kapott támogatás Óvódák részére</t>
  </si>
  <si>
    <t>Társadalombiztosítás pénzügyi alapjaitól</t>
  </si>
  <si>
    <t>Család és Gyermekjóléti Központ - Máltai Szeretetszolgálat</t>
  </si>
  <si>
    <t>10. sz. tábla a     / 2023. (        )</t>
  </si>
  <si>
    <t>Budapest Főváros Önkormányzat</t>
  </si>
  <si>
    <t>Magyar Labdarúgó Szövetség</t>
  </si>
  <si>
    <t>Budapest Főváros  II. Kerületi Önkormányzat  2022. évi költségvetésében tervezett</t>
  </si>
  <si>
    <t>11. sz. tábla a     / 2023. (        )</t>
  </si>
  <si>
    <t>Pályázaton elnyert beruh.c. támogatás 
Közlekedésbiztonsági és kerékpáros-barát fejlesztések Budapest II. kerületében - VEKOP-5.3.1-15-2016-00003</t>
  </si>
  <si>
    <t>Bölcsödei férőhelyek bővítése Miniszterelnökség-Nemzeti Hatóságtól</t>
  </si>
  <si>
    <t>TÉR_KÖZ Közösségi Liget pály.tám.
Fővárosi Önkormányzattól</t>
  </si>
  <si>
    <t>Szalonka út-Madár utca-Páfrányliget utca-Páfrány utca településrendezés infrastruktúrális beruházás</t>
  </si>
  <si>
    <t>Útburkolat felújításának támogatása -Gyöngy-Panoráma Kft-től kapott tám.</t>
  </si>
  <si>
    <t>Budapest Főváros II. Kerületi Önkormányzat  2022. évi költségvetésében tervezett</t>
  </si>
  <si>
    <t>12. sz. tábla a     / 2023. (        )</t>
  </si>
  <si>
    <t>Budapest Főváros II. Kerületi Önkormányzat  2022. évi költségvetésében</t>
  </si>
  <si>
    <t>13. sz. tábla a   / 2023. (        )</t>
  </si>
  <si>
    <t>Rét utcai orvosi ügyelet korszerűsítése</t>
  </si>
  <si>
    <t>Völgy utcai Ökumenikus óvoda átépítése</t>
  </si>
  <si>
    <t>Bölcsödei férőhelyek bővítése</t>
  </si>
  <si>
    <t xml:space="preserve">Bérlakás felújítási program </t>
  </si>
  <si>
    <t>Frankel 1- Bécsi út idegen telephely bérlemény</t>
  </si>
  <si>
    <t>Központi Ügyfélszolgálat</t>
  </si>
  <si>
    <t>OMSZ motoros mentőszolgálat/Felső Zöldmáli út 128-130.</t>
  </si>
  <si>
    <t>PH.Mechwart liget 1. - 4.emelet linóleum cseréje</t>
  </si>
  <si>
    <t>PH.Mechwart liget 1. -  4. emelet klíma</t>
  </si>
  <si>
    <t>PH.Mechwart liget 1. -  2. emelet klíma (2 szoba)</t>
  </si>
  <si>
    <t>PH.Margit krt. 25/c. - ablak csere</t>
  </si>
  <si>
    <t>PH.Margit krt. 25/c. - laminált padlóra csere</t>
  </si>
  <si>
    <t>Elektromos mérőhely szabványosítása</t>
  </si>
  <si>
    <t xml:space="preserve">    Budapest Főváros II.Kerületi Önkormányzat 2022. évi felújítási előirányzatai és teljesítései jogcímenként</t>
  </si>
  <si>
    <t>( forintban )</t>
  </si>
  <si>
    <t>14. sz. tábla a   / 2023. (        )</t>
  </si>
  <si>
    <t>Járdaépítés , Margit körút zöldítés</t>
  </si>
  <si>
    <t>Ferenchegy úti zsákutca rehabilitációja TRSZ alapján</t>
  </si>
  <si>
    <t>Pálvölgyi kutyafuttató és pihenőpark</t>
  </si>
  <si>
    <t>Margit körút zöldsáv rehabilitáció</t>
  </si>
  <si>
    <t>Szalonka út-Madár utca-Páfrányliget utca-Páfrány utca infrastr.beruh. település rend.</t>
  </si>
  <si>
    <t>Közösségi tervezés</t>
  </si>
  <si>
    <t>Egyéb gépek, berendezések</t>
  </si>
  <si>
    <t>Parkolási övezetek kialakítása, bővítése</t>
  </si>
  <si>
    <t>3 db Parkolóautomata bővítése bankkártyás fizetési lehetőséggel</t>
  </si>
  <si>
    <t>Süllyedő behajtásgátló oszlop telepítése</t>
  </si>
  <si>
    <t>Pasaréti úti rendelő mintaterv</t>
  </si>
  <si>
    <t>Rendelő:Hunyadi u. 81-85.</t>
  </si>
  <si>
    <t>E. BP. Egészségügyi fejlesztés</t>
  </si>
  <si>
    <t>Budakeszi úti óvoda kazáncsere</t>
  </si>
  <si>
    <t>Labanc utcai tagóvoda fűtéskorszerűsítés</t>
  </si>
  <si>
    <t>Eszköz vásárlás a menekültek ellátásához</t>
  </si>
  <si>
    <t>Margit Körút 15-17. klíma beszerelés</t>
  </si>
  <si>
    <t>Gépjármű flotta színvonal megőrzését szolgáló beszerzések cserével</t>
  </si>
  <si>
    <t>Zsigmond tér 8. belső átalakítás</t>
  </si>
  <si>
    <t>Kolodko szobor megvalósítása</t>
  </si>
  <si>
    <t>Kapás utcai háziorvosi rendelő</t>
  </si>
  <si>
    <t xml:space="preserve"> Járóbeteg ellátás fejlesztése összesen:</t>
  </si>
  <si>
    <t>Polgármesteri Hivatal -  Automata légtelenítő szelepek kiépítése</t>
  </si>
  <si>
    <t>Választáshoz kapcsolódó beruházások</t>
  </si>
  <si>
    <t>Vonalas telefonközpont és készülékek beszerzése</t>
  </si>
  <si>
    <t>Polgármesteri Hivatal -  II. em klíma kiépítése</t>
  </si>
  <si>
    <t>Margit körút 15-17. klíma kiépítése</t>
  </si>
  <si>
    <t>Szerver vásárlás</t>
  </si>
  <si>
    <t>Polgármesteri Hivatal -  IV. em klíma kiépítése</t>
  </si>
  <si>
    <t>Gumitégla és fejlesztő játékok cseréje</t>
  </si>
  <si>
    <t>Kötelező felszerelési jegyzékben szereplő eszközök beszerzése</t>
  </si>
  <si>
    <t>Konyhai lejáró kiépítése</t>
  </si>
  <si>
    <t>Törökvész Úti Kézműves Óvoda - játszóudvar műfű borítás kialakítása</t>
  </si>
  <si>
    <t>Pitypang utcai Óvoda - trafóház bontása miatt támfal építése</t>
  </si>
  <si>
    <t>Lotz Károly utcai rendelő hálózatfejlesztés</t>
  </si>
  <si>
    <t>Fogorvosi rendelőkbe eszközök beszerzése</t>
  </si>
  <si>
    <t>Egyéb gép berendezés beszerzés</t>
  </si>
  <si>
    <t>Tölgyfa utcai felnőtt fogászati rendelő röntgen szenzor csere</t>
  </si>
  <si>
    <t>Óriás játék fa hajó cseréje</t>
  </si>
  <si>
    <t>15. sz. tábla a   / 2023. (        )</t>
  </si>
  <si>
    <t>módosított eir.</t>
  </si>
  <si>
    <t>módosított kiadási</t>
  </si>
  <si>
    <t>módosított bevételi</t>
  </si>
  <si>
    <t>Helyi adók utáni bírságok, pótlékok</t>
  </si>
  <si>
    <t>Parkolási pótdíj</t>
  </si>
  <si>
    <t>Tulajdonosi bevételek -  kapott osztalék</t>
  </si>
  <si>
    <t xml:space="preserve">Előző év költségvetési maradványának igénybevétele </t>
  </si>
  <si>
    <t>Társadalombiztosítás pénzügyi alapjainak</t>
  </si>
  <si>
    <t>PH.Mechwart liget 1. -  1. emelet ajtó felújítás</t>
  </si>
  <si>
    <t>Előző évi fel nem használt pályázati tám.visszafiz.helyi/nemzetiségi önk-tól</t>
  </si>
  <si>
    <t>6. sz. tábla a    /2023. (         )</t>
  </si>
  <si>
    <t xml:space="preserve">Budapest Főváros II. Kerületi Önkormányzat irányítása alá tartozó gazdasági szervezettel nem rendelkező költségvetési szervek 2022. évi kiadási előirányzatai, teljesítései és létszámadatai </t>
  </si>
  <si>
    <t xml:space="preserve"> Ft-ban</t>
  </si>
  <si>
    <t>7. sz. tábla a    /2023. (         )</t>
  </si>
  <si>
    <t xml:space="preserve">Budapest Főváros II. Kerületi Önkormányzat irányítása alá tartozó gazdasági szervezettel nem rendelkező költségvetési szervek 2022. évi bevételi előirányzatai és teljesítései </t>
  </si>
  <si>
    <t>8. sz. tábla a   /2023. (             )</t>
  </si>
  <si>
    <t>Budapest Főváros II. Kerületi Önkormányzat irányítása alá tartozó gazdasági szervezettel nem rendelkező költségvetési szervek 2022. évi céljellegű kiadási előirányzatai és teljesítései</t>
  </si>
  <si>
    <t>2022. évi céljellegű kiadások</t>
  </si>
  <si>
    <t>Budapest Főváros II. kerületi Önkormányzat 2022.évi maradvány kimutatása</t>
  </si>
  <si>
    <t>Budapest Főváros II. kerületi Önkormányzat Költségvetési szerveinek 2022. évi maradvány kimutatása</t>
  </si>
  <si>
    <t>17. sz. tábla a     /2023. (        )</t>
  </si>
  <si>
    <t>Központi telefon és elektromos hálózat korszerűsítése</t>
  </si>
  <si>
    <t>5. sz. tábla a  / 2023.(         )</t>
  </si>
  <si>
    <t>5. sz. tábla 2. oldal</t>
  </si>
  <si>
    <t>5. sz. tábla 3. oldal</t>
  </si>
  <si>
    <t>5. sz. tábla 4. oldal</t>
  </si>
  <si>
    <t>5. sz. tábla 5. oldal</t>
  </si>
  <si>
    <t>5. sz. tábla 6. oldal</t>
  </si>
  <si>
    <t>5. sz. tábla 7. oldal</t>
  </si>
  <si>
    <t>5. sz. tábla 8. oldal</t>
  </si>
  <si>
    <t>Korábbi évek NEAK támogatás visszafizetése</t>
  </si>
  <si>
    <t xml:space="preserve">Budapest Főváros II. Kerületi Önkormányzat 2022. évi kiadási előirányzatai és teljesítései feladatonkénti bontásban                                                              </t>
  </si>
  <si>
    <t xml:space="preserve">     Budapest Főváros II.Kerületi Önkormányzat 2022. évi beruházási előirányzatai és teljesítései jogcímenként</t>
  </si>
  <si>
    <t xml:space="preserve">Budapest Főváros II. Kerületi Önkormányzat 2022. évi bevételi előirányzatai és teljesítései feladatonkénti bontásban                                                             </t>
  </si>
  <si>
    <t>19. sz. tábla a     /2023. (        )</t>
  </si>
  <si>
    <t>19. sz. tábla 2. oldal a     /2023. (        )</t>
  </si>
  <si>
    <t>Budapest Főváros II. Kerületi Önkormányzat pénzkészlet változás 2022. évben</t>
  </si>
  <si>
    <t>Kerület összesen</t>
  </si>
  <si>
    <t>Gazd-i szervezettel 
nem rendelkező
költségvetési szervek</t>
  </si>
  <si>
    <t xml:space="preserve">Egészségügyi Szolgálat </t>
  </si>
  <si>
    <t>32-33. számlák nyitó tárgyidőszaki egyenlege</t>
  </si>
  <si>
    <t>- a 003. számla tárgyidőszaki egyenlege</t>
  </si>
  <si>
    <t>+ a 005. számla tárgyidőszaki egyenlege</t>
  </si>
  <si>
    <t>_ a 0981313. és 0981323. számlák tárgyidőszaki egyenlege</t>
  </si>
  <si>
    <t>36413 forgalma</t>
  </si>
  <si>
    <t>3651 forgalma</t>
  </si>
  <si>
    <t>3653 forgalma</t>
  </si>
  <si>
    <t>3654 forgalma</t>
  </si>
  <si>
    <t>3659 forgalma</t>
  </si>
  <si>
    <t>366 forgalma</t>
  </si>
  <si>
    <t>3671 forgalma</t>
  </si>
  <si>
    <t>3672 forgalma</t>
  </si>
  <si>
    <t>3673 forgalma</t>
  </si>
  <si>
    <t>3678 forgalma</t>
  </si>
  <si>
    <t>számolt záró pénzkészlet</t>
  </si>
  <si>
    <t>32-33 záró egyenlege</t>
  </si>
  <si>
    <t>eltérés:</t>
  </si>
  <si>
    <t>18. sz. tábla a   / 2023. (      )</t>
  </si>
  <si>
    <t>Budapest Főváros II. kerületi Önkormányzat 2022. évi költségvetési
rendeletében a 2023. évi működési kiadások, felújítások és beruházások kötelezettségvállalási
felső határára megszabott előirányzatok</t>
  </si>
  <si>
    <r>
      <t xml:space="preserve"> </t>
    </r>
    <r>
      <rPr>
        <sz val="10"/>
        <rFont val="Times New Roman"/>
        <family val="1"/>
        <charset val="238"/>
      </rPr>
      <t>( forintban )</t>
    </r>
  </si>
  <si>
    <t>Kötelezettség-vállalás felső határa 2023-ban történő teljesítésre</t>
  </si>
  <si>
    <t>Intézmények 2023. évi kötelező feladatainak működési kiadásaira</t>
  </si>
  <si>
    <t>Burkolatok javítása, kátyúzási munkák 2023</t>
  </si>
  <si>
    <t>Parkfenntartási munkák 2023</t>
  </si>
  <si>
    <t>Felújítás összesen:</t>
  </si>
  <si>
    <t>Csatárka - Csalit Közösségi tér II-III. ütem</t>
  </si>
  <si>
    <t>Beruházás összesen:</t>
  </si>
  <si>
    <t>ÖNKORMÁNYZAT ÖSSZESEN:</t>
  </si>
  <si>
    <t>INTÉZMÉNYEK ÖSSZESEN:</t>
  </si>
  <si>
    <t xml:space="preserve">II. KERÜLET ÖSSZESEN: /I.+II./ </t>
  </si>
  <si>
    <r>
      <t xml:space="preserve">( forintban )                                                                                  </t>
    </r>
    <r>
      <rPr>
        <sz val="10"/>
        <color indexed="9"/>
        <rFont val="Times New Roman"/>
        <family val="1"/>
        <charset val="238"/>
      </rPr>
      <t xml:space="preserve"> .</t>
    </r>
  </si>
  <si>
    <t xml:space="preserve"> ( forintban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</si>
</sst>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F_t_-;\-* #,##0.00\ _F_t_-;_-* &quot;-&quot;??\ _F_t_-;_-@_-"/>
    <numFmt numFmtId="164" formatCode="_-* #,##0.00\ _H_U_F_-;\-* #,##0.00\ _H_U_F_-;_-* &quot;-&quot;??\ _H_U_F_-;_-@_-"/>
    <numFmt numFmtId="165" formatCode="#,##0.0"/>
    <numFmt numFmtId="166" formatCode="yyyy/mm/dd;@"/>
    <numFmt numFmtId="167" formatCode="#,##0.000"/>
    <numFmt numFmtId="168" formatCode="_-* #,##0.00\ _F_t_-;\-* #,##0.00\ _F_t_-;_-* \-??\ _F_t_-;_-@_-"/>
    <numFmt numFmtId="169" formatCode="_-* #,##0\ _F_t_-;\-* #,##0\ _F_t_-;_-* &quot;-&quot;??\ _F_t_-;_-@_-"/>
    <numFmt numFmtId="170" formatCode="0_ ;\-0\ "/>
    <numFmt numFmtId="171" formatCode="_-* #,##0.000\ _F_t_-;\-* #,##0.000\ _F_t_-;_-* &quot;-&quot;???\ _F_t_-;_-@_-"/>
    <numFmt numFmtId="172" formatCode="0.000"/>
    <numFmt numFmtId="173" formatCode="#,##0.0000"/>
    <numFmt numFmtId="174" formatCode="_-* #,##0.000\ _H_U_F_-;\-* #,##0.000\ _H_U_F_-;_-* &quot;-&quot;??\ _H_U_F_-;_-@_-"/>
  </numFmts>
  <fonts count="12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Times New Roman CE"/>
      <family val="1"/>
      <charset val="238"/>
    </font>
    <font>
      <i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name val="Arial CE"/>
      <charset val="238"/>
    </font>
    <font>
      <b/>
      <sz val="9"/>
      <name val="Times New Roman CE"/>
      <family val="1"/>
      <charset val="238"/>
    </font>
    <font>
      <u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8.5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sz val="12"/>
      <name val="Arial CE"/>
      <charset val="238"/>
    </font>
    <font>
      <i/>
      <sz val="10"/>
      <name val="Arial CE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0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10"/>
      <name val="Times New Roman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2"/>
      <name val="Times New Roman CE"/>
      <charset val="238"/>
    </font>
    <font>
      <b/>
      <sz val="8"/>
      <name val="Times New Roman CE"/>
      <family val="1"/>
      <charset val="238"/>
    </font>
    <font>
      <b/>
      <sz val="9"/>
      <name val="Times New Roman CE"/>
      <charset val="238"/>
    </font>
    <font>
      <sz val="12"/>
      <name val="Times New Roman CE"/>
      <charset val="238"/>
    </font>
    <font>
      <i/>
      <sz val="12"/>
      <name val="Times New Roman CE"/>
      <family val="1"/>
      <charset val="238"/>
    </font>
    <font>
      <i/>
      <sz val="12"/>
      <name val="Arial CE"/>
      <charset val="238"/>
    </font>
    <font>
      <sz val="9"/>
      <name val="Arial CE"/>
      <charset val="238"/>
    </font>
    <font>
      <sz val="9"/>
      <name val="MS Sans Serif"/>
      <family val="2"/>
      <charset val="238"/>
    </font>
    <font>
      <b/>
      <u/>
      <sz val="12"/>
      <name val="Times New Roman CE"/>
      <family val="1"/>
      <charset val="238"/>
    </font>
    <font>
      <i/>
      <sz val="12"/>
      <name val="MS Sans Serif"/>
      <charset val="238"/>
    </font>
    <font>
      <b/>
      <i/>
      <sz val="12"/>
      <name val="MS Sans Serif"/>
      <charset val="238"/>
    </font>
    <font>
      <sz val="11"/>
      <name val="Times New Roman CE"/>
      <charset val="238"/>
    </font>
    <font>
      <sz val="14"/>
      <name val="Times New Roman CE"/>
      <charset val="238"/>
    </font>
    <font>
      <i/>
      <u/>
      <sz val="10"/>
      <name val="Times New Roman CE"/>
      <charset val="238"/>
    </font>
    <font>
      <i/>
      <sz val="12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 CE"/>
      <charset val="238"/>
    </font>
    <font>
      <i/>
      <sz val="11"/>
      <name val="Times New Roman CE"/>
      <family val="1"/>
      <charset val="238"/>
    </font>
    <font>
      <sz val="9"/>
      <name val="Times New Roman CE"/>
      <charset val="238"/>
    </font>
    <font>
      <b/>
      <u/>
      <sz val="12"/>
      <name val="Times New Roman CE"/>
      <charset val="238"/>
    </font>
    <font>
      <sz val="9"/>
      <name val="Arial"/>
      <family val="2"/>
      <charset val="238"/>
    </font>
    <font>
      <b/>
      <i/>
      <sz val="9"/>
      <name val="Times New Roman CE"/>
      <charset val="238"/>
    </font>
    <font>
      <b/>
      <i/>
      <sz val="11"/>
      <name val="Times New Roman CE"/>
      <charset val="238"/>
    </font>
    <font>
      <b/>
      <sz val="7"/>
      <name val="Times New Roman CE"/>
      <family val="1"/>
      <charset val="238"/>
    </font>
    <font>
      <b/>
      <sz val="6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color indexed="10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"/>
      <family val="1"/>
    </font>
    <font>
      <b/>
      <sz val="13"/>
      <name val="Times New Roman"/>
      <family val="1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i/>
      <sz val="10"/>
      <color indexed="8"/>
      <name val="Times New Roman CE"/>
      <charset val="238"/>
    </font>
    <font>
      <i/>
      <sz val="9"/>
      <name val="Times New Roman CE"/>
      <family val="1"/>
      <charset val="238"/>
    </font>
    <font>
      <b/>
      <i/>
      <u/>
      <sz val="10"/>
      <name val="Times New Roman CE"/>
      <charset val="238"/>
    </font>
    <font>
      <b/>
      <sz val="13"/>
      <name val="Times New Roman CE"/>
      <charset val="238"/>
    </font>
    <font>
      <b/>
      <i/>
      <sz val="13"/>
      <name val="Times New Roman CE"/>
      <charset val="238"/>
    </font>
    <font>
      <sz val="13"/>
      <name val="Times New Roman CE"/>
      <charset val="238"/>
    </font>
    <font>
      <b/>
      <sz val="10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color indexed="10"/>
      <name val="Times New Roman"/>
      <family val="1"/>
    </font>
    <font>
      <b/>
      <sz val="14"/>
      <name val="Times New Roman"/>
      <family val="1"/>
      <charset val="238"/>
    </font>
    <font>
      <b/>
      <i/>
      <sz val="13"/>
      <name val="Times New Roman CE"/>
      <family val="1"/>
      <charset val="238"/>
    </font>
    <font>
      <b/>
      <i/>
      <sz val="13"/>
      <name val="MS Sans Serif"/>
      <charset val="238"/>
    </font>
    <font>
      <i/>
      <sz val="13"/>
      <name val="Times New Roman CE"/>
      <family val="1"/>
      <charset val="238"/>
    </font>
    <font>
      <i/>
      <sz val="13"/>
      <name val="MS Sans Serif"/>
      <charset val="238"/>
    </font>
    <font>
      <i/>
      <sz val="11"/>
      <name val="Times New Roman CE"/>
      <charset val="238"/>
    </font>
    <font>
      <b/>
      <sz val="14"/>
      <name val="Times New Roman CE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Times New Roman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Arial Unicode MS"/>
      <family val="2"/>
      <charset val="238"/>
    </font>
    <font>
      <sz val="8"/>
      <color indexed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7"/>
      <name val="Times New Roman"/>
      <family val="1"/>
      <charset val="238"/>
    </font>
    <font>
      <sz val="8"/>
      <color rgb="FFFF0000"/>
      <name val="Times New Roman CE"/>
      <family val="1"/>
      <charset val="238"/>
    </font>
    <font>
      <sz val="10"/>
      <color rgb="FFFF0000"/>
      <name val="Times New Roman"/>
      <family val="1"/>
    </font>
    <font>
      <sz val="10"/>
      <color rgb="FFFF0000"/>
      <name val="Times New Roman CE"/>
      <charset val="238"/>
    </font>
    <font>
      <sz val="11"/>
      <color theme="1"/>
      <name val="Times New Roman"/>
      <family val="1"/>
      <charset val="238"/>
    </font>
    <font>
      <sz val="18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0"/>
      <color rgb="FFFF0000"/>
      <name val="Times New Roman"/>
      <family val="1"/>
      <charset val="238"/>
    </font>
    <font>
      <sz val="10"/>
      <name val="Arial Unicode MS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8"/>
      </right>
      <top/>
      <bottom style="medium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5" borderId="0" applyNumberFormat="0" applyBorder="0" applyAlignment="0" applyProtection="0"/>
    <xf numFmtId="0" fontId="62" fillId="9" borderId="0" applyNumberFormat="0" applyBorder="0" applyAlignment="0" applyProtection="0"/>
    <xf numFmtId="0" fontId="62" fillId="12" borderId="0" applyNumberFormat="0" applyBorder="0" applyAlignment="0" applyProtection="0"/>
    <xf numFmtId="0" fontId="63" fillId="14" borderId="0" applyNumberFormat="0" applyBorder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8" borderId="0" applyNumberFormat="0" applyBorder="0" applyAlignment="0" applyProtection="0"/>
    <xf numFmtId="0" fontId="63" fillId="13" borderId="0" applyNumberFormat="0" applyBorder="0" applyAlignment="0" applyProtection="0"/>
    <xf numFmtId="0" fontId="63" fillId="15" borderId="0" applyNumberFormat="0" applyBorder="0" applyAlignment="0" applyProtection="0"/>
    <xf numFmtId="0" fontId="64" fillId="7" borderId="1" applyNumberFormat="0" applyAlignment="0" applyProtection="0"/>
    <xf numFmtId="0" fontId="65" fillId="0" borderId="0" applyNumberFormat="0" applyFill="0" applyBorder="0" applyAlignment="0" applyProtection="0"/>
    <xf numFmtId="0" fontId="66" fillId="0" borderId="2" applyNumberFormat="0" applyFill="0" applyAlignment="0" applyProtection="0"/>
    <xf numFmtId="0" fontId="67" fillId="0" borderId="3" applyNumberFormat="0" applyFill="0" applyAlignment="0" applyProtection="0"/>
    <xf numFmtId="0" fontId="68" fillId="0" borderId="4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5" applyNumberFormat="0" applyAlignment="0" applyProtection="0"/>
    <xf numFmtId="0" fontId="70" fillId="0" borderId="0" applyNumberFormat="0" applyFill="0" applyBorder="0" applyAlignment="0" applyProtection="0"/>
    <xf numFmtId="0" fontId="71" fillId="0" borderId="6" applyNumberFormat="0" applyFill="0" applyAlignment="0" applyProtection="0"/>
    <xf numFmtId="0" fontId="2" fillId="17" borderId="7" applyNumberFormat="0" applyFont="0" applyAlignment="0" applyProtection="0"/>
    <xf numFmtId="0" fontId="72" fillId="4" borderId="0" applyNumberFormat="0" applyBorder="0" applyAlignment="0" applyProtection="0"/>
    <xf numFmtId="0" fontId="73" fillId="18" borderId="8" applyNumberFormat="0" applyAlignment="0" applyProtection="0"/>
    <xf numFmtId="0" fontId="74" fillId="0" borderId="0" applyNumberFormat="0" applyFill="0" applyBorder="0" applyAlignment="0" applyProtection="0"/>
    <xf numFmtId="0" fontId="84" fillId="0" borderId="0"/>
    <xf numFmtId="0" fontId="2" fillId="0" borderId="0"/>
    <xf numFmtId="0" fontId="84" fillId="0" borderId="0"/>
    <xf numFmtId="0" fontId="75" fillId="0" borderId="9" applyNumberFormat="0" applyFill="0" applyAlignment="0" applyProtection="0"/>
    <xf numFmtId="0" fontId="76" fillId="3" borderId="0" applyNumberFormat="0" applyBorder="0" applyAlignment="0" applyProtection="0"/>
    <xf numFmtId="0" fontId="77" fillId="19" borderId="0" applyNumberFormat="0" applyBorder="0" applyAlignment="0" applyProtection="0"/>
    <xf numFmtId="0" fontId="78" fillId="18" borderId="1" applyNumberFormat="0" applyAlignment="0" applyProtection="0"/>
    <xf numFmtId="164" fontId="2" fillId="0" borderId="0" applyFont="0" applyFill="0" applyBorder="0" applyAlignment="0" applyProtection="0"/>
    <xf numFmtId="168" fontId="2" fillId="0" borderId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84" fillId="0" borderId="0"/>
  </cellStyleXfs>
  <cellXfs count="2544">
    <xf numFmtId="0" fontId="0" fillId="0" borderId="0" xfId="0"/>
    <xf numFmtId="0" fontId="5" fillId="2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/>
    <xf numFmtId="3" fontId="0" fillId="0" borderId="0" xfId="0" applyNumberFormat="1"/>
    <xf numFmtId="3" fontId="4" fillId="0" borderId="0" xfId="0" applyNumberFormat="1" applyFont="1" applyFill="1" applyBorder="1"/>
    <xf numFmtId="0" fontId="3" fillId="21" borderId="0" xfId="0" applyFont="1" applyFill="1"/>
    <xf numFmtId="0" fontId="5" fillId="21" borderId="0" xfId="0" applyFont="1" applyFill="1"/>
    <xf numFmtId="0" fontId="3" fillId="21" borderId="0" xfId="0" applyFont="1" applyFill="1" applyBorder="1"/>
    <xf numFmtId="0" fontId="3" fillId="21" borderId="16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0" fontId="4" fillId="21" borderId="0" xfId="0" applyFont="1" applyFill="1" applyBorder="1" applyAlignment="1">
      <alignment horizontal="center"/>
    </xf>
    <xf numFmtId="0" fontId="3" fillId="0" borderId="0" xfId="0" applyFont="1" applyAlignment="1"/>
    <xf numFmtId="0" fontId="5" fillId="21" borderId="0" xfId="0" applyFont="1" applyFill="1" applyBorder="1" applyAlignment="1">
      <alignment horizontal="left"/>
    </xf>
    <xf numFmtId="0" fontId="5" fillId="21" borderId="0" xfId="0" applyFont="1" applyFill="1" applyAlignment="1">
      <alignment horizontal="center"/>
    </xf>
    <xf numFmtId="0" fontId="5" fillId="21" borderId="0" xfId="0" applyFont="1" applyFill="1" applyBorder="1"/>
    <xf numFmtId="0" fontId="14" fillId="0" borderId="0" xfId="0" applyFont="1"/>
    <xf numFmtId="0" fontId="3" fillId="21" borderId="0" xfId="0" applyFont="1" applyFill="1" applyBorder="1" applyAlignment="1"/>
    <xf numFmtId="0" fontId="3" fillId="0" borderId="21" xfId="0" applyFont="1" applyFill="1" applyBorder="1" applyAlignment="1">
      <alignment horizontal="left"/>
    </xf>
    <xf numFmtId="3" fontId="3" fillId="0" borderId="21" xfId="0" applyNumberFormat="1" applyFont="1" applyFill="1" applyBorder="1" applyAlignment="1">
      <alignment horizontal="right"/>
    </xf>
    <xf numFmtId="3" fontId="5" fillId="20" borderId="21" xfId="0" applyNumberFormat="1" applyFont="1" applyFill="1" applyBorder="1"/>
    <xf numFmtId="3" fontId="5" fillId="20" borderId="23" xfId="0" applyNumberFormat="1" applyFont="1" applyFill="1" applyBorder="1"/>
    <xf numFmtId="3" fontId="5" fillId="20" borderId="0" xfId="0" applyNumberFormat="1" applyFont="1" applyFill="1"/>
    <xf numFmtId="3" fontId="5" fillId="20" borderId="27" xfId="0" applyNumberFormat="1" applyFont="1" applyFill="1" applyBorder="1"/>
    <xf numFmtId="3" fontId="5" fillId="20" borderId="26" xfId="0" applyNumberFormat="1" applyFont="1" applyFill="1" applyBorder="1"/>
    <xf numFmtId="0" fontId="0" fillId="0" borderId="0" xfId="0" applyFill="1"/>
    <xf numFmtId="0" fontId="23" fillId="21" borderId="0" xfId="0" applyFont="1" applyFill="1"/>
    <xf numFmtId="3" fontId="20" fillId="20" borderId="21" xfId="0" applyNumberFormat="1" applyFont="1" applyFill="1" applyBorder="1"/>
    <xf numFmtId="3" fontId="3" fillId="0" borderId="17" xfId="0" applyNumberFormat="1" applyFont="1" applyFill="1" applyBorder="1" applyAlignment="1">
      <alignment horizontal="right"/>
    </xf>
    <xf numFmtId="0" fontId="8" fillId="0" borderId="13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32" xfId="0" applyNumberFormat="1" applyFont="1" applyFill="1" applyBorder="1" applyAlignment="1">
      <alignment horizontal="centerContinuous"/>
    </xf>
    <xf numFmtId="0" fontId="3" fillId="0" borderId="33" xfId="0" applyNumberFormat="1" applyFont="1" applyFill="1" applyBorder="1" applyAlignment="1">
      <alignment horizontal="centerContinuous"/>
    </xf>
    <xf numFmtId="0" fontId="8" fillId="0" borderId="10" xfId="0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Continuous"/>
    </xf>
    <xf numFmtId="0" fontId="3" fillId="0" borderId="35" xfId="0" applyNumberFormat="1" applyFont="1" applyFill="1" applyBorder="1" applyAlignment="1">
      <alignment horizontal="centerContinuous"/>
    </xf>
    <xf numFmtId="0" fontId="3" fillId="0" borderId="34" xfId="0" applyNumberFormat="1" applyFont="1" applyFill="1" applyBorder="1" applyAlignment="1"/>
    <xf numFmtId="0" fontId="3" fillId="0" borderId="35" xfId="0" applyNumberFormat="1" applyFont="1" applyFill="1" applyBorder="1" applyAlignment="1"/>
    <xf numFmtId="0" fontId="3" fillId="0" borderId="11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0" fontId="10" fillId="0" borderId="0" xfId="0" applyFont="1" applyFill="1"/>
    <xf numFmtId="0" fontId="0" fillId="0" borderId="0" xfId="0" applyFill="1" applyBorder="1"/>
    <xf numFmtId="0" fontId="30" fillId="0" borderId="0" xfId="0" applyFont="1" applyFill="1"/>
    <xf numFmtId="0" fontId="27" fillId="0" borderId="0" xfId="0" applyFont="1" applyFill="1"/>
    <xf numFmtId="0" fontId="34" fillId="0" borderId="10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3" fontId="30" fillId="0" borderId="0" xfId="0" applyNumberFormat="1" applyFont="1" applyFill="1"/>
    <xf numFmtId="0" fontId="27" fillId="0" borderId="22" xfId="0" applyFont="1" applyFill="1" applyBorder="1"/>
    <xf numFmtId="0" fontId="31" fillId="0" borderId="37" xfId="0" applyFont="1" applyFill="1" applyBorder="1"/>
    <xf numFmtId="0" fontId="30" fillId="0" borderId="33" xfId="0" applyFont="1" applyFill="1" applyBorder="1"/>
    <xf numFmtId="3" fontId="30" fillId="0" borderId="33" xfId="0" applyNumberFormat="1" applyFont="1" applyFill="1" applyBorder="1"/>
    <xf numFmtId="3" fontId="27" fillId="0" borderId="33" xfId="0" applyNumberFormat="1" applyFont="1" applyFill="1" applyBorder="1"/>
    <xf numFmtId="0" fontId="30" fillId="0" borderId="0" xfId="0" applyFont="1" applyFill="1" applyBorder="1"/>
    <xf numFmtId="3" fontId="30" fillId="0" borderId="0" xfId="0" applyNumberFormat="1" applyFont="1" applyFill="1" applyBorder="1"/>
    <xf numFmtId="3" fontId="27" fillId="0" borderId="0" xfId="0" applyNumberFormat="1" applyFont="1" applyFill="1" applyBorder="1"/>
    <xf numFmtId="4" fontId="4" fillId="0" borderId="38" xfId="0" applyNumberFormat="1" applyFont="1" applyFill="1" applyBorder="1" applyAlignment="1">
      <alignment horizontal="right" wrapText="1"/>
    </xf>
    <xf numFmtId="0" fontId="0" fillId="21" borderId="0" xfId="0" applyFill="1"/>
    <xf numFmtId="0" fontId="3" fillId="21" borderId="29" xfId="0" applyFont="1" applyFill="1" applyBorder="1" applyAlignment="1">
      <alignment horizontal="center"/>
    </xf>
    <xf numFmtId="0" fontId="3" fillId="21" borderId="21" xfId="0" applyFont="1" applyFill="1" applyBorder="1" applyAlignment="1">
      <alignment horizontal="center"/>
    </xf>
    <xf numFmtId="0" fontId="3" fillId="21" borderId="30" xfId="0" applyFont="1" applyFill="1" applyBorder="1" applyAlignment="1">
      <alignment horizontal="center"/>
    </xf>
    <xf numFmtId="0" fontId="3" fillId="21" borderId="41" xfId="0" applyFont="1" applyFill="1" applyBorder="1" applyAlignment="1">
      <alignment horizontal="center"/>
    </xf>
    <xf numFmtId="4" fontId="3" fillId="0" borderId="30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7" fillId="0" borderId="0" xfId="0" applyNumberFormat="1" applyFont="1" applyFill="1" applyBorder="1"/>
    <xf numFmtId="0" fontId="7" fillId="0" borderId="0" xfId="0" applyFont="1" applyFill="1" applyBorder="1" applyAlignment="1"/>
    <xf numFmtId="3" fontId="11" fillId="0" borderId="0" xfId="0" applyNumberFormat="1" applyFont="1" applyFill="1" applyBorder="1" applyAlignment="1">
      <alignment horizontal="left"/>
    </xf>
    <xf numFmtId="0" fontId="23" fillId="21" borderId="0" xfId="0" applyFont="1" applyFill="1" applyBorder="1"/>
    <xf numFmtId="0" fontId="42" fillId="21" borderId="0" xfId="0" applyFont="1" applyFill="1" applyBorder="1"/>
    <xf numFmtId="0" fontId="42" fillId="21" borderId="0" xfId="0" applyFont="1" applyFill="1"/>
    <xf numFmtId="0" fontId="23" fillId="21" borderId="35" xfId="0" applyFont="1" applyFill="1" applyBorder="1"/>
    <xf numFmtId="0" fontId="2" fillId="20" borderId="0" xfId="0" applyFont="1" applyFill="1"/>
    <xf numFmtId="0" fontId="3" fillId="21" borderId="0" xfId="0" applyFont="1" applyFill="1" applyBorder="1" applyAlignment="1">
      <alignment horizontal="left" indent="3"/>
    </xf>
    <xf numFmtId="0" fontId="3" fillId="21" borderId="35" xfId="0" applyFont="1" applyFill="1" applyBorder="1" applyAlignment="1"/>
    <xf numFmtId="0" fontId="7" fillId="21" borderId="0" xfId="0" applyFont="1" applyFill="1"/>
    <xf numFmtId="0" fontId="3" fillId="21" borderId="41" xfId="0" applyFont="1" applyFill="1" applyBorder="1" applyAlignment="1"/>
    <xf numFmtId="0" fontId="3" fillId="21" borderId="42" xfId="0" applyFont="1" applyFill="1" applyBorder="1" applyAlignment="1">
      <alignment horizontal="center"/>
    </xf>
    <xf numFmtId="0" fontId="7" fillId="21" borderId="0" xfId="0" applyFont="1" applyFill="1" applyAlignment="1">
      <alignment horizontal="left"/>
    </xf>
    <xf numFmtId="0" fontId="0" fillId="21" borderId="0" xfId="0" applyFill="1" applyBorder="1"/>
    <xf numFmtId="0" fontId="43" fillId="21" borderId="0" xfId="0" applyFont="1" applyFill="1" applyBorder="1"/>
    <xf numFmtId="0" fontId="44" fillId="21" borderId="0" xfId="0" applyFont="1" applyFill="1" applyBorder="1"/>
    <xf numFmtId="0" fontId="11" fillId="21" borderId="0" xfId="0" applyFont="1" applyFill="1" applyBorder="1"/>
    <xf numFmtId="0" fontId="11" fillId="21" borderId="43" xfId="0" applyFont="1" applyFill="1" applyBorder="1"/>
    <xf numFmtId="0" fontId="11" fillId="21" borderId="44" xfId="0" applyFont="1" applyFill="1" applyBorder="1"/>
    <xf numFmtId="0" fontId="11" fillId="21" borderId="45" xfId="0" applyFont="1" applyFill="1" applyBorder="1"/>
    <xf numFmtId="0" fontId="11" fillId="21" borderId="25" xfId="0" applyFont="1" applyFill="1" applyBorder="1"/>
    <xf numFmtId="0" fontId="11" fillId="21" borderId="12" xfId="0" applyFont="1" applyFill="1" applyBorder="1" applyAlignment="1">
      <alignment horizontal="center"/>
    </xf>
    <xf numFmtId="0" fontId="11" fillId="21" borderId="21" xfId="0" applyFont="1" applyFill="1" applyBorder="1" applyAlignment="1">
      <alignment horizontal="center"/>
    </xf>
    <xf numFmtId="0" fontId="11" fillId="21" borderId="15" xfId="0" applyFont="1" applyFill="1" applyBorder="1" applyAlignment="1">
      <alignment horizontal="center"/>
    </xf>
    <xf numFmtId="0" fontId="39" fillId="21" borderId="21" xfId="0" applyFont="1" applyFill="1" applyBorder="1" applyAlignment="1">
      <alignment horizontal="center"/>
    </xf>
    <xf numFmtId="0" fontId="39" fillId="21" borderId="15" xfId="0" applyFont="1" applyFill="1" applyBorder="1" applyAlignment="1">
      <alignment horizontal="center"/>
    </xf>
    <xf numFmtId="0" fontId="39" fillId="21" borderId="23" xfId="0" applyFont="1" applyFill="1" applyBorder="1" applyAlignment="1">
      <alignment horizontal="center"/>
    </xf>
    <xf numFmtId="0" fontId="11" fillId="21" borderId="0" xfId="0" applyFont="1" applyFill="1" applyBorder="1" applyAlignment="1">
      <alignment horizontal="center"/>
    </xf>
    <xf numFmtId="0" fontId="11" fillId="21" borderId="18" xfId="0" applyFont="1" applyFill="1" applyBorder="1" applyAlignment="1">
      <alignment horizontal="center"/>
    </xf>
    <xf numFmtId="0" fontId="11" fillId="21" borderId="41" xfId="0" applyFont="1" applyFill="1" applyBorder="1" applyAlignment="1">
      <alignment horizontal="center"/>
    </xf>
    <xf numFmtId="0" fontId="11" fillId="21" borderId="46" xfId="0" applyFont="1" applyFill="1" applyBorder="1" applyAlignment="1">
      <alignment horizontal="center"/>
    </xf>
    <xf numFmtId="0" fontId="11" fillId="21" borderId="24" xfId="0" applyFont="1" applyFill="1" applyBorder="1" applyAlignment="1">
      <alignment horizontal="center"/>
    </xf>
    <xf numFmtId="0" fontId="11" fillId="21" borderId="47" xfId="0" applyFont="1" applyFill="1" applyBorder="1" applyAlignment="1">
      <alignment horizontal="center"/>
    </xf>
    <xf numFmtId="0" fontId="39" fillId="21" borderId="41" xfId="0" applyFont="1" applyFill="1" applyBorder="1" applyAlignment="1">
      <alignment horizontal="center"/>
    </xf>
    <xf numFmtId="0" fontId="39" fillId="21" borderId="46" xfId="0" applyFont="1" applyFill="1" applyBorder="1" applyAlignment="1">
      <alignment horizontal="center"/>
    </xf>
    <xf numFmtId="0" fontId="39" fillId="21" borderId="48" xfId="0" applyFont="1" applyFill="1" applyBorder="1" applyAlignment="1">
      <alignment horizontal="center"/>
    </xf>
    <xf numFmtId="0" fontId="7" fillId="21" borderId="49" xfId="0" applyFont="1" applyFill="1" applyBorder="1" applyAlignment="1">
      <alignment horizontal="center"/>
    </xf>
    <xf numFmtId="0" fontId="7" fillId="21" borderId="28" xfId="0" applyFont="1" applyFill="1" applyBorder="1" applyAlignment="1">
      <alignment horizontal="center"/>
    </xf>
    <xf numFmtId="0" fontId="39" fillId="21" borderId="38" xfId="0" applyFont="1" applyFill="1" applyBorder="1" applyAlignment="1">
      <alignment horizontal="center"/>
    </xf>
    <xf numFmtId="0" fontId="0" fillId="21" borderId="16" xfId="0" applyFill="1" applyBorder="1"/>
    <xf numFmtId="3" fontId="0" fillId="21" borderId="16" xfId="0" applyNumberFormat="1" applyFill="1" applyBorder="1"/>
    <xf numFmtId="3" fontId="11" fillId="21" borderId="16" xfId="0" applyNumberFormat="1" applyFont="1" applyFill="1" applyBorder="1"/>
    <xf numFmtId="0" fontId="0" fillId="21" borderId="24" xfId="0" applyFill="1" applyBorder="1"/>
    <xf numFmtId="0" fontId="7" fillId="21" borderId="0" xfId="0" applyFont="1" applyFill="1" applyBorder="1" applyAlignment="1" applyProtection="1">
      <protection locked="0" hidden="1"/>
    </xf>
    <xf numFmtId="0" fontId="11" fillId="21" borderId="0" xfId="0" applyFont="1" applyFill="1" applyBorder="1" applyAlignment="1" applyProtection="1">
      <protection locked="0" hidden="1"/>
    </xf>
    <xf numFmtId="0" fontId="11" fillId="21" borderId="32" xfId="0" applyFont="1" applyFill="1" applyBorder="1" applyProtection="1">
      <protection locked="0" hidden="1"/>
    </xf>
    <xf numFmtId="0" fontId="11" fillId="21" borderId="16" xfId="0" applyFont="1" applyFill="1" applyBorder="1" applyProtection="1">
      <protection locked="0" hidden="1"/>
    </xf>
    <xf numFmtId="0" fontId="11" fillId="21" borderId="0" xfId="0" applyFont="1" applyFill="1" applyBorder="1" applyProtection="1">
      <protection locked="0" hidden="1"/>
    </xf>
    <xf numFmtId="0" fontId="11" fillId="21" borderId="21" xfId="0" applyFont="1" applyFill="1" applyBorder="1" applyProtection="1">
      <protection locked="0" hidden="1"/>
    </xf>
    <xf numFmtId="0" fontId="11" fillId="21" borderId="17" xfId="0" applyFont="1" applyFill="1" applyBorder="1" applyAlignment="1" applyProtection="1">
      <alignment horizontal="center"/>
      <protection locked="0" hidden="1"/>
    </xf>
    <xf numFmtId="0" fontId="11" fillId="21" borderId="0" xfId="0" applyFont="1" applyFill="1" applyBorder="1" applyAlignment="1" applyProtection="1">
      <alignment horizontal="center"/>
      <protection locked="0" hidden="1"/>
    </xf>
    <xf numFmtId="0" fontId="11" fillId="21" borderId="12" xfId="0" applyFont="1" applyFill="1" applyBorder="1" applyProtection="1">
      <protection locked="0" hidden="1"/>
    </xf>
    <xf numFmtId="0" fontId="11" fillId="21" borderId="41" xfId="0" applyFont="1" applyFill="1" applyBorder="1" applyProtection="1">
      <protection locked="0" hidden="1"/>
    </xf>
    <xf numFmtId="0" fontId="11" fillId="21" borderId="24" xfId="0" applyFont="1" applyFill="1" applyBorder="1" applyProtection="1">
      <protection locked="0" hidden="1"/>
    </xf>
    <xf numFmtId="0" fontId="11" fillId="21" borderId="36" xfId="0" applyFont="1" applyFill="1" applyBorder="1" applyAlignment="1" applyProtection="1">
      <alignment horizontal="center"/>
      <protection locked="0" hidden="1"/>
    </xf>
    <xf numFmtId="0" fontId="11" fillId="21" borderId="50" xfId="0" applyFont="1" applyFill="1" applyBorder="1" applyAlignment="1" applyProtection="1">
      <alignment horizontal="center"/>
      <protection locked="0" hidden="1"/>
    </xf>
    <xf numFmtId="3" fontId="11" fillId="21" borderId="21" xfId="0" applyNumberFormat="1" applyFont="1" applyFill="1" applyBorder="1" applyProtection="1">
      <protection locked="0" hidden="1"/>
    </xf>
    <xf numFmtId="3" fontId="11" fillId="21" borderId="30" xfId="0" applyNumberFormat="1" applyFont="1" applyFill="1" applyBorder="1" applyProtection="1">
      <protection locked="0" hidden="1"/>
    </xf>
    <xf numFmtId="3" fontId="0" fillId="21" borderId="0" xfId="0" applyNumberFormat="1" applyFill="1"/>
    <xf numFmtId="0" fontId="45" fillId="21" borderId="0" xfId="0" applyFont="1" applyFill="1" applyBorder="1"/>
    <xf numFmtId="0" fontId="5" fillId="21" borderId="0" xfId="0" applyFont="1" applyFill="1" applyBorder="1" applyAlignment="1">
      <alignment horizontal="right"/>
    </xf>
    <xf numFmtId="3" fontId="5" fillId="21" borderId="12" xfId="0" applyNumberFormat="1" applyFont="1" applyFill="1" applyBorder="1"/>
    <xf numFmtId="3" fontId="5" fillId="21" borderId="17" xfId="0" applyNumberFormat="1" applyFont="1" applyFill="1" applyBorder="1" applyAlignment="1">
      <alignment horizontal="center"/>
    </xf>
    <xf numFmtId="3" fontId="5" fillId="21" borderId="15" xfId="0" applyNumberFormat="1" applyFont="1" applyFill="1" applyBorder="1" applyAlignment="1">
      <alignment horizontal="center"/>
    </xf>
    <xf numFmtId="3" fontId="5" fillId="21" borderId="51" xfId="0" applyNumberFormat="1" applyFont="1" applyFill="1" applyBorder="1" applyAlignment="1">
      <alignment horizontal="center"/>
    </xf>
    <xf numFmtId="3" fontId="5" fillId="21" borderId="52" xfId="0" applyNumberFormat="1" applyFont="1" applyFill="1" applyBorder="1" applyAlignment="1">
      <alignment horizontal="center"/>
    </xf>
    <xf numFmtId="3" fontId="5" fillId="21" borderId="51" xfId="0" applyNumberFormat="1" applyFont="1" applyFill="1" applyBorder="1"/>
    <xf numFmtId="3" fontId="5" fillId="21" borderId="53" xfId="0" applyNumberFormat="1" applyFont="1" applyFill="1" applyBorder="1"/>
    <xf numFmtId="3" fontId="5" fillId="21" borderId="12" xfId="0" applyNumberFormat="1" applyFont="1" applyFill="1" applyBorder="1" applyAlignment="1">
      <alignment horizontal="center"/>
    </xf>
    <xf numFmtId="3" fontId="5" fillId="21" borderId="17" xfId="0" applyNumberFormat="1" applyFont="1" applyFill="1" applyBorder="1"/>
    <xf numFmtId="3" fontId="5" fillId="21" borderId="23" xfId="0" applyNumberFormat="1" applyFont="1" applyFill="1" applyBorder="1"/>
    <xf numFmtId="3" fontId="5" fillId="21" borderId="23" xfId="0" applyNumberFormat="1" applyFont="1" applyFill="1" applyBorder="1" applyAlignment="1">
      <alignment horizontal="center"/>
    </xf>
    <xf numFmtId="3" fontId="5" fillId="21" borderId="15" xfId="0" applyNumberFormat="1" applyFont="1" applyFill="1" applyBorder="1"/>
    <xf numFmtId="3" fontId="5" fillId="21" borderId="18" xfId="0" applyNumberFormat="1" applyFont="1" applyFill="1" applyBorder="1"/>
    <xf numFmtId="3" fontId="5" fillId="21" borderId="47" xfId="0" applyNumberFormat="1" applyFont="1" applyFill="1" applyBorder="1"/>
    <xf numFmtId="3" fontId="5" fillId="21" borderId="46" xfId="0" applyNumberFormat="1" applyFont="1" applyFill="1" applyBorder="1"/>
    <xf numFmtId="3" fontId="5" fillId="21" borderId="54" xfId="0" applyNumberFormat="1" applyFont="1" applyFill="1" applyBorder="1" applyAlignment="1">
      <alignment horizontal="center"/>
    </xf>
    <xf numFmtId="3" fontId="5" fillId="21" borderId="55" xfId="0" applyNumberFormat="1" applyFont="1" applyFill="1" applyBorder="1" applyAlignment="1">
      <alignment horizontal="center"/>
    </xf>
    <xf numFmtId="3" fontId="5" fillId="21" borderId="0" xfId="0" applyNumberFormat="1" applyFont="1" applyFill="1" applyBorder="1" applyAlignment="1">
      <alignment horizontal="center"/>
    </xf>
    <xf numFmtId="3" fontId="5" fillId="21" borderId="53" xfId="0" applyNumberFormat="1" applyFont="1" applyFill="1" applyBorder="1" applyAlignment="1">
      <alignment horizontal="center"/>
    </xf>
    <xf numFmtId="3" fontId="5" fillId="21" borderId="16" xfId="0" applyNumberFormat="1" applyFont="1" applyFill="1" applyBorder="1"/>
    <xf numFmtId="0" fontId="23" fillId="21" borderId="15" xfId="0" applyFont="1" applyFill="1" applyBorder="1" applyAlignment="1">
      <alignment horizontal="center"/>
    </xf>
    <xf numFmtId="3" fontId="5" fillId="21" borderId="0" xfId="0" applyNumberFormat="1" applyFont="1" applyFill="1" applyBorder="1"/>
    <xf numFmtId="0" fontId="23" fillId="21" borderId="0" xfId="0" applyFont="1" applyFill="1" applyBorder="1" applyAlignment="1">
      <alignment horizontal="center"/>
    </xf>
    <xf numFmtId="0" fontId="41" fillId="21" borderId="0" xfId="0" applyFont="1" applyFill="1" applyBorder="1"/>
    <xf numFmtId="0" fontId="46" fillId="21" borderId="0" xfId="0" applyFont="1" applyFill="1" applyBorder="1"/>
    <xf numFmtId="3" fontId="41" fillId="21" borderId="16" xfId="0" applyNumberFormat="1" applyFont="1" applyFill="1" applyBorder="1"/>
    <xf numFmtId="0" fontId="23" fillId="21" borderId="23" xfId="0" applyFont="1" applyFill="1" applyBorder="1" applyAlignment="1">
      <alignment horizontal="center"/>
    </xf>
    <xf numFmtId="3" fontId="41" fillId="21" borderId="17" xfId="0" applyNumberFormat="1" applyFont="1" applyFill="1" applyBorder="1" applyAlignment="1">
      <alignment horizontal="center"/>
    </xf>
    <xf numFmtId="0" fontId="46" fillId="21" borderId="0" xfId="0" applyFont="1" applyFill="1" applyBorder="1" applyAlignment="1">
      <alignment horizontal="center"/>
    </xf>
    <xf numFmtId="0" fontId="46" fillId="21" borderId="23" xfId="0" applyFont="1" applyFill="1" applyBorder="1" applyAlignment="1">
      <alignment horizontal="center"/>
    </xf>
    <xf numFmtId="0" fontId="19" fillId="21" borderId="0" xfId="0" applyFont="1" applyFill="1"/>
    <xf numFmtId="0" fontId="47" fillId="21" borderId="0" xfId="0" applyFont="1" applyFill="1"/>
    <xf numFmtId="0" fontId="5" fillId="20" borderId="0" xfId="0" applyFont="1" applyFill="1" applyAlignment="1">
      <alignment horizontal="left"/>
    </xf>
    <xf numFmtId="0" fontId="5" fillId="20" borderId="56" xfId="0" applyFont="1" applyFill="1" applyBorder="1" applyAlignment="1">
      <alignment horizontal="center"/>
    </xf>
    <xf numFmtId="0" fontId="5" fillId="20" borderId="57" xfId="0" applyFont="1" applyFill="1" applyBorder="1" applyAlignment="1">
      <alignment horizontal="center"/>
    </xf>
    <xf numFmtId="0" fontId="5" fillId="20" borderId="40" xfId="0" applyFont="1" applyFill="1" applyBorder="1" applyAlignment="1">
      <alignment horizontal="center"/>
    </xf>
    <xf numFmtId="0" fontId="5" fillId="20" borderId="28" xfId="0" applyFont="1" applyFill="1" applyBorder="1" applyAlignment="1">
      <alignment horizontal="center" vertical="center"/>
    </xf>
    <xf numFmtId="0" fontId="5" fillId="20" borderId="38" xfId="0" applyFont="1" applyFill="1" applyBorder="1" applyAlignment="1">
      <alignment horizontal="center" vertical="center"/>
    </xf>
    <xf numFmtId="0" fontId="5" fillId="20" borderId="58" xfId="0" applyFont="1" applyFill="1" applyBorder="1" applyAlignment="1">
      <alignment horizontal="center" vertical="center"/>
    </xf>
    <xf numFmtId="0" fontId="5" fillId="20" borderId="0" xfId="0" applyFont="1" applyFill="1" applyAlignment="1">
      <alignment vertical="center"/>
    </xf>
    <xf numFmtId="0" fontId="5" fillId="20" borderId="28" xfId="0" applyFont="1" applyFill="1" applyBorder="1" applyAlignment="1">
      <alignment vertical="center"/>
    </xf>
    <xf numFmtId="0" fontId="5" fillId="20" borderId="38" xfId="0" applyFont="1" applyFill="1" applyBorder="1" applyAlignment="1">
      <alignment vertical="center"/>
    </xf>
    <xf numFmtId="0" fontId="5" fillId="20" borderId="50" xfId="0" applyFont="1" applyFill="1" applyBorder="1" applyAlignment="1">
      <alignment horizontal="center" vertical="center"/>
    </xf>
    <xf numFmtId="0" fontId="5" fillId="20" borderId="31" xfId="0" applyFont="1" applyFill="1" applyBorder="1" applyAlignment="1">
      <alignment horizontal="center" vertical="center"/>
    </xf>
    <xf numFmtId="0" fontId="5" fillId="20" borderId="55" xfId="0" applyFont="1" applyFill="1" applyBorder="1"/>
    <xf numFmtId="0" fontId="5" fillId="20" borderId="36" xfId="0" applyFont="1" applyFill="1" applyBorder="1"/>
    <xf numFmtId="0" fontId="5" fillId="20" borderId="53" xfId="0" applyFont="1" applyFill="1" applyBorder="1"/>
    <xf numFmtId="0" fontId="20" fillId="20" borderId="16" xfId="0" applyFont="1" applyFill="1" applyBorder="1"/>
    <xf numFmtId="0" fontId="5" fillId="20" borderId="21" xfId="0" applyFont="1" applyFill="1" applyBorder="1"/>
    <xf numFmtId="0" fontId="5" fillId="20" borderId="23" xfId="0" applyFont="1" applyFill="1" applyBorder="1"/>
    <xf numFmtId="0" fontId="5" fillId="20" borderId="16" xfId="0" applyFont="1" applyFill="1" applyBorder="1"/>
    <xf numFmtId="3" fontId="20" fillId="20" borderId="23" xfId="0" applyNumberFormat="1" applyFont="1" applyFill="1" applyBorder="1"/>
    <xf numFmtId="0" fontId="20" fillId="20" borderId="0" xfId="0" applyFont="1" applyFill="1"/>
    <xf numFmtId="0" fontId="5" fillId="20" borderId="59" xfId="0" applyFont="1" applyFill="1" applyBorder="1"/>
    <xf numFmtId="3" fontId="5" fillId="20" borderId="41" xfId="0" applyNumberFormat="1" applyFont="1" applyFill="1" applyBorder="1"/>
    <xf numFmtId="3" fontId="5" fillId="20" borderId="48" xfId="0" applyNumberFormat="1" applyFont="1" applyFill="1" applyBorder="1"/>
    <xf numFmtId="0" fontId="5" fillId="20" borderId="12" xfId="0" applyFont="1" applyFill="1" applyBorder="1"/>
    <xf numFmtId="0" fontId="5" fillId="20" borderId="34" xfId="0" applyFont="1" applyFill="1" applyBorder="1"/>
    <xf numFmtId="0" fontId="48" fillId="21" borderId="21" xfId="0" applyFont="1" applyFill="1" applyBorder="1" applyAlignment="1" applyProtection="1">
      <alignment horizontal="center"/>
      <protection locked="0" hidden="1"/>
    </xf>
    <xf numFmtId="0" fontId="40" fillId="21" borderId="21" xfId="0" applyFont="1" applyFill="1" applyBorder="1" applyAlignment="1" applyProtection="1">
      <alignment horizontal="center"/>
      <protection locked="0" hidden="1"/>
    </xf>
    <xf numFmtId="0" fontId="48" fillId="21" borderId="16" xfId="0" applyFont="1" applyFill="1" applyBorder="1" applyAlignment="1" applyProtection="1">
      <alignment horizontal="center"/>
      <protection locked="0" hidden="1"/>
    </xf>
    <xf numFmtId="0" fontId="11" fillId="21" borderId="60" xfId="0" applyFont="1" applyFill="1" applyBorder="1" applyAlignment="1" applyProtection="1">
      <protection locked="0" hidden="1"/>
    </xf>
    <xf numFmtId="0" fontId="0" fillId="21" borderId="33" xfId="0" applyFill="1" applyBorder="1" applyAlignment="1"/>
    <xf numFmtId="0" fontId="0" fillId="21" borderId="25" xfId="0" applyFill="1" applyBorder="1" applyAlignment="1"/>
    <xf numFmtId="0" fontId="0" fillId="21" borderId="45" xfId="0" applyFill="1" applyBorder="1" applyAlignment="1"/>
    <xf numFmtId="0" fontId="0" fillId="21" borderId="44" xfId="0" applyFill="1" applyBorder="1" applyAlignment="1"/>
    <xf numFmtId="0" fontId="48" fillId="21" borderId="49" xfId="0" applyFont="1" applyFill="1" applyBorder="1" applyAlignment="1" applyProtection="1">
      <alignment horizontal="center"/>
      <protection locked="0" hidden="1"/>
    </xf>
    <xf numFmtId="0" fontId="48" fillId="21" borderId="28" xfId="0" applyFont="1" applyFill="1" applyBorder="1" applyAlignment="1" applyProtection="1">
      <alignment horizontal="center"/>
      <protection locked="0" hidden="1"/>
    </xf>
    <xf numFmtId="0" fontId="48" fillId="21" borderId="38" xfId="0" applyFont="1" applyFill="1" applyBorder="1" applyAlignment="1" applyProtection="1">
      <alignment horizontal="center"/>
      <protection locked="0" hidden="1"/>
    </xf>
    <xf numFmtId="3" fontId="48" fillId="21" borderId="12" xfId="0" applyNumberFormat="1" applyFont="1" applyFill="1" applyBorder="1" applyProtection="1">
      <protection locked="0" hidden="1"/>
    </xf>
    <xf numFmtId="3" fontId="48" fillId="21" borderId="21" xfId="0" applyNumberFormat="1" applyFont="1" applyFill="1" applyBorder="1" applyProtection="1">
      <protection locked="0" hidden="1"/>
    </xf>
    <xf numFmtId="3" fontId="48" fillId="21" borderId="30" xfId="0" applyNumberFormat="1" applyFont="1" applyFill="1" applyBorder="1" applyProtection="1">
      <protection locked="0" hidden="1"/>
    </xf>
    <xf numFmtId="3" fontId="48" fillId="21" borderId="18" xfId="0" applyNumberFormat="1" applyFont="1" applyFill="1" applyBorder="1" applyProtection="1">
      <protection locked="0" hidden="1"/>
    </xf>
    <xf numFmtId="3" fontId="48" fillId="21" borderId="41" xfId="0" applyNumberFormat="1" applyFont="1" applyFill="1" applyBorder="1" applyProtection="1">
      <protection locked="0" hidden="1"/>
    </xf>
    <xf numFmtId="3" fontId="48" fillId="21" borderId="42" xfId="0" applyNumberFormat="1" applyFont="1" applyFill="1" applyBorder="1" applyProtection="1">
      <protection locked="0" hidden="1"/>
    </xf>
    <xf numFmtId="0" fontId="40" fillId="21" borderId="0" xfId="0" applyFont="1" applyFill="1" applyBorder="1" applyAlignment="1" applyProtection="1">
      <alignment horizontal="center"/>
      <protection locked="0" hidden="1"/>
    </xf>
    <xf numFmtId="0" fontId="40" fillId="21" borderId="47" xfId="0" applyFont="1" applyFill="1" applyBorder="1" applyAlignment="1" applyProtection="1">
      <alignment horizontal="center"/>
      <protection locked="0" hidden="1"/>
    </xf>
    <xf numFmtId="0" fontId="40" fillId="21" borderId="46" xfId="0" applyFont="1" applyFill="1" applyBorder="1" applyAlignment="1" applyProtection="1">
      <alignment horizontal="center"/>
      <protection locked="0" hidden="1"/>
    </xf>
    <xf numFmtId="0" fontId="40" fillId="21" borderId="16" xfId="0" applyFont="1" applyFill="1" applyBorder="1" applyAlignment="1" applyProtection="1">
      <alignment horizontal="center"/>
      <protection locked="0" hidden="1"/>
    </xf>
    <xf numFmtId="0" fontId="5" fillId="21" borderId="0" xfId="0" applyFont="1" applyFill="1" applyBorder="1" applyAlignment="1" applyProtection="1">
      <alignment horizontal="right"/>
      <protection locked="0" hidden="1"/>
    </xf>
    <xf numFmtId="0" fontId="40" fillId="21" borderId="23" xfId="0" applyFont="1" applyFill="1" applyBorder="1" applyAlignment="1" applyProtection="1">
      <alignment horizontal="center"/>
      <protection locked="0" hidden="1"/>
    </xf>
    <xf numFmtId="3" fontId="40" fillId="21" borderId="12" xfId="0" applyNumberFormat="1" applyFont="1" applyFill="1" applyBorder="1" applyProtection="1">
      <protection locked="0" hidden="1"/>
    </xf>
    <xf numFmtId="3" fontId="40" fillId="21" borderId="21" xfId="0" applyNumberFormat="1" applyFont="1" applyFill="1" applyBorder="1" applyProtection="1">
      <protection locked="0" hidden="1"/>
    </xf>
    <xf numFmtId="3" fontId="40" fillId="21" borderId="30" xfId="0" applyNumberFormat="1" applyFont="1" applyFill="1" applyBorder="1" applyProtection="1">
      <protection locked="0" hidden="1"/>
    </xf>
    <xf numFmtId="3" fontId="37" fillId="21" borderId="61" xfId="0" applyNumberFormat="1" applyFont="1" applyFill="1" applyBorder="1" applyAlignment="1" applyProtection="1">
      <alignment vertical="center"/>
      <protection locked="0" hidden="1"/>
    </xf>
    <xf numFmtId="3" fontId="37" fillId="21" borderId="27" xfId="0" applyNumberFormat="1" applyFont="1" applyFill="1" applyBorder="1" applyAlignment="1" applyProtection="1">
      <alignment vertical="center"/>
      <protection locked="0" hidden="1"/>
    </xf>
    <xf numFmtId="3" fontId="37" fillId="21" borderId="31" xfId="0" applyNumberFormat="1" applyFont="1" applyFill="1" applyBorder="1" applyAlignment="1" applyProtection="1">
      <alignment vertical="center"/>
      <protection locked="0" hidden="1"/>
    </xf>
    <xf numFmtId="0" fontId="3" fillId="21" borderId="0" xfId="0" applyFont="1" applyFill="1" applyBorder="1" applyAlignment="1">
      <alignment horizontal="right"/>
    </xf>
    <xf numFmtId="0" fontId="3" fillId="0" borderId="0" xfId="0" applyFont="1" applyFill="1" applyAlignment="1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5" fillId="21" borderId="0" xfId="0" applyFont="1" applyFill="1" applyAlignment="1">
      <alignment horizontal="right"/>
    </xf>
    <xf numFmtId="0" fontId="7" fillId="21" borderId="0" xfId="0" applyFont="1" applyFill="1" applyAlignment="1">
      <alignment horizontal="right"/>
    </xf>
    <xf numFmtId="0" fontId="40" fillId="21" borderId="30" xfId="0" applyFont="1" applyFill="1" applyBorder="1" applyAlignment="1" applyProtection="1">
      <alignment horizontal="center"/>
      <protection locked="0" hidden="1"/>
    </xf>
    <xf numFmtId="0" fontId="3" fillId="0" borderId="64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center" wrapText="1"/>
    </xf>
    <xf numFmtId="4" fontId="3" fillId="0" borderId="30" xfId="0" applyNumberFormat="1" applyFont="1" applyFill="1" applyBorder="1" applyAlignment="1">
      <alignment horizontal="right" vertical="center" wrapText="1"/>
    </xf>
    <xf numFmtId="4" fontId="37" fillId="0" borderId="42" xfId="0" applyNumberFormat="1" applyFont="1" applyFill="1" applyBorder="1"/>
    <xf numFmtId="3" fontId="4" fillId="0" borderId="28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3" xfId="0" applyFont="1" applyFill="1" applyBorder="1" applyAlignment="1">
      <alignment horizontal="center"/>
    </xf>
    <xf numFmtId="3" fontId="7" fillId="21" borderId="21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horizontal="right" vertical="center"/>
    </xf>
    <xf numFmtId="4" fontId="3" fillId="0" borderId="23" xfId="0" applyNumberFormat="1" applyFont="1" applyFill="1" applyBorder="1" applyAlignment="1">
      <alignment horizontal="right"/>
    </xf>
    <xf numFmtId="3" fontId="3" fillId="21" borderId="21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wrapText="1"/>
    </xf>
    <xf numFmtId="3" fontId="3" fillId="0" borderId="21" xfId="0" applyNumberFormat="1" applyFont="1" applyFill="1" applyBorder="1" applyAlignment="1">
      <alignment horizontal="right" vertical="center" wrapText="1"/>
    </xf>
    <xf numFmtId="3" fontId="3" fillId="0" borderId="21" xfId="0" applyNumberFormat="1" applyFont="1" applyFill="1" applyBorder="1" applyAlignment="1">
      <alignment horizontal="right" wrapText="1"/>
    </xf>
    <xf numFmtId="0" fontId="3" fillId="0" borderId="21" xfId="0" applyFont="1" applyFill="1" applyBorder="1" applyAlignment="1">
      <alignment horizontal="right" wrapText="1"/>
    </xf>
    <xf numFmtId="4" fontId="8" fillId="0" borderId="75" xfId="0" applyNumberFormat="1" applyFont="1" applyFill="1" applyBorder="1" applyAlignment="1">
      <alignment horizontal="right" vertical="center" wrapText="1"/>
    </xf>
    <xf numFmtId="0" fontId="52" fillId="21" borderId="12" xfId="0" applyFont="1" applyFill="1" applyBorder="1" applyAlignment="1">
      <alignment horizontal="center" vertical="center"/>
    </xf>
    <xf numFmtId="0" fontId="52" fillId="21" borderId="21" xfId="0" applyFont="1" applyFill="1" applyBorder="1" applyAlignment="1">
      <alignment vertical="center"/>
    </xf>
    <xf numFmtId="0" fontId="53" fillId="21" borderId="49" xfId="0" applyFont="1" applyFill="1" applyBorder="1" applyAlignment="1">
      <alignment horizontal="center" vertical="center"/>
    </xf>
    <xf numFmtId="0" fontId="18" fillId="21" borderId="28" xfId="0" applyFont="1" applyFill="1" applyBorder="1" applyAlignment="1">
      <alignment vertical="center"/>
    </xf>
    <xf numFmtId="0" fontId="52" fillId="21" borderId="14" xfId="0" applyFont="1" applyFill="1" applyBorder="1" applyAlignment="1">
      <alignment horizontal="center" vertical="center"/>
    </xf>
    <xf numFmtId="0" fontId="48" fillId="21" borderId="21" xfId="0" applyFont="1" applyFill="1" applyBorder="1" applyAlignment="1">
      <alignment vertical="center"/>
    </xf>
    <xf numFmtId="0" fontId="53" fillId="21" borderId="28" xfId="0" applyFont="1" applyFill="1" applyBorder="1" applyAlignment="1">
      <alignment vertical="center"/>
    </xf>
    <xf numFmtId="0" fontId="52" fillId="21" borderId="18" xfId="0" applyFont="1" applyFill="1" applyBorder="1" applyAlignment="1">
      <alignment horizontal="center" vertical="center"/>
    </xf>
    <xf numFmtId="0" fontId="52" fillId="21" borderId="41" xfId="0" applyFont="1" applyFill="1" applyBorder="1" applyAlignment="1">
      <alignment vertical="center"/>
    </xf>
    <xf numFmtId="0" fontId="18" fillId="21" borderId="21" xfId="0" applyFont="1" applyFill="1" applyBorder="1" applyAlignment="1">
      <alignment vertical="center"/>
    </xf>
    <xf numFmtId="0" fontId="52" fillId="21" borderId="36" xfId="0" applyFont="1" applyFill="1" applyBorder="1" applyAlignment="1">
      <alignment vertical="center"/>
    </xf>
    <xf numFmtId="0" fontId="52" fillId="21" borderId="16" xfId="0" applyFont="1" applyFill="1" applyBorder="1" applyAlignment="1">
      <alignment horizontal="center" vertical="center"/>
    </xf>
    <xf numFmtId="0" fontId="52" fillId="21" borderId="17" xfId="0" applyFont="1" applyFill="1" applyBorder="1" applyAlignment="1">
      <alignment vertical="center"/>
    </xf>
    <xf numFmtId="0" fontId="54" fillId="21" borderId="16" xfId="0" applyFont="1" applyFill="1" applyBorder="1" applyAlignment="1">
      <alignment horizontal="center" vertical="center"/>
    </xf>
    <xf numFmtId="0" fontId="54" fillId="21" borderId="17" xfId="0" applyFont="1" applyFill="1" applyBorder="1" applyAlignment="1">
      <alignment vertical="center" wrapText="1"/>
    </xf>
    <xf numFmtId="0" fontId="48" fillId="21" borderId="16" xfId="0" applyFont="1" applyFill="1" applyBorder="1" applyAlignment="1">
      <alignment horizontal="center" vertical="center"/>
    </xf>
    <xf numFmtId="0" fontId="54" fillId="21" borderId="17" xfId="0" applyFont="1" applyFill="1" applyBorder="1" applyAlignment="1">
      <alignment vertical="center"/>
    </xf>
    <xf numFmtId="0" fontId="53" fillId="21" borderId="18" xfId="0" applyFont="1" applyFill="1" applyBorder="1" applyAlignment="1">
      <alignment horizontal="center" vertical="center"/>
    </xf>
    <xf numFmtId="0" fontId="53" fillId="21" borderId="41" xfId="0" applyFont="1" applyFill="1" applyBorder="1" applyAlignment="1">
      <alignment vertical="center" wrapText="1"/>
    </xf>
    <xf numFmtId="0" fontId="48" fillId="21" borderId="12" xfId="0" applyFont="1" applyFill="1" applyBorder="1" applyAlignment="1">
      <alignment horizontal="center" vertical="center"/>
    </xf>
    <xf numFmtId="0" fontId="48" fillId="21" borderId="21" xfId="0" applyFont="1" applyFill="1" applyBorder="1" applyAlignment="1">
      <alignment vertical="center" wrapText="1"/>
    </xf>
    <xf numFmtId="3" fontId="52" fillId="21" borderId="21" xfId="0" applyNumberFormat="1" applyFont="1" applyFill="1" applyBorder="1" applyAlignment="1">
      <alignment vertical="center"/>
    </xf>
    <xf numFmtId="3" fontId="18" fillId="21" borderId="28" xfId="0" applyNumberFormat="1" applyFont="1" applyFill="1" applyBorder="1" applyAlignment="1">
      <alignment vertical="center"/>
    </xf>
    <xf numFmtId="3" fontId="18" fillId="21" borderId="76" xfId="0" applyNumberFormat="1" applyFont="1" applyFill="1" applyBorder="1" applyAlignment="1">
      <alignment vertical="center"/>
    </xf>
    <xf numFmtId="0" fontId="52" fillId="21" borderId="10" xfId="0" applyFont="1" applyFill="1" applyBorder="1" applyAlignment="1">
      <alignment horizontal="center"/>
    </xf>
    <xf numFmtId="0" fontId="52" fillId="0" borderId="10" xfId="0" applyFont="1" applyFill="1" applyBorder="1" applyAlignment="1">
      <alignment horizontal="center"/>
    </xf>
    <xf numFmtId="0" fontId="52" fillId="21" borderId="11" xfId="0" applyFont="1" applyFill="1" applyBorder="1" applyAlignment="1">
      <alignment horizontal="center"/>
    </xf>
    <xf numFmtId="3" fontId="52" fillId="0" borderId="21" xfId="0" applyNumberFormat="1" applyFont="1" applyFill="1" applyBorder="1" applyAlignment="1">
      <alignment vertical="center"/>
    </xf>
    <xf numFmtId="3" fontId="52" fillId="0" borderId="30" xfId="0" applyNumberFormat="1" applyFont="1" applyFill="1" applyBorder="1" applyAlignment="1">
      <alignment vertical="center"/>
    </xf>
    <xf numFmtId="3" fontId="18" fillId="0" borderId="28" xfId="0" applyNumberFormat="1" applyFont="1" applyFill="1" applyBorder="1" applyAlignment="1">
      <alignment vertical="center"/>
    </xf>
    <xf numFmtId="3" fontId="18" fillId="0" borderId="38" xfId="0" applyNumberFormat="1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3" fontId="53" fillId="0" borderId="36" xfId="0" applyNumberFormat="1" applyFont="1" applyFill="1" applyBorder="1" applyAlignment="1">
      <alignment vertical="center"/>
    </xf>
    <xf numFmtId="3" fontId="52" fillId="0" borderId="41" xfId="0" applyNumberFormat="1" applyFont="1" applyFill="1" applyBorder="1" applyAlignment="1">
      <alignment vertical="center"/>
    </xf>
    <xf numFmtId="3" fontId="52" fillId="0" borderId="48" xfId="0" applyNumberFormat="1" applyFont="1" applyFill="1" applyBorder="1" applyAlignment="1">
      <alignment vertical="center"/>
    </xf>
    <xf numFmtId="3" fontId="54" fillId="0" borderId="21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3" fontId="53" fillId="0" borderId="41" xfId="0" applyNumberFormat="1" applyFont="1" applyFill="1" applyBorder="1" applyAlignment="1">
      <alignment vertical="center"/>
    </xf>
    <xf numFmtId="3" fontId="48" fillId="0" borderId="21" xfId="0" applyNumberFormat="1" applyFont="1" applyFill="1" applyBorder="1" applyAlignment="1">
      <alignment vertical="center"/>
    </xf>
    <xf numFmtId="3" fontId="48" fillId="0" borderId="30" xfId="0" applyNumberFormat="1" applyFont="1" applyFill="1" applyBorder="1" applyAlignment="1">
      <alignment vertical="center"/>
    </xf>
    <xf numFmtId="3" fontId="53" fillId="0" borderId="28" xfId="0" applyNumberFormat="1" applyFont="1" applyFill="1" applyBorder="1" applyAlignment="1">
      <alignment vertical="center"/>
    </xf>
    <xf numFmtId="3" fontId="52" fillId="0" borderId="27" xfId="0" applyNumberFormat="1" applyFont="1" applyFill="1" applyBorder="1" applyAlignment="1">
      <alignment vertical="center"/>
    </xf>
    <xf numFmtId="0" fontId="55" fillId="21" borderId="0" xfId="0" applyFont="1" applyFill="1" applyAlignment="1">
      <alignment horizontal="center"/>
    </xf>
    <xf numFmtId="0" fontId="2" fillId="20" borderId="32" xfId="0" applyFont="1" applyFill="1" applyBorder="1"/>
    <xf numFmtId="0" fontId="2" fillId="20" borderId="16" xfId="0" applyFont="1" applyFill="1" applyBorder="1"/>
    <xf numFmtId="0" fontId="2" fillId="20" borderId="59" xfId="0" applyFont="1" applyFill="1" applyBorder="1"/>
    <xf numFmtId="0" fontId="3" fillId="21" borderId="49" xfId="0" applyFont="1" applyFill="1" applyBorder="1" applyAlignment="1">
      <alignment horizontal="center" vertical="center"/>
    </xf>
    <xf numFmtId="3" fontId="3" fillId="21" borderId="77" xfId="0" applyNumberFormat="1" applyFont="1" applyFill="1" applyBorder="1" applyAlignment="1">
      <alignment vertical="center"/>
    </xf>
    <xf numFmtId="3" fontId="3" fillId="21" borderId="28" xfId="0" applyNumberFormat="1" applyFont="1" applyFill="1" applyBorder="1" applyAlignment="1">
      <alignment vertical="center"/>
    </xf>
    <xf numFmtId="3" fontId="3" fillId="21" borderId="38" xfId="0" applyNumberFormat="1" applyFont="1" applyFill="1" applyBorder="1" applyAlignment="1">
      <alignment vertical="center"/>
    </xf>
    <xf numFmtId="3" fontId="3" fillId="21" borderId="46" xfId="0" applyNumberFormat="1" applyFont="1" applyFill="1" applyBorder="1" applyAlignment="1">
      <alignment vertical="center" wrapText="1"/>
    </xf>
    <xf numFmtId="3" fontId="3" fillId="21" borderId="41" xfId="0" applyNumberFormat="1" applyFont="1" applyFill="1" applyBorder="1" applyAlignment="1">
      <alignment vertical="center"/>
    </xf>
    <xf numFmtId="3" fontId="3" fillId="21" borderId="42" xfId="0" applyNumberFormat="1" applyFont="1" applyFill="1" applyBorder="1" applyAlignment="1">
      <alignment vertical="center"/>
    </xf>
    <xf numFmtId="3" fontId="3" fillId="21" borderId="46" xfId="0" applyNumberFormat="1" applyFont="1" applyFill="1" applyBorder="1" applyAlignment="1">
      <alignment vertical="center"/>
    </xf>
    <xf numFmtId="3" fontId="4" fillId="21" borderId="46" xfId="0" applyNumberFormat="1" applyFont="1" applyFill="1" applyBorder="1" applyAlignment="1">
      <alignment vertical="center"/>
    </xf>
    <xf numFmtId="3" fontId="4" fillId="21" borderId="41" xfId="0" applyNumberFormat="1" applyFont="1" applyFill="1" applyBorder="1" applyAlignment="1">
      <alignment vertical="center"/>
    </xf>
    <xf numFmtId="3" fontId="4" fillId="21" borderId="42" xfId="0" applyNumberFormat="1" applyFont="1" applyFill="1" applyBorder="1" applyAlignment="1">
      <alignment vertical="center"/>
    </xf>
    <xf numFmtId="0" fontId="3" fillId="21" borderId="14" xfId="0" applyFont="1" applyFill="1" applyBorder="1" applyAlignment="1">
      <alignment horizontal="center" vertical="center"/>
    </xf>
    <xf numFmtId="3" fontId="3" fillId="21" borderId="15" xfId="0" applyNumberFormat="1" applyFont="1" applyFill="1" applyBorder="1" applyAlignment="1">
      <alignment vertical="center"/>
    </xf>
    <xf numFmtId="3" fontId="3" fillId="21" borderId="30" xfId="0" applyNumberFormat="1" applyFont="1" applyFill="1" applyBorder="1" applyAlignment="1">
      <alignment vertical="center"/>
    </xf>
    <xf numFmtId="0" fontId="3" fillId="21" borderId="18" xfId="0" applyFont="1" applyFill="1" applyBorder="1" applyAlignment="1">
      <alignment horizontal="center" vertical="center"/>
    </xf>
    <xf numFmtId="3" fontId="3" fillId="21" borderId="46" xfId="0" quotePrefix="1" applyNumberFormat="1" applyFont="1" applyFill="1" applyBorder="1" applyAlignment="1">
      <alignment vertical="center"/>
    </xf>
    <xf numFmtId="3" fontId="3" fillId="21" borderId="28" xfId="0" quotePrefix="1" applyNumberFormat="1" applyFont="1" applyFill="1" applyBorder="1" applyAlignment="1">
      <alignment vertical="center"/>
    </xf>
    <xf numFmtId="0" fontId="3" fillId="21" borderId="78" xfId="0" applyFont="1" applyFill="1" applyBorder="1" applyAlignment="1">
      <alignment horizontal="center" vertical="center"/>
    </xf>
    <xf numFmtId="3" fontId="3" fillId="21" borderId="76" xfId="0" quotePrefix="1" applyNumberFormat="1" applyFont="1" applyFill="1" applyBorder="1" applyAlignment="1">
      <alignment vertical="center"/>
    </xf>
    <xf numFmtId="3" fontId="3" fillId="21" borderId="76" xfId="0" applyNumberFormat="1" applyFont="1" applyFill="1" applyBorder="1" applyAlignment="1">
      <alignment vertical="center"/>
    </xf>
    <xf numFmtId="3" fontId="3" fillId="21" borderId="79" xfId="0" applyNumberFormat="1" applyFont="1" applyFill="1" applyBorder="1" applyAlignment="1">
      <alignment vertical="center"/>
    </xf>
    <xf numFmtId="0" fontId="11" fillId="21" borderId="45" xfId="0" applyFont="1" applyFill="1" applyBorder="1" applyAlignment="1">
      <alignment horizontal="center"/>
    </xf>
    <xf numFmtId="0" fontId="7" fillId="21" borderId="18" xfId="0" applyFont="1" applyFill="1" applyBorder="1" applyAlignment="1">
      <alignment horizontal="center" vertical="center"/>
    </xf>
    <xf numFmtId="3" fontId="7" fillId="21" borderId="41" xfId="0" applyNumberFormat="1" applyFont="1" applyFill="1" applyBorder="1" applyAlignment="1">
      <alignment vertical="center" wrapText="1"/>
    </xf>
    <xf numFmtId="3" fontId="7" fillId="21" borderId="41" xfId="0" applyNumberFormat="1" applyFont="1" applyFill="1" applyBorder="1" applyAlignment="1">
      <alignment vertical="center"/>
    </xf>
    <xf numFmtId="3" fontId="39" fillId="21" borderId="41" xfId="0" applyNumberFormat="1" applyFont="1" applyFill="1" applyBorder="1" applyAlignment="1">
      <alignment vertical="center"/>
    </xf>
    <xf numFmtId="3" fontId="39" fillId="21" borderId="42" xfId="0" applyNumberFormat="1" applyFont="1" applyFill="1" applyBorder="1" applyAlignment="1">
      <alignment vertical="center"/>
    </xf>
    <xf numFmtId="0" fontId="7" fillId="21" borderId="41" xfId="0" applyFont="1" applyFill="1" applyBorder="1" applyAlignment="1">
      <alignment vertical="center" wrapText="1"/>
    </xf>
    <xf numFmtId="0" fontId="11" fillId="21" borderId="49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vertical="center"/>
    </xf>
    <xf numFmtId="3" fontId="11" fillId="21" borderId="41" xfId="0" applyNumberFormat="1" applyFont="1" applyFill="1" applyBorder="1" applyAlignment="1">
      <alignment vertical="center"/>
    </xf>
    <xf numFmtId="3" fontId="39" fillId="21" borderId="28" xfId="0" applyNumberFormat="1" applyFont="1" applyFill="1" applyBorder="1" applyAlignment="1">
      <alignment vertical="center"/>
    </xf>
    <xf numFmtId="3" fontId="39" fillId="21" borderId="30" xfId="0" applyNumberFormat="1" applyFont="1" applyFill="1" applyBorder="1" applyAlignment="1">
      <alignment vertical="center"/>
    </xf>
    <xf numFmtId="0" fontId="11" fillId="21" borderId="18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left" vertical="center" wrapText="1"/>
    </xf>
    <xf numFmtId="3" fontId="39" fillId="21" borderId="47" xfId="0" applyNumberFormat="1" applyFont="1" applyFill="1" applyBorder="1" applyAlignment="1">
      <alignment vertical="center"/>
    </xf>
    <xf numFmtId="0" fontId="11" fillId="21" borderId="41" xfId="0" applyFont="1" applyFill="1" applyBorder="1" applyAlignment="1">
      <alignment vertical="center" wrapText="1"/>
    </xf>
    <xf numFmtId="0" fontId="7" fillId="21" borderId="41" xfId="0" applyFont="1" applyFill="1" applyBorder="1" applyAlignment="1">
      <alignment vertical="center"/>
    </xf>
    <xf numFmtId="3" fontId="57" fillId="21" borderId="41" xfId="0" applyNumberFormat="1" applyFont="1" applyFill="1" applyBorder="1" applyAlignment="1">
      <alignment vertical="center"/>
    </xf>
    <xf numFmtId="0" fontId="7" fillId="21" borderId="12" xfId="0" applyFont="1" applyFill="1" applyBorder="1" applyAlignment="1">
      <alignment horizontal="center" vertical="center"/>
    </xf>
    <xf numFmtId="0" fontId="7" fillId="21" borderId="21" xfId="0" applyFont="1" applyFill="1" applyBorder="1" applyAlignment="1">
      <alignment vertical="center"/>
    </xf>
    <xf numFmtId="3" fontId="39" fillId="21" borderId="21" xfId="0" applyNumberFormat="1" applyFont="1" applyFill="1" applyBorder="1" applyAlignment="1">
      <alignment vertical="center"/>
    </xf>
    <xf numFmtId="3" fontId="39" fillId="21" borderId="17" xfId="0" applyNumberFormat="1" applyFont="1" applyFill="1" applyBorder="1" applyAlignment="1">
      <alignment vertical="center"/>
    </xf>
    <xf numFmtId="0" fontId="7" fillId="21" borderId="80" xfId="0" applyFont="1" applyFill="1" applyBorder="1" applyAlignment="1">
      <alignment vertical="center" wrapText="1"/>
    </xf>
    <xf numFmtId="3" fontId="7" fillId="21" borderId="80" xfId="0" applyNumberFormat="1" applyFont="1" applyFill="1" applyBorder="1" applyAlignment="1">
      <alignment vertical="center"/>
    </xf>
    <xf numFmtId="3" fontId="55" fillId="21" borderId="80" xfId="0" applyNumberFormat="1" applyFont="1" applyFill="1" applyBorder="1" applyAlignment="1">
      <alignment vertical="center"/>
    </xf>
    <xf numFmtId="3" fontId="55" fillId="21" borderId="81" xfId="0" applyNumberFormat="1" applyFont="1" applyFill="1" applyBorder="1" applyAlignment="1">
      <alignment vertical="center"/>
    </xf>
    <xf numFmtId="3" fontId="55" fillId="21" borderId="82" xfId="0" applyNumberFormat="1" applyFont="1" applyFill="1" applyBorder="1" applyAlignment="1">
      <alignment vertical="center"/>
    </xf>
    <xf numFmtId="0" fontId="58" fillId="21" borderId="12" xfId="0" applyFont="1" applyFill="1" applyBorder="1" applyAlignment="1">
      <alignment horizontal="center" vertical="center"/>
    </xf>
    <xf numFmtId="0" fontId="55" fillId="21" borderId="80" xfId="0" applyFont="1" applyFill="1" applyBorder="1" applyAlignment="1">
      <alignment vertical="center" wrapText="1"/>
    </xf>
    <xf numFmtId="0" fontId="58" fillId="21" borderId="18" xfId="0" applyFont="1" applyFill="1" applyBorder="1" applyAlignment="1">
      <alignment horizontal="center" vertical="center"/>
    </xf>
    <xf numFmtId="0" fontId="55" fillId="21" borderId="41" xfId="0" applyFont="1" applyFill="1" applyBorder="1" applyAlignment="1">
      <alignment vertical="center"/>
    </xf>
    <xf numFmtId="3" fontId="55" fillId="21" borderId="41" xfId="0" applyNumberFormat="1" applyFont="1" applyFill="1" applyBorder="1" applyAlignment="1">
      <alignment vertical="center"/>
    </xf>
    <xf numFmtId="3" fontId="55" fillId="21" borderId="42" xfId="0" applyNumberFormat="1" applyFont="1" applyFill="1" applyBorder="1" applyAlignment="1">
      <alignment vertical="center"/>
    </xf>
    <xf numFmtId="3" fontId="2" fillId="20" borderId="0" xfId="0" applyNumberFormat="1" applyFont="1" applyFill="1"/>
    <xf numFmtId="0" fontId="48" fillId="21" borderId="14" xfId="0" applyFont="1" applyFill="1" applyBorder="1" applyAlignment="1" applyProtection="1">
      <alignment horizontal="center"/>
      <protection locked="0" hidden="1"/>
    </xf>
    <xf numFmtId="0" fontId="11" fillId="21" borderId="12" xfId="0" applyFont="1" applyFill="1" applyBorder="1" applyAlignment="1" applyProtection="1">
      <alignment horizontal="center"/>
      <protection locked="0" hidden="1"/>
    </xf>
    <xf numFmtId="0" fontId="5" fillId="21" borderId="0" xfId="0" applyFont="1" applyFill="1" applyBorder="1" applyAlignment="1"/>
    <xf numFmtId="0" fontId="5" fillId="21" borderId="35" xfId="0" applyFont="1" applyFill="1" applyBorder="1" applyAlignment="1"/>
    <xf numFmtId="3" fontId="5" fillId="21" borderId="17" xfId="0" applyNumberFormat="1" applyFont="1" applyFill="1" applyBorder="1" applyAlignment="1"/>
    <xf numFmtId="0" fontId="23" fillId="21" borderId="15" xfId="0" applyFont="1" applyFill="1" applyBorder="1" applyAlignment="1"/>
    <xf numFmtId="0" fontId="23" fillId="0" borderId="15" xfId="0" applyFont="1" applyBorder="1" applyAlignment="1"/>
    <xf numFmtId="0" fontId="23" fillId="21" borderId="15" xfId="0" applyFont="1" applyFill="1" applyBorder="1" applyAlignment="1">
      <alignment horizontal="right"/>
    </xf>
    <xf numFmtId="3" fontId="11" fillId="21" borderId="80" xfId="0" applyNumberFormat="1" applyFont="1" applyFill="1" applyBorder="1" applyAlignment="1">
      <alignment vertical="center"/>
    </xf>
    <xf numFmtId="0" fontId="7" fillId="20" borderId="0" xfId="0" applyFont="1" applyFill="1" applyAlignment="1">
      <alignment horizontal="right"/>
    </xf>
    <xf numFmtId="0" fontId="7" fillId="21" borderId="0" xfId="0" applyFont="1" applyFill="1" applyBorder="1" applyAlignment="1">
      <alignment horizontal="right"/>
    </xf>
    <xf numFmtId="3" fontId="48" fillId="0" borderId="36" xfId="0" applyNumberFormat="1" applyFont="1" applyFill="1" applyBorder="1" applyAlignment="1">
      <alignment vertical="center"/>
    </xf>
    <xf numFmtId="3" fontId="52" fillId="0" borderId="36" xfId="0" applyNumberFormat="1" applyFont="1" applyFill="1" applyBorder="1" applyAlignment="1">
      <alignment vertical="center"/>
    </xf>
    <xf numFmtId="3" fontId="3" fillId="0" borderId="28" xfId="0" applyNumberFormat="1" applyFont="1" applyFill="1" applyBorder="1" applyAlignment="1">
      <alignment vertical="center"/>
    </xf>
    <xf numFmtId="3" fontId="3" fillId="0" borderId="76" xfId="0" applyNumberFormat="1" applyFont="1" applyFill="1" applyBorder="1" applyAlignment="1">
      <alignment vertical="center"/>
    </xf>
    <xf numFmtId="3" fontId="48" fillId="0" borderId="50" xfId="0" applyNumberFormat="1" applyFont="1" applyFill="1" applyBorder="1" applyAlignment="1">
      <alignment vertical="center"/>
    </xf>
    <xf numFmtId="3" fontId="53" fillId="0" borderId="50" xfId="0" applyNumberFormat="1" applyFont="1" applyFill="1" applyBorder="1" applyAlignment="1">
      <alignment vertical="center"/>
    </xf>
    <xf numFmtId="3" fontId="52" fillId="0" borderId="50" xfId="0" applyNumberFormat="1" applyFont="1" applyFill="1" applyBorder="1" applyAlignment="1">
      <alignment vertical="center"/>
    </xf>
    <xf numFmtId="3" fontId="6" fillId="0" borderId="30" xfId="0" applyNumberFormat="1" applyFont="1" applyFill="1" applyBorder="1" applyAlignment="1">
      <alignment vertical="center"/>
    </xf>
    <xf numFmtId="3" fontId="53" fillId="0" borderId="42" xfId="0" applyNumberFormat="1" applyFont="1" applyFill="1" applyBorder="1" applyAlignment="1">
      <alignment vertical="center"/>
    </xf>
    <xf numFmtId="3" fontId="53" fillId="0" borderId="38" xfId="0" applyNumberFormat="1" applyFont="1" applyFill="1" applyBorder="1" applyAlignment="1">
      <alignment vertical="center"/>
    </xf>
    <xf numFmtId="0" fontId="30" fillId="0" borderId="35" xfId="0" applyFont="1" applyFill="1" applyBorder="1"/>
    <xf numFmtId="0" fontId="3" fillId="22" borderId="0" xfId="0" applyFont="1" applyFill="1" applyBorder="1" applyAlignment="1">
      <alignment horizontal="right"/>
    </xf>
    <xf numFmtId="3" fontId="4" fillId="0" borderId="38" xfId="0" applyNumberFormat="1" applyFont="1" applyFill="1" applyBorder="1" applyAlignment="1">
      <alignment vertical="center"/>
    </xf>
    <xf numFmtId="3" fontId="4" fillId="0" borderId="49" xfId="0" applyNumberFormat="1" applyFont="1" applyFill="1" applyBorder="1" applyAlignment="1">
      <alignment vertical="center"/>
    </xf>
    <xf numFmtId="3" fontId="3" fillId="0" borderId="30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3" fontId="4" fillId="0" borderId="58" xfId="0" applyNumberFormat="1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4" fillId="0" borderId="77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30" xfId="0" applyNumberFormat="1" applyFont="1" applyFill="1" applyBorder="1" applyAlignment="1">
      <alignment vertical="center"/>
    </xf>
    <xf numFmtId="0" fontId="3" fillId="0" borderId="87" xfId="0" applyFont="1" applyFill="1" applyBorder="1" applyAlignment="1">
      <alignment horizontal="left"/>
    </xf>
    <xf numFmtId="0" fontId="50" fillId="0" borderId="88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3" fillId="0" borderId="86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41" xfId="0" applyNumberFormat="1" applyFont="1" applyFill="1" applyBorder="1" applyAlignment="1">
      <alignment vertical="center"/>
    </xf>
    <xf numFmtId="0" fontId="27" fillId="0" borderId="0" xfId="0" applyFont="1" applyFill="1" applyBorder="1"/>
    <xf numFmtId="0" fontId="31" fillId="0" borderId="0" xfId="0" applyFont="1" applyFill="1" applyBorder="1"/>
    <xf numFmtId="0" fontId="5" fillId="0" borderId="43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5" fillId="0" borderId="61" xfId="0" applyFont="1" applyFill="1" applyBorder="1"/>
    <xf numFmtId="4" fontId="30" fillId="0" borderId="33" xfId="0" applyNumberFormat="1" applyFont="1" applyFill="1" applyBorder="1"/>
    <xf numFmtId="4" fontId="30" fillId="0" borderId="0" xfId="0" applyNumberFormat="1" applyFont="1" applyFill="1" applyBorder="1"/>
    <xf numFmtId="3" fontId="20" fillId="0" borderId="95" xfId="0" applyNumberFormat="1" applyFont="1" applyFill="1" applyBorder="1" applyAlignment="1">
      <alignment vertical="center"/>
    </xf>
    <xf numFmtId="3" fontId="20" fillId="0" borderId="96" xfId="0" applyNumberFormat="1" applyFont="1" applyFill="1" applyBorder="1" applyAlignment="1">
      <alignment vertical="center"/>
    </xf>
    <xf numFmtId="3" fontId="20" fillId="0" borderId="97" xfId="0" applyNumberFormat="1" applyFont="1" applyFill="1" applyBorder="1" applyAlignment="1">
      <alignment vertical="center"/>
    </xf>
    <xf numFmtId="3" fontId="20" fillId="0" borderId="98" xfId="0" applyNumberFormat="1" applyFont="1" applyFill="1" applyBorder="1" applyAlignment="1">
      <alignment vertical="center"/>
    </xf>
    <xf numFmtId="3" fontId="20" fillId="0" borderId="75" xfId="0" applyNumberFormat="1" applyFont="1" applyFill="1" applyBorder="1" applyAlignment="1">
      <alignment vertical="center"/>
    </xf>
    <xf numFmtId="3" fontId="20" fillId="0" borderId="99" xfId="0" applyNumberFormat="1" applyFont="1" applyFill="1" applyBorder="1" applyAlignment="1">
      <alignment vertical="center"/>
    </xf>
    <xf numFmtId="3" fontId="20" fillId="0" borderId="100" xfId="0" applyNumberFormat="1" applyFont="1" applyFill="1" applyBorder="1" applyAlignment="1">
      <alignment vertical="center"/>
    </xf>
    <xf numFmtId="3" fontId="20" fillId="0" borderId="70" xfId="0" applyNumberFormat="1" applyFont="1" applyFill="1" applyBorder="1" applyAlignment="1">
      <alignment vertical="center"/>
    </xf>
    <xf numFmtId="3" fontId="20" fillId="0" borderId="101" xfId="0" applyNumberFormat="1" applyFont="1" applyFill="1" applyBorder="1" applyAlignment="1">
      <alignment vertical="center"/>
    </xf>
    <xf numFmtId="3" fontId="20" fillId="0" borderId="102" xfId="0" applyNumberFormat="1" applyFont="1" applyFill="1" applyBorder="1" applyAlignment="1">
      <alignment vertical="center"/>
    </xf>
    <xf numFmtId="0" fontId="30" fillId="0" borderId="0" xfId="0" applyFont="1" applyFill="1" applyAlignment="1">
      <alignment horizontal="right"/>
    </xf>
    <xf numFmtId="0" fontId="3" fillId="0" borderId="105" xfId="0" applyNumberFormat="1" applyFont="1" applyFill="1" applyBorder="1" applyAlignment="1">
      <alignment horizontal="center"/>
    </xf>
    <xf numFmtId="0" fontId="20" fillId="0" borderId="108" xfId="0" applyFont="1" applyFill="1" applyBorder="1" applyAlignment="1">
      <alignment horizontal="center" vertical="center"/>
    </xf>
    <xf numFmtId="0" fontId="34" fillId="0" borderId="109" xfId="0" applyFont="1" applyFill="1" applyBorder="1" applyAlignment="1">
      <alignment horizontal="center"/>
    </xf>
    <xf numFmtId="0" fontId="34" fillId="0" borderId="110" xfId="0" applyFont="1" applyFill="1" applyBorder="1" applyAlignment="1">
      <alignment horizontal="center"/>
    </xf>
    <xf numFmtId="3" fontId="4" fillId="0" borderId="112" xfId="0" applyNumberFormat="1" applyFont="1" applyFill="1" applyBorder="1" applyAlignment="1" applyProtection="1">
      <alignment vertical="center"/>
    </xf>
    <xf numFmtId="3" fontId="9" fillId="0" borderId="12" xfId="0" applyNumberFormat="1" applyFont="1" applyFill="1" applyBorder="1" applyAlignment="1" applyProtection="1">
      <alignment vertical="center"/>
      <protection locked="0"/>
    </xf>
    <xf numFmtId="3" fontId="25" fillId="0" borderId="12" xfId="0" applyNumberFormat="1" applyFont="1" applyFill="1" applyBorder="1" applyAlignment="1" applyProtection="1">
      <alignment vertical="center"/>
      <protection locked="0"/>
    </xf>
    <xf numFmtId="3" fontId="4" fillId="0" borderId="112" xfId="0" applyNumberFormat="1" applyFont="1" applyFill="1" applyBorder="1" applyAlignment="1" applyProtection="1">
      <alignment vertical="center"/>
      <protection locked="0"/>
    </xf>
    <xf numFmtId="3" fontId="9" fillId="0" borderId="12" xfId="0" applyNumberFormat="1" applyFont="1" applyFill="1" applyBorder="1" applyAlignment="1" applyProtection="1">
      <alignment vertical="center"/>
    </xf>
    <xf numFmtId="3" fontId="25" fillId="0" borderId="12" xfId="0" applyNumberFormat="1" applyFont="1" applyFill="1" applyBorder="1" applyAlignment="1" applyProtection="1">
      <alignment vertical="center"/>
    </xf>
    <xf numFmtId="3" fontId="9" fillId="0" borderId="112" xfId="0" applyNumberFormat="1" applyFont="1" applyFill="1" applyBorder="1" applyAlignment="1" applyProtection="1">
      <alignment vertical="center"/>
      <protection locked="0"/>
    </xf>
    <xf numFmtId="3" fontId="4" fillId="0" borderId="100" xfId="0" applyNumberFormat="1" applyFont="1" applyFill="1" applyBorder="1" applyAlignment="1" applyProtection="1">
      <alignment vertical="center"/>
    </xf>
    <xf numFmtId="3" fontId="4" fillId="0" borderId="113" xfId="0" applyNumberFormat="1" applyFont="1" applyFill="1" applyBorder="1" applyAlignment="1" applyProtection="1">
      <alignment vertical="center"/>
    </xf>
    <xf numFmtId="3" fontId="9" fillId="0" borderId="30" xfId="0" applyNumberFormat="1" applyFont="1" applyFill="1" applyBorder="1" applyAlignment="1" applyProtection="1">
      <alignment vertical="center"/>
      <protection locked="0"/>
    </xf>
    <xf numFmtId="3" fontId="25" fillId="0" borderId="30" xfId="0" applyNumberFormat="1" applyFont="1" applyFill="1" applyBorder="1" applyAlignment="1" applyProtection="1">
      <alignment vertical="center"/>
      <protection locked="0"/>
    </xf>
    <xf numFmtId="3" fontId="4" fillId="0" borderId="113" xfId="0" applyNumberFormat="1" applyFont="1" applyFill="1" applyBorder="1" applyAlignment="1" applyProtection="1">
      <alignment vertical="center"/>
      <protection locked="0"/>
    </xf>
    <xf numFmtId="3" fontId="9" fillId="0" borderId="30" xfId="0" applyNumberFormat="1" applyFont="1" applyFill="1" applyBorder="1" applyAlignment="1" applyProtection="1">
      <alignment vertical="center"/>
    </xf>
    <xf numFmtId="3" fontId="25" fillId="0" borderId="30" xfId="0" applyNumberFormat="1" applyFont="1" applyFill="1" applyBorder="1" applyAlignment="1" applyProtection="1">
      <alignment vertical="center"/>
    </xf>
    <xf numFmtId="3" fontId="9" fillId="0" borderId="113" xfId="0" applyNumberFormat="1" applyFont="1" applyFill="1" applyBorder="1" applyAlignment="1" applyProtection="1">
      <alignment vertical="center"/>
      <protection locked="0"/>
    </xf>
    <xf numFmtId="3" fontId="4" fillId="0" borderId="75" xfId="0" applyNumberFormat="1" applyFont="1" applyFill="1" applyBorder="1" applyAlignment="1" applyProtection="1">
      <alignment vertic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3" fontId="14" fillId="0" borderId="0" xfId="0" applyNumberFormat="1" applyFont="1" applyBorder="1"/>
    <xf numFmtId="3" fontId="38" fillId="0" borderId="0" xfId="0" applyNumberFormat="1" applyFont="1" applyBorder="1"/>
    <xf numFmtId="3" fontId="3" fillId="0" borderId="38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20" borderId="0" xfId="0" applyFont="1" applyFill="1" applyAlignment="1">
      <alignment horizontal="right"/>
    </xf>
    <xf numFmtId="3" fontId="41" fillId="21" borderId="17" xfId="0" applyNumberFormat="1" applyFont="1" applyFill="1" applyBorder="1" applyAlignment="1">
      <alignment horizontal="right"/>
    </xf>
    <xf numFmtId="0" fontId="42" fillId="21" borderId="15" xfId="0" applyFont="1" applyFill="1" applyBorder="1" applyAlignment="1">
      <alignment horizontal="right"/>
    </xf>
    <xf numFmtId="3" fontId="39" fillId="21" borderId="38" xfId="0" applyNumberFormat="1" applyFont="1" applyFill="1" applyBorder="1" applyAlignment="1">
      <alignment vertical="center"/>
    </xf>
    <xf numFmtId="3" fontId="11" fillId="21" borderId="114" xfId="0" applyNumberFormat="1" applyFont="1" applyFill="1" applyBorder="1" applyAlignment="1">
      <alignment vertical="center"/>
    </xf>
    <xf numFmtId="0" fontId="3" fillId="0" borderId="63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3" fillId="0" borderId="26" xfId="0" applyNumberFormat="1" applyFont="1" applyFill="1" applyBorder="1" applyAlignment="1"/>
    <xf numFmtId="0" fontId="30" fillId="0" borderId="0" xfId="0" applyFont="1" applyFill="1" applyAlignment="1">
      <alignment wrapText="1"/>
    </xf>
    <xf numFmtId="3" fontId="4" fillId="0" borderId="116" xfId="0" applyNumberFormat="1" applyFont="1" applyFill="1" applyBorder="1" applyAlignment="1" applyProtection="1">
      <alignment vertical="center"/>
    </xf>
    <xf numFmtId="3" fontId="9" fillId="0" borderId="21" xfId="0" applyNumberFormat="1" applyFont="1" applyFill="1" applyBorder="1" applyAlignment="1" applyProtection="1">
      <alignment vertical="center"/>
      <protection locked="0"/>
    </xf>
    <xf numFmtId="3" fontId="25" fillId="0" borderId="21" xfId="0" applyNumberFormat="1" applyFont="1" applyFill="1" applyBorder="1" applyAlignment="1" applyProtection="1">
      <alignment vertical="center"/>
      <protection locked="0"/>
    </xf>
    <xf numFmtId="3" fontId="4" fillId="0" borderId="116" xfId="0" applyNumberFormat="1" applyFont="1" applyFill="1" applyBorder="1" applyAlignment="1" applyProtection="1">
      <alignment vertical="center"/>
      <protection locked="0"/>
    </xf>
    <xf numFmtId="3" fontId="9" fillId="0" borderId="21" xfId="0" applyNumberFormat="1" applyFont="1" applyFill="1" applyBorder="1" applyAlignment="1" applyProtection="1">
      <alignment vertical="center"/>
    </xf>
    <xf numFmtId="3" fontId="25" fillId="0" borderId="21" xfId="0" applyNumberFormat="1" applyFont="1" applyFill="1" applyBorder="1" applyAlignment="1" applyProtection="1">
      <alignment vertical="center"/>
    </xf>
    <xf numFmtId="3" fontId="9" fillId="0" borderId="116" xfId="0" applyNumberFormat="1" applyFont="1" applyFill="1" applyBorder="1" applyAlignment="1" applyProtection="1">
      <alignment vertical="center"/>
      <protection locked="0"/>
    </xf>
    <xf numFmtId="3" fontId="4" fillId="0" borderId="71" xfId="0" applyNumberFormat="1" applyFont="1" applyFill="1" applyBorder="1" applyAlignment="1" applyProtection="1">
      <alignment vertical="center"/>
    </xf>
    <xf numFmtId="3" fontId="8" fillId="0" borderId="116" xfId="0" applyNumberFormat="1" applyFont="1" applyFill="1" applyBorder="1" applyAlignment="1" applyProtection="1">
      <alignment vertical="center"/>
      <protection locked="0"/>
    </xf>
    <xf numFmtId="0" fontId="34" fillId="0" borderId="118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36" fillId="0" borderId="26" xfId="0" applyFont="1" applyFill="1" applyBorder="1" applyAlignment="1">
      <alignment horizontal="center"/>
    </xf>
    <xf numFmtId="0" fontId="34" fillId="0" borderId="119" xfId="0" applyFont="1" applyFill="1" applyBorder="1" applyAlignment="1">
      <alignment horizontal="center"/>
    </xf>
    <xf numFmtId="4" fontId="27" fillId="0" borderId="120" xfId="0" applyNumberFormat="1" applyFont="1" applyFill="1" applyBorder="1" applyAlignment="1">
      <alignment vertical="center"/>
    </xf>
    <xf numFmtId="4" fontId="27" fillId="0" borderId="121" xfId="0" applyNumberFormat="1" applyFont="1" applyFill="1" applyBorder="1" applyAlignment="1">
      <alignment vertical="center"/>
    </xf>
    <xf numFmtId="4" fontId="30" fillId="0" borderId="23" xfId="0" applyNumberFormat="1" applyFont="1" applyFill="1" applyBorder="1" applyAlignment="1">
      <alignment vertical="center"/>
    </xf>
    <xf numFmtId="4" fontId="27" fillId="0" borderId="122" xfId="0" applyNumberFormat="1" applyFont="1" applyFill="1" applyBorder="1" applyAlignment="1">
      <alignment vertical="center"/>
    </xf>
    <xf numFmtId="4" fontId="32" fillId="0" borderId="23" xfId="0" applyNumberFormat="1" applyFont="1" applyFill="1" applyBorder="1" applyAlignment="1">
      <alignment vertical="center"/>
    </xf>
    <xf numFmtId="4" fontId="30" fillId="0" borderId="122" xfId="0" applyNumberFormat="1" applyFont="1" applyFill="1" applyBorder="1" applyAlignment="1">
      <alignment vertical="center"/>
    </xf>
    <xf numFmtId="4" fontId="27" fillId="0" borderId="107" xfId="0" applyNumberFormat="1" applyFont="1" applyFill="1" applyBorder="1" applyAlignment="1">
      <alignment vertical="center"/>
    </xf>
    <xf numFmtId="4" fontId="30" fillId="0" borderId="123" xfId="0" applyNumberFormat="1" applyFont="1" applyFill="1" applyBorder="1" applyAlignment="1">
      <alignment vertical="center"/>
    </xf>
    <xf numFmtId="0" fontId="8" fillId="22" borderId="125" xfId="34" applyFont="1" applyFill="1" applyBorder="1" applyAlignment="1">
      <alignment horizontal="center" vertical="center"/>
    </xf>
    <xf numFmtId="0" fontId="84" fillId="0" borderId="0" xfId="34"/>
    <xf numFmtId="0" fontId="8" fillId="22" borderId="67" xfId="34" applyFont="1" applyFill="1" applyBorder="1" applyAlignment="1">
      <alignment horizontal="center" vertical="center"/>
    </xf>
    <xf numFmtId="0" fontId="8" fillId="22" borderId="128" xfId="34" applyFont="1" applyFill="1" applyBorder="1" applyAlignment="1">
      <alignment horizontal="center" vertical="center"/>
    </xf>
    <xf numFmtId="0" fontId="17" fillId="22" borderId="130" xfId="34" applyFont="1" applyFill="1" applyBorder="1" applyAlignment="1">
      <alignment horizontal="center" vertical="center"/>
    </xf>
    <xf numFmtId="0" fontId="3" fillId="22" borderId="131" xfId="34" applyFont="1" applyFill="1" applyBorder="1" applyAlignment="1">
      <alignment horizontal="center" vertical="center"/>
    </xf>
    <xf numFmtId="0" fontId="3" fillId="22" borderId="128" xfId="34" applyFont="1" applyFill="1" applyBorder="1" applyAlignment="1">
      <alignment horizontal="center" vertical="center"/>
    </xf>
    <xf numFmtId="0" fontId="17" fillId="22" borderId="62" xfId="34" applyFont="1" applyFill="1" applyBorder="1" applyAlignment="1">
      <alignment horizontal="center" vertical="center"/>
    </xf>
    <xf numFmtId="0" fontId="3" fillId="22" borderId="64" xfId="34" applyFont="1" applyFill="1" applyBorder="1" applyAlignment="1">
      <alignment vertical="center"/>
    </xf>
    <xf numFmtId="0" fontId="3" fillId="22" borderId="67" xfId="34" applyFont="1" applyFill="1" applyBorder="1" applyAlignment="1">
      <alignment vertical="center"/>
    </xf>
    <xf numFmtId="0" fontId="3" fillId="0" borderId="127" xfId="34" applyFont="1" applyFill="1" applyBorder="1" applyAlignment="1">
      <alignment vertical="center"/>
    </xf>
    <xf numFmtId="3" fontId="3" fillId="22" borderId="64" xfId="34" applyNumberFormat="1" applyFont="1" applyFill="1" applyBorder="1" applyAlignment="1">
      <alignment vertical="center"/>
    </xf>
    <xf numFmtId="3" fontId="3" fillId="22" borderId="67" xfId="34" applyNumberFormat="1" applyFont="1" applyFill="1" applyBorder="1" applyAlignment="1">
      <alignment vertical="center"/>
    </xf>
    <xf numFmtId="3" fontId="3" fillId="0" borderId="127" xfId="34" applyNumberFormat="1" applyFont="1" applyFill="1" applyBorder="1" applyAlignment="1">
      <alignment vertical="center"/>
    </xf>
    <xf numFmtId="3" fontId="3" fillId="22" borderId="64" xfId="34" applyNumberFormat="1" applyFont="1" applyFill="1" applyBorder="1" applyAlignment="1">
      <alignment horizontal="right" vertical="center"/>
    </xf>
    <xf numFmtId="3" fontId="3" fillId="22" borderId="67" xfId="34" applyNumberFormat="1" applyFont="1" applyFill="1" applyBorder="1" applyAlignment="1">
      <alignment horizontal="right" vertical="center"/>
    </xf>
    <xf numFmtId="0" fontId="13" fillId="22" borderId="130" xfId="34" applyFont="1" applyFill="1" applyBorder="1" applyAlignment="1">
      <alignment horizontal="center" vertical="center"/>
    </xf>
    <xf numFmtId="0" fontId="13" fillId="22" borderId="131" xfId="34" applyFont="1" applyFill="1" applyBorder="1" applyAlignment="1">
      <alignment vertical="center"/>
    </xf>
    <xf numFmtId="3" fontId="13" fillId="22" borderId="131" xfId="34" applyNumberFormat="1" applyFont="1" applyFill="1" applyBorder="1" applyAlignment="1">
      <alignment vertical="center"/>
    </xf>
    <xf numFmtId="3" fontId="25" fillId="22" borderId="131" xfId="34" applyNumberFormat="1" applyFont="1" applyFill="1" applyBorder="1" applyAlignment="1">
      <alignment vertical="center"/>
    </xf>
    <xf numFmtId="3" fontId="13" fillId="0" borderId="132" xfId="34" applyNumberFormat="1" applyFont="1" applyFill="1" applyBorder="1" applyAlignment="1">
      <alignment vertical="center"/>
    </xf>
    <xf numFmtId="0" fontId="3" fillId="22" borderId="94" xfId="34" applyFont="1" applyFill="1" applyBorder="1" applyAlignment="1">
      <alignment horizontal="center" vertical="center"/>
    </xf>
    <xf numFmtId="0" fontId="3" fillId="22" borderId="133" xfId="34" applyFont="1" applyFill="1" applyBorder="1" applyAlignment="1">
      <alignment vertical="center"/>
    </xf>
    <xf numFmtId="3" fontId="3" fillId="22" borderId="133" xfId="34" applyNumberFormat="1" applyFont="1" applyFill="1" applyBorder="1" applyAlignment="1">
      <alignment vertical="center"/>
    </xf>
    <xf numFmtId="3" fontId="3" fillId="22" borderId="134" xfId="34" applyNumberFormat="1" applyFont="1" applyFill="1" applyBorder="1" applyAlignment="1">
      <alignment vertical="center"/>
    </xf>
    <xf numFmtId="3" fontId="4" fillId="0" borderId="135" xfId="34" applyNumberFormat="1" applyFont="1" applyFill="1" applyBorder="1" applyAlignment="1">
      <alignment vertical="center"/>
    </xf>
    <xf numFmtId="0" fontId="3" fillId="22" borderId="62" xfId="34" applyFont="1" applyFill="1" applyBorder="1" applyAlignment="1">
      <alignment horizontal="center" vertical="center"/>
    </xf>
    <xf numFmtId="0" fontId="85" fillId="22" borderId="62" xfId="34" applyFont="1" applyFill="1" applyBorder="1" applyAlignment="1">
      <alignment horizontal="center" vertical="center"/>
    </xf>
    <xf numFmtId="0" fontId="22" fillId="22" borderId="64" xfId="34" applyFont="1" applyFill="1" applyBorder="1" applyAlignment="1">
      <alignment vertical="center"/>
    </xf>
    <xf numFmtId="3" fontId="6" fillId="22" borderId="64" xfId="34" applyNumberFormat="1" applyFont="1" applyFill="1" applyBorder="1" applyAlignment="1">
      <alignment vertical="center"/>
    </xf>
    <xf numFmtId="3" fontId="22" fillId="22" borderId="64" xfId="34" applyNumberFormat="1" applyFont="1" applyFill="1" applyBorder="1" applyAlignment="1">
      <alignment vertical="center"/>
    </xf>
    <xf numFmtId="3" fontId="22" fillId="0" borderId="127" xfId="34" applyNumberFormat="1" applyFont="1" applyFill="1" applyBorder="1" applyAlignment="1">
      <alignment vertical="center"/>
    </xf>
    <xf numFmtId="0" fontId="3" fillId="0" borderId="64" xfId="34" applyFont="1" applyFill="1" applyBorder="1" applyAlignment="1">
      <alignment horizontal="left"/>
    </xf>
    <xf numFmtId="0" fontId="6" fillId="22" borderId="62" xfId="34" applyFont="1" applyFill="1" applyBorder="1" applyAlignment="1">
      <alignment horizontal="center" vertical="center"/>
    </xf>
    <xf numFmtId="0" fontId="86" fillId="22" borderId="62" xfId="34" applyFont="1" applyFill="1" applyBorder="1" applyAlignment="1">
      <alignment horizontal="center" vertical="center"/>
    </xf>
    <xf numFmtId="0" fontId="6" fillId="22" borderId="64" xfId="34" applyFont="1" applyFill="1" applyBorder="1" applyAlignment="1">
      <alignment vertical="center"/>
    </xf>
    <xf numFmtId="3" fontId="6" fillId="22" borderId="67" xfId="34" applyNumberFormat="1" applyFont="1" applyFill="1" applyBorder="1" applyAlignment="1">
      <alignment vertical="center"/>
    </xf>
    <xf numFmtId="3" fontId="6" fillId="0" borderId="127" xfId="34" applyNumberFormat="1" applyFont="1" applyFill="1" applyBorder="1" applyAlignment="1">
      <alignment horizontal="right" vertical="center"/>
    </xf>
    <xf numFmtId="3" fontId="3" fillId="22" borderId="90" xfId="34" applyNumberFormat="1" applyFont="1" applyFill="1" applyBorder="1" applyAlignment="1">
      <alignment vertical="center"/>
    </xf>
    <xf numFmtId="0" fontId="3" fillId="22" borderId="89" xfId="34" applyFont="1" applyFill="1" applyBorder="1" applyAlignment="1">
      <alignment horizontal="center" vertical="center"/>
    </xf>
    <xf numFmtId="0" fontId="3" fillId="22" borderId="90" xfId="34" applyFont="1" applyFill="1" applyBorder="1" applyAlignment="1">
      <alignment vertical="center"/>
    </xf>
    <xf numFmtId="3" fontId="3" fillId="22" borderId="128" xfId="34" applyNumberFormat="1" applyFont="1" applyFill="1" applyBorder="1" applyAlignment="1">
      <alignment vertical="center"/>
    </xf>
    <xf numFmtId="0" fontId="3" fillId="0" borderId="129" xfId="34" applyFont="1" applyFill="1" applyBorder="1" applyAlignment="1">
      <alignment vertical="center"/>
    </xf>
    <xf numFmtId="0" fontId="18" fillId="22" borderId="136" xfId="34" applyFont="1" applyFill="1" applyBorder="1" applyAlignment="1">
      <alignment horizontal="center" vertical="center"/>
    </xf>
    <xf numFmtId="0" fontId="18" fillId="22" borderId="137" xfId="34" applyFont="1" applyFill="1" applyBorder="1" applyAlignment="1">
      <alignment vertical="center"/>
    </xf>
    <xf numFmtId="3" fontId="18" fillId="22" borderId="137" xfId="34" applyNumberFormat="1" applyFont="1" applyFill="1" applyBorder="1" applyAlignment="1">
      <alignment vertical="center"/>
    </xf>
    <xf numFmtId="3" fontId="48" fillId="22" borderId="137" xfId="34" applyNumberFormat="1" applyFont="1" applyFill="1" applyBorder="1" applyAlignment="1">
      <alignment vertical="center"/>
    </xf>
    <xf numFmtId="3" fontId="18" fillId="0" borderId="138" xfId="34" applyNumberFormat="1" applyFont="1" applyFill="1" applyBorder="1" applyAlignment="1">
      <alignment vertical="center"/>
    </xf>
    <xf numFmtId="3" fontId="8" fillId="0" borderId="113" xfId="0" applyNumberFormat="1" applyFont="1" applyFill="1" applyBorder="1" applyAlignment="1" applyProtection="1">
      <alignment vertical="center"/>
      <protection locked="0"/>
    </xf>
    <xf numFmtId="165" fontId="20" fillId="0" borderId="99" xfId="0" applyNumberFormat="1" applyFont="1" applyFill="1" applyBorder="1" applyAlignment="1">
      <alignment vertical="center"/>
    </xf>
    <xf numFmtId="165" fontId="20" fillId="0" borderId="101" xfId="0" applyNumberFormat="1" applyFont="1" applyFill="1" applyBorder="1" applyAlignment="1">
      <alignment vertical="center"/>
    </xf>
    <xf numFmtId="0" fontId="84" fillId="0" borderId="0" xfId="32" applyFill="1" applyAlignment="1">
      <alignment horizontal="center"/>
    </xf>
    <xf numFmtId="0" fontId="3" fillId="0" borderId="0" xfId="32" applyFont="1" applyFill="1"/>
    <xf numFmtId="3" fontId="88" fillId="0" borderId="142" xfId="0" applyNumberFormat="1" applyFont="1" applyFill="1" applyBorder="1" applyAlignment="1">
      <alignment horizontal="right" vertical="center"/>
    </xf>
    <xf numFmtId="4" fontId="88" fillId="0" borderId="143" xfId="0" applyNumberFormat="1" applyFont="1" applyFill="1" applyBorder="1" applyAlignment="1">
      <alignment horizontal="right" vertical="center"/>
    </xf>
    <xf numFmtId="3" fontId="89" fillId="0" borderId="90" xfId="0" applyNumberFormat="1" applyFont="1" applyFill="1" applyBorder="1" applyAlignment="1">
      <alignment horizontal="right"/>
    </xf>
    <xf numFmtId="0" fontId="90" fillId="0" borderId="64" xfId="0" applyFont="1" applyFill="1" applyBorder="1" applyAlignment="1">
      <alignment horizontal="left"/>
    </xf>
    <xf numFmtId="0" fontId="90" fillId="0" borderId="86" xfId="0" applyFont="1" applyFill="1" applyBorder="1" applyAlignment="1">
      <alignment horizontal="left"/>
    </xf>
    <xf numFmtId="3" fontId="90" fillId="0" borderId="64" xfId="0" applyNumberFormat="1" applyFont="1" applyFill="1" applyBorder="1" applyAlignment="1">
      <alignment horizontal="right" wrapText="1"/>
    </xf>
    <xf numFmtId="3" fontId="90" fillId="0" borderId="64" xfId="0" applyNumberFormat="1" applyFont="1" applyFill="1" applyBorder="1" applyAlignment="1">
      <alignment horizontal="right" vertical="center"/>
    </xf>
    <xf numFmtId="3" fontId="90" fillId="0" borderId="64" xfId="0" applyNumberFormat="1" applyFont="1" applyFill="1" applyBorder="1"/>
    <xf numFmtId="3" fontId="90" fillId="0" borderId="64" xfId="0" applyNumberFormat="1" applyFont="1" applyFill="1" applyBorder="1" applyAlignment="1">
      <alignment horizontal="right"/>
    </xf>
    <xf numFmtId="3" fontId="88" fillId="0" borderId="64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 wrapText="1"/>
    </xf>
    <xf numFmtId="0" fontId="83" fillId="0" borderId="0" xfId="0" applyFont="1"/>
    <xf numFmtId="0" fontId="83" fillId="0" borderId="0" xfId="0" applyFont="1" applyAlignment="1">
      <alignment horizontal="right"/>
    </xf>
    <xf numFmtId="0" fontId="81" fillId="0" borderId="0" xfId="0" applyFont="1"/>
    <xf numFmtId="0" fontId="91" fillId="0" borderId="0" xfId="0" applyFont="1" applyAlignment="1"/>
    <xf numFmtId="0" fontId="92" fillId="0" borderId="0" xfId="0" applyFont="1" applyAlignment="1"/>
    <xf numFmtId="3" fontId="83" fillId="0" borderId="0" xfId="0" applyNumberFormat="1" applyFont="1"/>
    <xf numFmtId="165" fontId="20" fillId="0" borderId="100" xfId="0" applyNumberFormat="1" applyFont="1" applyFill="1" applyBorder="1" applyAlignment="1">
      <alignment vertical="center"/>
    </xf>
    <xf numFmtId="1" fontId="3" fillId="0" borderId="32" xfId="0" applyNumberFormat="1" applyFont="1" applyFill="1" applyBorder="1" applyAlignment="1">
      <alignment horizontal="center"/>
    </xf>
    <xf numFmtId="1" fontId="8" fillId="0" borderId="32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1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3" fontId="20" fillId="0" borderId="0" xfId="0" applyNumberFormat="1" applyFont="1" applyFill="1" applyBorder="1"/>
    <xf numFmtId="3" fontId="3" fillId="0" borderId="0" xfId="0" applyNumberFormat="1" applyFont="1" applyFill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0" fontId="14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3" fillId="0" borderId="141" xfId="0" applyFont="1" applyFill="1" applyBorder="1" applyAlignment="1" applyProtection="1">
      <alignment horizontal="center"/>
    </xf>
    <xf numFmtId="0" fontId="3" fillId="0" borderId="139" xfId="0" applyFont="1" applyFill="1" applyBorder="1" applyAlignment="1" applyProtection="1">
      <alignment horizontal="center"/>
    </xf>
    <xf numFmtId="0" fontId="3" fillId="0" borderId="146" xfId="0" applyFont="1" applyFill="1" applyBorder="1" applyAlignment="1" applyProtection="1">
      <alignment horizontal="center"/>
    </xf>
    <xf numFmtId="49" fontId="3" fillId="0" borderId="89" xfId="0" applyNumberFormat="1" applyFont="1" applyFill="1" applyBorder="1" applyAlignment="1" applyProtection="1">
      <alignment horizontal="center" vertical="center"/>
    </xf>
    <xf numFmtId="0" fontId="3" fillId="0" borderId="90" xfId="0" applyFont="1" applyFill="1" applyBorder="1" applyAlignment="1" applyProtection="1">
      <alignment horizontal="center" vertical="center"/>
    </xf>
    <xf numFmtId="3" fontId="8" fillId="0" borderId="113" xfId="0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horizontal="right"/>
    </xf>
    <xf numFmtId="0" fontId="3" fillId="0" borderId="34" xfId="0" applyNumberFormat="1" applyFont="1" applyFill="1" applyBorder="1" applyAlignment="1">
      <alignment vertical="center" wrapText="1"/>
    </xf>
    <xf numFmtId="0" fontId="3" fillId="0" borderId="35" xfId="0" applyNumberFormat="1" applyFont="1" applyFill="1" applyBorder="1" applyAlignment="1">
      <alignment vertical="center" wrapText="1"/>
    </xf>
    <xf numFmtId="0" fontId="3" fillId="0" borderId="26" xfId="0" applyNumberFormat="1" applyFont="1" applyFill="1" applyBorder="1" applyAlignment="1">
      <alignment vertical="center" wrapText="1"/>
    </xf>
    <xf numFmtId="0" fontId="5" fillId="0" borderId="64" xfId="0" applyFont="1" applyFill="1" applyBorder="1" applyAlignment="1">
      <alignment horizontal="left" vertical="center"/>
    </xf>
    <xf numFmtId="3" fontId="7" fillId="0" borderId="43" xfId="0" applyNumberFormat="1" applyFont="1" applyFill="1" applyBorder="1"/>
    <xf numFmtId="3" fontId="7" fillId="0" borderId="44" xfId="0" applyNumberFormat="1" applyFont="1" applyFill="1" applyBorder="1"/>
    <xf numFmtId="3" fontId="7" fillId="0" borderId="60" xfId="0" applyNumberFormat="1" applyFont="1" applyFill="1" applyBorder="1"/>
    <xf numFmtId="3" fontId="7" fillId="0" borderId="29" xfId="0" applyNumberFormat="1" applyFont="1" applyFill="1" applyBorder="1"/>
    <xf numFmtId="3" fontId="7" fillId="0" borderId="12" xfId="0" applyNumberFormat="1" applyFont="1" applyFill="1" applyBorder="1"/>
    <xf numFmtId="3" fontId="7" fillId="0" borderId="21" xfId="0" applyNumberFormat="1" applyFont="1" applyFill="1" applyBorder="1"/>
    <xf numFmtId="3" fontId="7" fillId="0" borderId="21" xfId="0" applyNumberFormat="1" applyFont="1" applyFill="1" applyBorder="1" applyAlignment="1">
      <alignment horizontal="center"/>
    </xf>
    <xf numFmtId="3" fontId="7" fillId="0" borderId="17" xfId="0" applyNumberFormat="1" applyFont="1" applyFill="1" applyBorder="1" applyAlignment="1">
      <alignment horizontal="center"/>
    </xf>
    <xf numFmtId="3" fontId="11" fillId="0" borderId="21" xfId="0" applyNumberFormat="1" applyFont="1" applyFill="1" applyBorder="1" applyAlignment="1">
      <alignment horizontal="center"/>
    </xf>
    <xf numFmtId="3" fontId="7" fillId="0" borderId="30" xfId="0" applyNumberFormat="1" applyFont="1" applyFill="1" applyBorder="1" applyAlignment="1">
      <alignment horizontal="center"/>
    </xf>
    <xf numFmtId="3" fontId="7" fillId="0" borderId="12" xfId="0" applyNumberFormat="1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center"/>
    </xf>
    <xf numFmtId="3" fontId="11" fillId="0" borderId="18" xfId="0" applyNumberFormat="1" applyFont="1" applyFill="1" applyBorder="1"/>
    <xf numFmtId="3" fontId="7" fillId="0" borderId="41" xfId="0" applyNumberFormat="1" applyFont="1" applyFill="1" applyBorder="1" applyAlignment="1">
      <alignment horizontal="center"/>
    </xf>
    <xf numFmtId="3" fontId="7" fillId="0" borderId="41" xfId="0" applyNumberFormat="1" applyFont="1" applyFill="1" applyBorder="1"/>
    <xf numFmtId="3" fontId="7" fillId="0" borderId="47" xfId="0" applyNumberFormat="1" applyFont="1" applyFill="1" applyBorder="1" applyAlignment="1">
      <alignment horizontal="center"/>
    </xf>
    <xf numFmtId="3" fontId="7" fillId="0" borderId="18" xfId="0" applyNumberFormat="1" applyFont="1" applyFill="1" applyBorder="1"/>
    <xf numFmtId="3" fontId="7" fillId="0" borderId="42" xfId="0" applyNumberFormat="1" applyFont="1" applyFill="1" applyBorder="1" applyAlignment="1">
      <alignment horizontal="center"/>
    </xf>
    <xf numFmtId="3" fontId="11" fillId="0" borderId="18" xfId="0" applyNumberFormat="1" applyFont="1" applyFill="1" applyBorder="1" applyAlignment="1">
      <alignment horizontal="center"/>
    </xf>
    <xf numFmtId="3" fontId="11" fillId="0" borderId="41" xfId="0" applyNumberFormat="1" applyFont="1" applyFill="1" applyBorder="1" applyAlignment="1">
      <alignment horizontal="center"/>
    </xf>
    <xf numFmtId="3" fontId="11" fillId="0" borderId="47" xfId="0" applyNumberFormat="1" applyFont="1" applyFill="1" applyBorder="1" applyAlignment="1">
      <alignment horizontal="center"/>
    </xf>
    <xf numFmtId="3" fontId="11" fillId="0" borderId="42" xfId="0" applyNumberFormat="1" applyFont="1" applyFill="1" applyBorder="1" applyAlignment="1">
      <alignment horizontal="center"/>
    </xf>
    <xf numFmtId="3" fontId="11" fillId="0" borderId="17" xfId="0" applyNumberFormat="1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left"/>
    </xf>
    <xf numFmtId="3" fontId="11" fillId="0" borderId="21" xfId="0" applyNumberFormat="1" applyFont="1" applyFill="1" applyBorder="1" applyAlignment="1">
      <alignment horizontal="right"/>
    </xf>
    <xf numFmtId="3" fontId="7" fillId="0" borderId="17" xfId="0" applyNumberFormat="1" applyFont="1" applyFill="1" applyBorder="1"/>
    <xf numFmtId="3" fontId="7" fillId="0" borderId="15" xfId="0" applyNumberFormat="1" applyFont="1" applyFill="1" applyBorder="1"/>
    <xf numFmtId="3" fontId="7" fillId="0" borderId="30" xfId="0" applyNumberFormat="1" applyFont="1" applyFill="1" applyBorder="1"/>
    <xf numFmtId="3" fontId="7" fillId="0" borderId="42" xfId="0" applyNumberFormat="1" applyFont="1" applyFill="1" applyBorder="1"/>
    <xf numFmtId="3" fontId="11" fillId="0" borderId="49" xfId="0" applyNumberFormat="1" applyFont="1" applyFill="1" applyBorder="1"/>
    <xf numFmtId="3" fontId="11" fillId="0" borderId="28" xfId="0" applyNumberFormat="1" applyFont="1" applyFill="1" applyBorder="1"/>
    <xf numFmtId="3" fontId="11" fillId="0" borderId="38" xfId="0" applyNumberFormat="1" applyFont="1" applyFill="1" applyBorder="1"/>
    <xf numFmtId="3" fontId="11" fillId="0" borderId="12" xfId="0" applyNumberFormat="1" applyFont="1" applyFill="1" applyBorder="1"/>
    <xf numFmtId="3" fontId="11" fillId="0" borderId="21" xfId="0" applyNumberFormat="1" applyFont="1" applyFill="1" applyBorder="1"/>
    <xf numFmtId="3" fontId="11" fillId="0" borderId="15" xfId="0" applyNumberFormat="1" applyFont="1" applyFill="1" applyBorder="1"/>
    <xf numFmtId="3" fontId="7" fillId="0" borderId="47" xfId="0" applyNumberFormat="1" applyFont="1" applyFill="1" applyBorder="1"/>
    <xf numFmtId="3" fontId="11" fillId="0" borderId="30" xfId="0" applyNumberFormat="1" applyFont="1" applyFill="1" applyBorder="1"/>
    <xf numFmtId="3" fontId="7" fillId="0" borderId="46" xfId="0" applyNumberFormat="1" applyFont="1" applyFill="1" applyBorder="1"/>
    <xf numFmtId="3" fontId="11" fillId="0" borderId="41" xfId="0" applyNumberFormat="1" applyFont="1" applyFill="1" applyBorder="1"/>
    <xf numFmtId="3" fontId="11" fillId="0" borderId="42" xfId="0" applyNumberFormat="1" applyFont="1" applyFill="1" applyBorder="1"/>
    <xf numFmtId="3" fontId="11" fillId="0" borderId="36" xfId="0" applyNumberFormat="1" applyFont="1" applyFill="1" applyBorder="1"/>
    <xf numFmtId="3" fontId="11" fillId="0" borderId="52" xfId="0" applyNumberFormat="1" applyFont="1" applyFill="1" applyBorder="1"/>
    <xf numFmtId="3" fontId="11" fillId="0" borderId="61" xfId="0" applyNumberFormat="1" applyFont="1" applyFill="1" applyBorder="1"/>
    <xf numFmtId="3" fontId="11" fillId="0" borderId="27" xfId="0" applyNumberFormat="1" applyFont="1" applyFill="1" applyBorder="1"/>
    <xf numFmtId="3" fontId="11" fillId="0" borderId="151" xfId="0" applyNumberFormat="1" applyFont="1" applyFill="1" applyBorder="1"/>
    <xf numFmtId="3" fontId="11" fillId="0" borderId="31" xfId="0" applyNumberFormat="1" applyFont="1" applyFill="1" applyBorder="1"/>
    <xf numFmtId="3" fontId="54" fillId="0" borderId="30" xfId="0" applyNumberFormat="1" applyFont="1" applyFill="1" applyBorder="1" applyAlignment="1">
      <alignment vertical="center"/>
    </xf>
    <xf numFmtId="3" fontId="55" fillId="21" borderId="47" xfId="0" applyNumberFormat="1" applyFont="1" applyFill="1" applyBorder="1" applyAlignment="1">
      <alignment vertical="center"/>
    </xf>
    <xf numFmtId="3" fontId="55" fillId="21" borderId="46" xfId="0" applyNumberFormat="1" applyFont="1" applyFill="1" applyBorder="1" applyAlignment="1">
      <alignment vertical="center"/>
    </xf>
    <xf numFmtId="3" fontId="55" fillId="21" borderId="24" xfId="0" applyNumberFormat="1" applyFont="1" applyFill="1" applyBorder="1" applyAlignment="1">
      <alignment vertical="center"/>
    </xf>
    <xf numFmtId="3" fontId="55" fillId="21" borderId="28" xfId="0" applyNumberFormat="1" applyFont="1" applyFill="1" applyBorder="1" applyAlignment="1">
      <alignment vertical="center"/>
    </xf>
    <xf numFmtId="0" fontId="23" fillId="0" borderId="15" xfId="0" applyFont="1" applyBorder="1" applyAlignment="1">
      <alignment horizontal="center"/>
    </xf>
    <xf numFmtId="3" fontId="99" fillId="21" borderId="93" xfId="0" applyNumberFormat="1" applyFont="1" applyFill="1" applyBorder="1" applyAlignment="1">
      <alignment vertical="center"/>
    </xf>
    <xf numFmtId="3" fontId="101" fillId="21" borderId="54" xfId="0" applyNumberFormat="1" applyFont="1" applyFill="1" applyBorder="1" applyAlignment="1">
      <alignment vertical="center"/>
    </xf>
    <xf numFmtId="3" fontId="101" fillId="21" borderId="58" xfId="0" applyNumberFormat="1" applyFont="1" applyFill="1" applyBorder="1" applyAlignment="1">
      <alignment vertical="center"/>
    </xf>
    <xf numFmtId="0" fontId="102" fillId="21" borderId="77" xfId="0" applyFont="1" applyFill="1" applyBorder="1" applyAlignment="1">
      <alignment vertical="center"/>
    </xf>
    <xf numFmtId="0" fontId="11" fillId="21" borderId="33" xfId="0" applyFont="1" applyFill="1" applyBorder="1"/>
    <xf numFmtId="0" fontId="20" fillId="0" borderId="0" xfId="0" applyFont="1" applyFill="1" applyAlignment="1"/>
    <xf numFmtId="0" fontId="55" fillId="21" borderId="0" xfId="0" applyFont="1" applyFill="1" applyAlignment="1"/>
    <xf numFmtId="0" fontId="11" fillId="21" borderId="29" xfId="0" applyFont="1" applyFill="1" applyBorder="1" applyAlignment="1">
      <alignment horizontal="center"/>
    </xf>
    <xf numFmtId="0" fontId="11" fillId="21" borderId="10" xfId="0" applyFont="1" applyFill="1" applyBorder="1"/>
    <xf numFmtId="0" fontId="11" fillId="21" borderId="30" xfId="0" applyFont="1" applyFill="1" applyBorder="1" applyAlignment="1">
      <alignment horizontal="center"/>
    </xf>
    <xf numFmtId="0" fontId="39" fillId="21" borderId="13" xfId="0" applyFont="1" applyFill="1" applyBorder="1" applyAlignment="1">
      <alignment horizontal="center"/>
    </xf>
    <xf numFmtId="0" fontId="39" fillId="21" borderId="153" xfId="0" applyFont="1" applyFill="1" applyBorder="1" applyAlignment="1">
      <alignment horizontal="center"/>
    </xf>
    <xf numFmtId="0" fontId="7" fillId="21" borderId="77" xfId="0" applyFont="1" applyFill="1" applyBorder="1" applyAlignment="1">
      <alignment horizontal="center"/>
    </xf>
    <xf numFmtId="0" fontId="7" fillId="21" borderId="38" xfId="0" applyFont="1" applyFill="1" applyBorder="1" applyAlignment="1">
      <alignment horizontal="center"/>
    </xf>
    <xf numFmtId="0" fontId="55" fillId="21" borderId="107" xfId="0" applyFont="1" applyFill="1" applyBorder="1" applyAlignment="1">
      <alignment horizontal="center"/>
    </xf>
    <xf numFmtId="3" fontId="7" fillId="21" borderId="42" xfId="0" applyNumberFormat="1" applyFont="1" applyFill="1" applyBorder="1" applyAlignment="1">
      <alignment vertical="center"/>
    </xf>
    <xf numFmtId="3" fontId="7" fillId="21" borderId="46" xfId="0" applyNumberFormat="1" applyFont="1" applyFill="1" applyBorder="1" applyAlignment="1">
      <alignment vertical="center"/>
    </xf>
    <xf numFmtId="3" fontId="7" fillId="21" borderId="47" xfId="0" applyNumberFormat="1" applyFont="1" applyFill="1" applyBorder="1" applyAlignment="1">
      <alignment vertical="center"/>
    </xf>
    <xf numFmtId="3" fontId="39" fillId="21" borderId="153" xfId="0" applyNumberFormat="1" applyFont="1" applyFill="1" applyBorder="1" applyAlignment="1">
      <alignment vertical="center"/>
    </xf>
    <xf numFmtId="3" fontId="0" fillId="21" borderId="0" xfId="0" applyNumberFormat="1" applyFill="1" applyBorder="1"/>
    <xf numFmtId="3" fontId="11" fillId="21" borderId="42" xfId="0" applyNumberFormat="1" applyFont="1" applyFill="1" applyBorder="1" applyAlignment="1">
      <alignment vertical="center"/>
    </xf>
    <xf numFmtId="3" fontId="11" fillId="21" borderId="46" xfId="0" applyNumberFormat="1" applyFont="1" applyFill="1" applyBorder="1" applyAlignment="1">
      <alignment vertical="center"/>
    </xf>
    <xf numFmtId="3" fontId="11" fillId="21" borderId="47" xfId="0" applyNumberFormat="1" applyFont="1" applyFill="1" applyBorder="1" applyAlignment="1">
      <alignment vertical="center"/>
    </xf>
    <xf numFmtId="3" fontId="39" fillId="21" borderId="107" xfId="0" applyNumberFormat="1" applyFont="1" applyFill="1" applyBorder="1" applyAlignment="1">
      <alignment vertical="center"/>
    </xf>
    <xf numFmtId="3" fontId="11" fillId="21" borderId="0" xfId="0" applyNumberFormat="1" applyFont="1" applyFill="1" applyBorder="1"/>
    <xf numFmtId="3" fontId="57" fillId="21" borderId="42" xfId="0" applyNumberFormat="1" applyFont="1" applyFill="1" applyBorder="1" applyAlignment="1">
      <alignment vertical="center"/>
    </xf>
    <xf numFmtId="3" fontId="57" fillId="21" borderId="46" xfId="0" applyNumberFormat="1" applyFont="1" applyFill="1" applyBorder="1" applyAlignment="1">
      <alignment vertical="center"/>
    </xf>
    <xf numFmtId="3" fontId="7" fillId="21" borderId="30" xfId="0" applyNumberFormat="1" applyFont="1" applyFill="1" applyBorder="1" applyAlignment="1">
      <alignment vertical="center"/>
    </xf>
    <xf numFmtId="3" fontId="7" fillId="21" borderId="15" xfId="0" applyNumberFormat="1" applyFont="1" applyFill="1" applyBorder="1" applyAlignment="1">
      <alignment vertical="center"/>
    </xf>
    <xf numFmtId="3" fontId="7" fillId="21" borderId="17" xfId="0" applyNumberFormat="1" applyFont="1" applyFill="1" applyBorder="1" applyAlignment="1">
      <alignment vertical="center"/>
    </xf>
    <xf numFmtId="3" fontId="39" fillId="21" borderId="13" xfId="0" applyNumberFormat="1" applyFont="1" applyFill="1" applyBorder="1" applyAlignment="1">
      <alignment vertical="center"/>
    </xf>
    <xf numFmtId="3" fontId="7" fillId="21" borderId="82" xfId="0" applyNumberFormat="1" applyFont="1" applyFill="1" applyBorder="1" applyAlignment="1">
      <alignment vertical="center"/>
    </xf>
    <xf numFmtId="3" fontId="7" fillId="21" borderId="154" xfId="0" applyNumberFormat="1" applyFont="1" applyFill="1" applyBorder="1" applyAlignment="1">
      <alignment vertical="center"/>
    </xf>
    <xf numFmtId="3" fontId="7" fillId="21" borderId="81" xfId="0" applyNumberFormat="1" applyFont="1" applyFill="1" applyBorder="1" applyAlignment="1">
      <alignment vertical="center"/>
    </xf>
    <xf numFmtId="3" fontId="55" fillId="21" borderId="155" xfId="0" applyNumberFormat="1" applyFont="1" applyFill="1" applyBorder="1" applyAlignment="1">
      <alignment vertical="center"/>
    </xf>
    <xf numFmtId="3" fontId="55" fillId="21" borderId="154" xfId="0" applyNumberFormat="1" applyFont="1" applyFill="1" applyBorder="1" applyAlignment="1">
      <alignment vertical="center"/>
    </xf>
    <xf numFmtId="3" fontId="11" fillId="21" borderId="155" xfId="0" applyNumberFormat="1" applyFont="1" applyFill="1" applyBorder="1" applyAlignment="1">
      <alignment vertical="center"/>
    </xf>
    <xf numFmtId="3" fontId="11" fillId="21" borderId="156" xfId="0" applyNumberFormat="1" applyFont="1" applyFill="1" applyBorder="1" applyAlignment="1">
      <alignment vertical="center"/>
    </xf>
    <xf numFmtId="0" fontId="11" fillId="21" borderId="4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39" fillId="0" borderId="28" xfId="0" applyFont="1" applyFill="1" applyBorder="1" applyAlignment="1">
      <alignment horizontal="center"/>
    </xf>
    <xf numFmtId="0" fontId="39" fillId="0" borderId="58" xfId="0" applyFont="1" applyFill="1" applyBorder="1" applyAlignment="1">
      <alignment horizontal="center"/>
    </xf>
    <xf numFmtId="0" fontId="11" fillId="21" borderId="42" xfId="0" applyFont="1" applyFill="1" applyBorder="1" applyAlignment="1">
      <alignment horizontal="center"/>
    </xf>
    <xf numFmtId="0" fontId="7" fillId="21" borderId="58" xfId="0" applyFont="1" applyFill="1" applyBorder="1" applyAlignment="1">
      <alignment horizontal="center"/>
    </xf>
    <xf numFmtId="3" fontId="7" fillId="21" borderId="114" xfId="0" applyNumberFormat="1" applyFont="1" applyFill="1" applyBorder="1" applyAlignment="1">
      <alignment vertical="center"/>
    </xf>
    <xf numFmtId="0" fontId="3" fillId="0" borderId="34" xfId="0" applyNumberFormat="1" applyFont="1" applyFill="1" applyBorder="1" applyAlignment="1">
      <alignment vertical="center"/>
    </xf>
    <xf numFmtId="0" fontId="3" fillId="0" borderId="35" xfId="0" applyNumberFormat="1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0" fontId="20" fillId="0" borderId="157" xfId="0" applyFont="1" applyFill="1" applyBorder="1" applyAlignment="1">
      <alignment vertical="center"/>
    </xf>
    <xf numFmtId="0" fontId="4" fillId="0" borderId="141" xfId="32" applyFont="1" applyFill="1" applyBorder="1" applyAlignment="1">
      <alignment horizontal="center"/>
    </xf>
    <xf numFmtId="0" fontId="8" fillId="0" borderId="115" xfId="32" applyFont="1" applyFill="1" applyBorder="1" applyAlignment="1">
      <alignment horizontal="center"/>
    </xf>
    <xf numFmtId="0" fontId="9" fillId="0" borderId="139" xfId="32" applyFont="1" applyFill="1" applyBorder="1" applyAlignment="1">
      <alignment horizontal="center"/>
    </xf>
    <xf numFmtId="0" fontId="3" fillId="0" borderId="163" xfId="32" applyFont="1" applyFill="1" applyBorder="1" applyAlignment="1">
      <alignment horizontal="center"/>
    </xf>
    <xf numFmtId="3" fontId="52" fillId="0" borderId="64" xfId="32" applyNumberFormat="1" applyFont="1" applyFill="1" applyBorder="1"/>
    <xf numFmtId="3" fontId="48" fillId="0" borderId="64" xfId="32" applyNumberFormat="1" applyFont="1" applyFill="1" applyBorder="1" applyAlignment="1" applyProtection="1">
      <alignment vertical="center"/>
      <protection hidden="1"/>
    </xf>
    <xf numFmtId="3" fontId="53" fillId="0" borderId="64" xfId="32" applyNumberFormat="1" applyFont="1" applyFill="1" applyBorder="1" applyAlignment="1" applyProtection="1">
      <alignment vertical="center"/>
      <protection hidden="1"/>
    </xf>
    <xf numFmtId="3" fontId="103" fillId="0" borderId="64" xfId="32" applyNumberFormat="1" applyFont="1" applyFill="1" applyBorder="1" applyAlignment="1" applyProtection="1">
      <alignment vertical="center"/>
      <protection hidden="1"/>
    </xf>
    <xf numFmtId="3" fontId="52" fillId="0" borderId="64" xfId="32" applyNumberFormat="1" applyFont="1" applyFill="1" applyBorder="1" applyAlignment="1" applyProtection="1">
      <alignment vertical="center"/>
      <protection hidden="1"/>
    </xf>
    <xf numFmtId="3" fontId="52" fillId="0" borderId="166" xfId="32" applyNumberFormat="1" applyFont="1" applyFill="1" applyBorder="1" applyAlignment="1">
      <alignment horizontal="center" vertical="center"/>
    </xf>
    <xf numFmtId="0" fontId="52" fillId="0" borderId="64" xfId="32" applyFont="1" applyFill="1" applyBorder="1" applyAlignment="1">
      <alignment vertical="center"/>
    </xf>
    <xf numFmtId="3" fontId="52" fillId="0" borderId="64" xfId="32" applyNumberFormat="1" applyFont="1" applyFill="1" applyBorder="1" applyAlignment="1" applyProtection="1">
      <alignment vertical="center"/>
      <protection locked="0"/>
    </xf>
    <xf numFmtId="3" fontId="18" fillId="0" borderId="64" xfId="32" applyNumberFormat="1" applyFont="1" applyFill="1" applyBorder="1" applyAlignment="1" applyProtection="1">
      <alignment vertical="center"/>
      <protection locked="0"/>
    </xf>
    <xf numFmtId="0" fontId="52" fillId="0" borderId="168" xfId="32" applyFont="1" applyFill="1" applyBorder="1" applyAlignment="1"/>
    <xf numFmtId="3" fontId="48" fillId="0" borderId="64" xfId="32" applyNumberFormat="1" applyFont="1" applyFill="1" applyBorder="1" applyAlignment="1">
      <alignment vertical="center"/>
    </xf>
    <xf numFmtId="3" fontId="53" fillId="0" borderId="64" xfId="32" applyNumberFormat="1" applyFont="1" applyFill="1" applyBorder="1" applyAlignment="1">
      <alignment vertical="center"/>
    </xf>
    <xf numFmtId="3" fontId="48" fillId="0" borderId="64" xfId="32" applyNumberFormat="1" applyFont="1" applyFill="1" applyBorder="1" applyAlignment="1" applyProtection="1">
      <alignment vertical="center"/>
      <protection locked="0"/>
    </xf>
    <xf numFmtId="0" fontId="52" fillId="0" borderId="64" xfId="32" applyFont="1" applyFill="1" applyBorder="1" applyAlignment="1">
      <alignment vertical="center" wrapText="1"/>
    </xf>
    <xf numFmtId="3" fontId="18" fillId="0" borderId="64" xfId="32" applyNumberFormat="1" applyFont="1" applyFill="1" applyBorder="1" applyAlignment="1">
      <alignment vertical="center"/>
    </xf>
    <xf numFmtId="3" fontId="18" fillId="0" borderId="173" xfId="32" applyNumberFormat="1" applyFont="1" applyFill="1" applyBorder="1" applyAlignment="1">
      <alignment vertical="center"/>
    </xf>
    <xf numFmtId="0" fontId="18" fillId="0" borderId="62" xfId="32" applyFont="1" applyFill="1" applyBorder="1" applyAlignment="1">
      <alignment horizontal="center" vertical="center"/>
    </xf>
    <xf numFmtId="0" fontId="18" fillId="0" borderId="86" xfId="32" applyFont="1" applyFill="1" applyBorder="1" applyAlignment="1">
      <alignment vertical="center"/>
    </xf>
    <xf numFmtId="3" fontId="18" fillId="0" borderId="67" xfId="32" applyNumberFormat="1" applyFont="1" applyFill="1" applyBorder="1" applyAlignment="1">
      <alignment vertical="center"/>
    </xf>
    <xf numFmtId="3" fontId="18" fillId="0" borderId="166" xfId="32" applyNumberFormat="1" applyFont="1" applyFill="1" applyBorder="1" applyAlignment="1">
      <alignment horizontal="center" vertical="center"/>
    </xf>
    <xf numFmtId="0" fontId="48" fillId="0" borderId="180" xfId="32" applyFont="1" applyFill="1" applyBorder="1" applyAlignment="1">
      <alignment horizontal="center" vertical="center"/>
    </xf>
    <xf numFmtId="0" fontId="48" fillId="0" borderId="176" xfId="32" applyFont="1" applyFill="1" applyBorder="1" applyAlignment="1">
      <alignment vertical="center" wrapText="1"/>
    </xf>
    <xf numFmtId="0" fontId="52" fillId="0" borderId="33" xfId="32" applyFont="1" applyFill="1" applyBorder="1"/>
    <xf numFmtId="0" fontId="52" fillId="0" borderId="35" xfId="32" applyFont="1" applyFill="1" applyBorder="1"/>
    <xf numFmtId="0" fontId="48" fillId="0" borderId="62" xfId="32" applyFont="1" applyFill="1" applyBorder="1" applyAlignment="1">
      <alignment horizontal="center" vertical="center"/>
    </xf>
    <xf numFmtId="0" fontId="48" fillId="0" borderId="86" xfId="32" applyFont="1" applyFill="1" applyBorder="1" applyAlignment="1">
      <alignment horizontal="left" vertical="center"/>
    </xf>
    <xf numFmtId="0" fontId="18" fillId="0" borderId="86" xfId="32" applyFont="1" applyFill="1" applyBorder="1" applyAlignment="1">
      <alignment horizontal="left" vertical="center"/>
    </xf>
    <xf numFmtId="3" fontId="52" fillId="0" borderId="67" xfId="32" applyNumberFormat="1" applyFont="1" applyFill="1" applyBorder="1" applyAlignment="1" applyProtection="1">
      <alignment vertical="center"/>
      <protection hidden="1"/>
    </xf>
    <xf numFmtId="0" fontId="18" fillId="0" borderId="166" xfId="32" applyFont="1" applyFill="1" applyBorder="1" applyAlignment="1">
      <alignment horizontal="center" vertical="center"/>
    </xf>
    <xf numFmtId="0" fontId="18" fillId="0" borderId="64" xfId="32" applyFont="1" applyFill="1" applyBorder="1" applyAlignment="1">
      <alignment horizontal="left" vertical="center"/>
    </xf>
    <xf numFmtId="0" fontId="52" fillId="0" borderId="33" xfId="32" applyFont="1" applyFill="1" applyBorder="1" applyAlignment="1">
      <alignment vertical="center"/>
    </xf>
    <xf numFmtId="0" fontId="3" fillId="0" borderId="0" xfId="32" applyFont="1" applyFill="1" applyBorder="1"/>
    <xf numFmtId="3" fontId="18" fillId="0" borderId="35" xfId="32" applyNumberFormat="1" applyFont="1" applyFill="1" applyBorder="1" applyAlignment="1">
      <alignment horizontal="center" vertical="center"/>
    </xf>
    <xf numFmtId="3" fontId="18" fillId="0" borderId="33" xfId="32" applyNumberFormat="1" applyFont="1" applyFill="1" applyBorder="1" applyAlignment="1">
      <alignment horizontal="center" vertical="center"/>
    </xf>
    <xf numFmtId="0" fontId="3" fillId="0" borderId="181" xfId="32" applyFont="1" applyFill="1" applyBorder="1" applyAlignment="1">
      <alignment horizontal="center"/>
    </xf>
    <xf numFmtId="3" fontId="18" fillId="0" borderId="127" xfId="32" applyNumberFormat="1" applyFont="1" applyFill="1" applyBorder="1" applyAlignment="1">
      <alignment vertical="center"/>
    </xf>
    <xf numFmtId="3" fontId="18" fillId="0" borderId="184" xfId="32" applyNumberFormat="1" applyFont="1" applyFill="1" applyBorder="1" applyAlignment="1">
      <alignment vertical="center"/>
    </xf>
    <xf numFmtId="3" fontId="18" fillId="0" borderId="67" xfId="32" applyNumberFormat="1" applyFont="1" applyFill="1" applyBorder="1" applyAlignment="1" applyProtection="1">
      <alignment vertical="center"/>
      <protection hidden="1"/>
    </xf>
    <xf numFmtId="4" fontId="30" fillId="0" borderId="121" xfId="0" applyNumberFormat="1" applyFont="1" applyFill="1" applyBorder="1" applyAlignment="1">
      <alignment vertical="center"/>
    </xf>
    <xf numFmtId="3" fontId="8" fillId="0" borderId="112" xfId="0" applyNumberFormat="1" applyFont="1" applyFill="1" applyBorder="1" applyAlignment="1" applyProtection="1">
      <alignment vertical="center"/>
    </xf>
    <xf numFmtId="3" fontId="8" fillId="0" borderId="116" xfId="0" applyNumberFormat="1" applyFont="1" applyFill="1" applyBorder="1" applyAlignment="1" applyProtection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8" fillId="0" borderId="141" xfId="0" applyFont="1" applyFill="1" applyBorder="1" applyAlignment="1">
      <alignment horizontal="center"/>
    </xf>
    <xf numFmtId="3" fontId="4" fillId="0" borderId="139" xfId="0" applyNumberFormat="1" applyFont="1" applyFill="1" applyBorder="1" applyAlignment="1">
      <alignment horizontal="center"/>
    </xf>
    <xf numFmtId="0" fontId="5" fillId="0" borderId="115" xfId="0" applyFont="1" applyFill="1" applyBorder="1"/>
    <xf numFmtId="3" fontId="20" fillId="0" borderId="115" xfId="0" applyNumberFormat="1" applyFont="1" applyFill="1" applyBorder="1"/>
    <xf numFmtId="3" fontId="9" fillId="0" borderId="13" xfId="0" applyNumberFormat="1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192" xfId="0" applyNumberFormat="1" applyFont="1" applyFill="1" applyBorder="1" applyAlignment="1">
      <alignment horizontal="right" vertical="center"/>
    </xf>
    <xf numFmtId="3" fontId="5" fillId="0" borderId="115" xfId="0" applyNumberFormat="1" applyFont="1" applyFill="1" applyBorder="1"/>
    <xf numFmtId="4" fontId="13" fillId="0" borderId="192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right"/>
    </xf>
    <xf numFmtId="3" fontId="20" fillId="0" borderId="13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 vertical="center"/>
    </xf>
    <xf numFmtId="0" fontId="3" fillId="0" borderId="63" xfId="0" applyFont="1" applyFill="1" applyBorder="1"/>
    <xf numFmtId="0" fontId="3" fillId="0" borderId="115" xfId="0" applyFont="1" applyFill="1" applyBorder="1"/>
    <xf numFmtId="0" fontId="30" fillId="0" borderId="63" xfId="0" applyFont="1" applyFill="1" applyBorder="1" applyAlignment="1">
      <alignment wrapText="1"/>
    </xf>
    <xf numFmtId="3" fontId="3" fillId="0" borderId="13" xfId="0" applyNumberFormat="1" applyFont="1" applyFill="1" applyBorder="1" applyAlignment="1">
      <alignment horizontal="right" vertical="top"/>
    </xf>
    <xf numFmtId="0" fontId="30" fillId="0" borderId="115" xfId="0" applyFont="1" applyFill="1" applyBorder="1"/>
    <xf numFmtId="3" fontId="13" fillId="0" borderId="13" xfId="0" applyNumberFormat="1" applyFont="1" applyFill="1" applyBorder="1" applyAlignment="1">
      <alignment horizontal="right" vertical="center"/>
    </xf>
    <xf numFmtId="3" fontId="26" fillId="0" borderId="13" xfId="0" applyNumberFormat="1" applyFont="1" applyFill="1" applyBorder="1" applyAlignment="1">
      <alignment horizontal="right" vertical="center"/>
    </xf>
    <xf numFmtId="0" fontId="3" fillId="0" borderId="63" xfId="0" applyFont="1" applyFill="1" applyBorder="1" applyAlignment="1">
      <alignment horizontal="left"/>
    </xf>
    <xf numFmtId="3" fontId="9" fillId="0" borderId="13" xfId="0" applyNumberFormat="1" applyFont="1" applyFill="1" applyBorder="1" applyAlignment="1">
      <alignment horizontal="right" vertical="center"/>
    </xf>
    <xf numFmtId="0" fontId="3" fillId="0" borderId="115" xfId="0" applyFont="1" applyFill="1" applyBorder="1" applyAlignment="1">
      <alignment wrapText="1"/>
    </xf>
    <xf numFmtId="3" fontId="20" fillId="0" borderId="157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3" fontId="37" fillId="0" borderId="157" xfId="0" applyNumberFormat="1" applyFont="1" applyFill="1" applyBorder="1" applyAlignment="1">
      <alignment horizontal="right" vertical="center"/>
    </xf>
    <xf numFmtId="4" fontId="37" fillId="0" borderId="157" xfId="0" applyNumberFormat="1" applyFont="1" applyFill="1" applyBorder="1" applyAlignment="1">
      <alignment horizontal="right" vertical="center"/>
    </xf>
    <xf numFmtId="4" fontId="20" fillId="0" borderId="157" xfId="0" applyNumberFormat="1" applyFont="1" applyFill="1" applyBorder="1" applyAlignment="1">
      <alignment horizontal="right" vertical="center"/>
    </xf>
    <xf numFmtId="4" fontId="13" fillId="0" borderId="13" xfId="0" applyNumberFormat="1" applyFont="1" applyFill="1" applyBorder="1" applyAlignment="1">
      <alignment horizontal="right" vertical="center"/>
    </xf>
    <xf numFmtId="4" fontId="13" fillId="0" borderId="13" xfId="0" applyNumberFormat="1" applyFont="1" applyFill="1" applyBorder="1" applyAlignment="1">
      <alignment vertical="center"/>
    </xf>
    <xf numFmtId="4" fontId="26" fillId="0" borderId="13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right"/>
    </xf>
    <xf numFmtId="0" fontId="81" fillId="0" borderId="32" xfId="0" applyFont="1" applyBorder="1"/>
    <xf numFmtId="0" fontId="81" fillId="0" borderId="16" xfId="0" applyFont="1" applyBorder="1"/>
    <xf numFmtId="0" fontId="94" fillId="0" borderId="16" xfId="0" applyFont="1" applyBorder="1" applyAlignment="1">
      <alignment horizontal="center" vertical="center"/>
    </xf>
    <xf numFmtId="0" fontId="81" fillId="0" borderId="16" xfId="0" applyFont="1" applyBorder="1" applyAlignment="1">
      <alignment horizontal="center" vertical="center"/>
    </xf>
    <xf numFmtId="0" fontId="81" fillId="0" borderId="54" xfId="0" applyFont="1" applyBorder="1" applyAlignment="1">
      <alignment horizontal="center"/>
    </xf>
    <xf numFmtId="3" fontId="81" fillId="0" borderId="16" xfId="0" applyNumberFormat="1" applyFont="1" applyBorder="1"/>
    <xf numFmtId="3" fontId="81" fillId="0" borderId="23" xfId="0" applyNumberFormat="1" applyFont="1" applyBorder="1"/>
    <xf numFmtId="0" fontId="95" fillId="0" borderId="16" xfId="0" applyFont="1" applyBorder="1" applyAlignment="1">
      <alignment horizontal="center" vertical="center"/>
    </xf>
    <xf numFmtId="0" fontId="81" fillId="0" borderId="16" xfId="0" applyFont="1" applyBorder="1" applyAlignment="1">
      <alignment horizontal="center"/>
    </xf>
    <xf numFmtId="0" fontId="48" fillId="21" borderId="17" xfId="0" applyFont="1" applyFill="1" applyBorder="1" applyAlignment="1">
      <alignment vertical="center"/>
    </xf>
    <xf numFmtId="3" fontId="18" fillId="0" borderId="30" xfId="0" applyNumberFormat="1" applyFont="1" applyFill="1" applyBorder="1" applyAlignment="1">
      <alignment vertical="center"/>
    </xf>
    <xf numFmtId="0" fontId="53" fillId="21" borderId="78" xfId="0" applyFont="1" applyFill="1" applyBorder="1" applyAlignment="1">
      <alignment horizontal="center" vertical="center"/>
    </xf>
    <xf numFmtId="3" fontId="20" fillId="0" borderId="71" xfId="0" applyNumberFormat="1" applyFont="1" applyFill="1" applyBorder="1" applyAlignment="1">
      <alignment vertical="center"/>
    </xf>
    <xf numFmtId="3" fontId="3" fillId="0" borderId="36" xfId="0" applyNumberFormat="1" applyFont="1" applyFill="1" applyBorder="1" applyAlignment="1">
      <alignment vertical="center"/>
    </xf>
    <xf numFmtId="3" fontId="3" fillId="0" borderId="50" xfId="0" applyNumberFormat="1" applyFont="1" applyFill="1" applyBorder="1" applyAlignment="1">
      <alignment vertical="center"/>
    </xf>
    <xf numFmtId="3" fontId="9" fillId="0" borderId="201" xfId="0" applyNumberFormat="1" applyFont="1" applyFill="1" applyBorder="1" applyAlignment="1" applyProtection="1">
      <alignment vertical="center"/>
    </xf>
    <xf numFmtId="3" fontId="25" fillId="0" borderId="12" xfId="0" applyNumberFormat="1" applyFont="1" applyFill="1" applyBorder="1" applyAlignment="1" applyProtection="1">
      <alignment vertical="center"/>
      <protection hidden="1"/>
    </xf>
    <xf numFmtId="3" fontId="25" fillId="0" borderId="201" xfId="0" applyNumberFormat="1" applyFont="1" applyFill="1" applyBorder="1" applyAlignment="1" applyProtection="1">
      <alignment vertical="center"/>
    </xf>
    <xf numFmtId="3" fontId="9" fillId="0" borderId="112" xfId="0" applyNumberFormat="1" applyFont="1" applyFill="1" applyBorder="1" applyAlignment="1" applyProtection="1">
      <alignment vertical="center"/>
      <protection hidden="1"/>
    </xf>
    <xf numFmtId="3" fontId="52" fillId="0" borderId="42" xfId="0" applyNumberFormat="1" applyFont="1" applyFill="1" applyBorder="1" applyAlignment="1">
      <alignment vertical="center"/>
    </xf>
    <xf numFmtId="3" fontId="52" fillId="0" borderId="31" xfId="0" applyNumberFormat="1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vertical="center"/>
    </xf>
    <xf numFmtId="3" fontId="4" fillId="0" borderId="41" xfId="0" applyNumberFormat="1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4" fillId="0" borderId="36" xfId="0" applyNumberFormat="1" applyFont="1" applyFill="1" applyBorder="1" applyAlignment="1">
      <alignment vertical="center"/>
    </xf>
    <xf numFmtId="3" fontId="4" fillId="0" borderId="50" xfId="0" applyNumberFormat="1" applyFont="1" applyFill="1" applyBorder="1" applyAlignment="1">
      <alignment vertical="center"/>
    </xf>
    <xf numFmtId="3" fontId="4" fillId="0" borderId="66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3" fillId="0" borderId="66" xfId="0" applyNumberFormat="1" applyFont="1" applyFill="1" applyBorder="1" applyAlignment="1">
      <alignment vertical="center"/>
    </xf>
    <xf numFmtId="3" fontId="3" fillId="0" borderId="49" xfId="0" applyNumberFormat="1" applyFont="1" applyFill="1" applyBorder="1" applyAlignment="1">
      <alignment vertical="center"/>
    </xf>
    <xf numFmtId="3" fontId="9" fillId="0" borderId="49" xfId="0" applyNumberFormat="1" applyFont="1" applyFill="1" applyBorder="1" applyAlignment="1">
      <alignment vertical="center"/>
    </xf>
    <xf numFmtId="3" fontId="9" fillId="0" borderId="28" xfId="0" applyNumberFormat="1" applyFont="1" applyFill="1" applyBorder="1" applyAlignment="1">
      <alignment vertical="center"/>
    </xf>
    <xf numFmtId="3" fontId="9" fillId="0" borderId="38" xfId="0" applyNumberFormat="1" applyFont="1" applyFill="1" applyBorder="1" applyAlignment="1">
      <alignment vertical="center"/>
    </xf>
    <xf numFmtId="3" fontId="9" fillId="0" borderId="22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3" fontId="9" fillId="0" borderId="21" xfId="0" applyNumberFormat="1" applyFont="1" applyFill="1" applyBorder="1" applyAlignment="1">
      <alignment vertical="center"/>
    </xf>
    <xf numFmtId="3" fontId="9" fillId="0" borderId="3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8" fillId="0" borderId="50" xfId="0" applyNumberFormat="1" applyFont="1" applyFill="1" applyBorder="1" applyAlignment="1">
      <alignment vertical="center"/>
    </xf>
    <xf numFmtId="3" fontId="8" fillId="0" borderId="66" xfId="0" applyNumberFormat="1" applyFont="1" applyFill="1" applyBorder="1" applyAlignment="1">
      <alignment vertical="center"/>
    </xf>
    <xf numFmtId="0" fontId="0" fillId="0" borderId="28" xfId="0" applyFill="1" applyBorder="1"/>
    <xf numFmtId="0" fontId="0" fillId="0" borderId="207" xfId="0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36" xfId="0" applyFill="1" applyBorder="1"/>
    <xf numFmtId="0" fontId="0" fillId="0" borderId="210" xfId="0" applyFill="1" applyBorder="1"/>
    <xf numFmtId="0" fontId="0" fillId="0" borderId="21" xfId="0" applyFill="1" applyBorder="1"/>
    <xf numFmtId="0" fontId="0" fillId="0" borderId="211" xfId="0" applyFill="1" applyBorder="1"/>
    <xf numFmtId="0" fontId="0" fillId="0" borderId="49" xfId="0" applyFill="1" applyBorder="1"/>
    <xf numFmtId="0" fontId="0" fillId="0" borderId="78" xfId="0" applyFill="1" applyBorder="1"/>
    <xf numFmtId="0" fontId="0" fillId="0" borderId="76" xfId="0" applyFill="1" applyBorder="1"/>
    <xf numFmtId="0" fontId="0" fillId="0" borderId="212" xfId="0" applyFill="1" applyBorder="1"/>
    <xf numFmtId="3" fontId="9" fillId="0" borderId="213" xfId="0" applyNumberFormat="1" applyFont="1" applyFill="1" applyBorder="1" applyAlignment="1">
      <alignment vertical="center"/>
    </xf>
    <xf numFmtId="3" fontId="9" fillId="0" borderId="214" xfId="0" applyNumberFormat="1" applyFont="1" applyFill="1" applyBorder="1" applyAlignment="1">
      <alignment vertical="center"/>
    </xf>
    <xf numFmtId="3" fontId="9" fillId="0" borderId="215" xfId="0" applyNumberFormat="1" applyFont="1" applyFill="1" applyBorder="1" applyAlignment="1">
      <alignment vertical="center"/>
    </xf>
    <xf numFmtId="3" fontId="9" fillId="0" borderId="216" xfId="0" applyNumberFormat="1" applyFont="1" applyFill="1" applyBorder="1" applyAlignment="1">
      <alignment vertical="center"/>
    </xf>
    <xf numFmtId="3" fontId="9" fillId="0" borderId="217" xfId="0" applyNumberFormat="1" applyFont="1" applyFill="1" applyBorder="1" applyAlignment="1">
      <alignment vertical="center"/>
    </xf>
    <xf numFmtId="3" fontId="9" fillId="0" borderId="218" xfId="0" applyNumberFormat="1" applyFont="1" applyFill="1" applyBorder="1" applyAlignment="1">
      <alignment vertical="center"/>
    </xf>
    <xf numFmtId="3" fontId="9" fillId="0" borderId="64" xfId="0" applyNumberFormat="1" applyFont="1" applyFill="1" applyBorder="1" applyAlignment="1">
      <alignment vertical="center"/>
    </xf>
    <xf numFmtId="3" fontId="9" fillId="0" borderId="165" xfId="0" applyNumberFormat="1" applyFont="1" applyFill="1" applyBorder="1" applyAlignment="1">
      <alignment vertical="center"/>
    </xf>
    <xf numFmtId="3" fontId="9" fillId="0" borderId="74" xfId="0" applyNumberFormat="1" applyFont="1" applyFill="1" applyBorder="1" applyAlignment="1">
      <alignment vertical="center"/>
    </xf>
    <xf numFmtId="3" fontId="9" fillId="0" borderId="18" xfId="0" applyNumberFormat="1" applyFont="1" applyFill="1" applyBorder="1" applyAlignment="1">
      <alignment vertical="center"/>
    </xf>
    <xf numFmtId="3" fontId="9" fillId="0" borderId="41" xfId="0" applyNumberFormat="1" applyFont="1" applyFill="1" applyBorder="1" applyAlignment="1">
      <alignment vertical="center"/>
    </xf>
    <xf numFmtId="3" fontId="9" fillId="0" borderId="42" xfId="0" applyNumberFormat="1" applyFont="1" applyFill="1" applyBorder="1" applyAlignment="1">
      <alignment vertical="center"/>
    </xf>
    <xf numFmtId="3" fontId="9" fillId="0" borderId="24" xfId="0" applyNumberFormat="1" applyFont="1" applyFill="1" applyBorder="1" applyAlignment="1">
      <alignment vertical="center"/>
    </xf>
    <xf numFmtId="3" fontId="3" fillId="0" borderId="217" xfId="0" applyNumberFormat="1" applyFont="1" applyFill="1" applyBorder="1" applyAlignment="1">
      <alignment vertical="center"/>
    </xf>
    <xf numFmtId="3" fontId="3" fillId="0" borderId="214" xfId="0" applyNumberFormat="1" applyFont="1" applyFill="1" applyBorder="1" applyAlignment="1">
      <alignment vertical="center"/>
    </xf>
    <xf numFmtId="3" fontId="3" fillId="0" borderId="215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" fontId="9" fillId="0" borderId="66" xfId="0" applyNumberFormat="1" applyFont="1" applyFill="1" applyBorder="1" applyAlignment="1">
      <alignment vertical="center"/>
    </xf>
    <xf numFmtId="3" fontId="9" fillId="0" borderId="50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9" fillId="0" borderId="219" xfId="0" applyNumberFormat="1" applyFont="1" applyFill="1" applyBorder="1" applyAlignment="1">
      <alignment vertical="center"/>
    </xf>
    <xf numFmtId="3" fontId="9" fillId="0" borderId="144" xfId="0" applyNumberFormat="1" applyFont="1" applyFill="1" applyBorder="1" applyAlignment="1">
      <alignment vertical="center"/>
    </xf>
    <xf numFmtId="3" fontId="9" fillId="0" borderId="220" xfId="0" applyNumberFormat="1" applyFont="1" applyFill="1" applyBorder="1" applyAlignment="1">
      <alignment vertical="center"/>
    </xf>
    <xf numFmtId="3" fontId="25" fillId="0" borderId="12" xfId="0" applyNumberFormat="1" applyFont="1" applyFill="1" applyBorder="1" applyAlignment="1">
      <alignment vertical="center"/>
    </xf>
    <xf numFmtId="3" fontId="25" fillId="0" borderId="218" xfId="0" applyNumberFormat="1" applyFont="1" applyFill="1" applyBorder="1" applyAlignment="1">
      <alignment vertical="center"/>
    </xf>
    <xf numFmtId="3" fontId="25" fillId="0" borderId="64" xfId="0" applyNumberFormat="1" applyFont="1" applyFill="1" applyBorder="1" applyAlignment="1">
      <alignment vertical="center"/>
    </xf>
    <xf numFmtId="3" fontId="25" fillId="0" borderId="165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5" fillId="0" borderId="30" xfId="0" applyNumberFormat="1" applyFont="1" applyFill="1" applyBorder="1" applyAlignment="1">
      <alignment vertical="center"/>
    </xf>
    <xf numFmtId="0" fontId="0" fillId="0" borderId="197" xfId="0" applyFill="1" applyBorder="1"/>
    <xf numFmtId="3" fontId="9" fillId="0" borderId="78" xfId="0" applyNumberFormat="1" applyFont="1" applyFill="1" applyBorder="1" applyAlignment="1">
      <alignment vertical="center"/>
    </xf>
    <xf numFmtId="3" fontId="4" fillId="0" borderId="76" xfId="0" applyNumberFormat="1" applyFont="1" applyFill="1" applyBorder="1" applyAlignment="1">
      <alignment vertical="center"/>
    </xf>
    <xf numFmtId="3" fontId="4" fillId="0" borderId="79" xfId="0" applyNumberFormat="1" applyFont="1" applyFill="1" applyBorder="1" applyAlignment="1">
      <alignment vertical="center"/>
    </xf>
    <xf numFmtId="3" fontId="108" fillId="0" borderId="0" xfId="0" applyNumberFormat="1" applyFont="1" applyFill="1" applyBorder="1" applyAlignment="1">
      <alignment vertical="center"/>
    </xf>
    <xf numFmtId="3" fontId="9" fillId="0" borderId="36" xfId="0" applyNumberFormat="1" applyFont="1" applyFill="1" applyBorder="1" applyAlignment="1">
      <alignment vertical="center"/>
    </xf>
    <xf numFmtId="3" fontId="8" fillId="0" borderId="51" xfId="0" applyNumberFormat="1" applyFont="1" applyFill="1" applyBorder="1" applyAlignment="1">
      <alignment vertical="center"/>
    </xf>
    <xf numFmtId="3" fontId="9" fillId="0" borderId="221" xfId="0" applyNumberFormat="1" applyFont="1" applyFill="1" applyBorder="1" applyAlignment="1">
      <alignment vertical="center"/>
    </xf>
    <xf numFmtId="3" fontId="8" fillId="0" borderId="38" xfId="0" applyNumberFormat="1" applyFont="1" applyFill="1" applyBorder="1" applyAlignment="1">
      <alignment vertical="center"/>
    </xf>
    <xf numFmtId="3" fontId="8" fillId="0" borderId="22" xfId="0" applyNumberFormat="1" applyFont="1" applyFill="1" applyBorder="1" applyAlignment="1">
      <alignment vertical="center"/>
    </xf>
    <xf numFmtId="3" fontId="3" fillId="0" borderId="58" xfId="0" applyNumberFormat="1" applyFont="1" applyFill="1" applyBorder="1" applyAlignment="1">
      <alignment vertical="center"/>
    </xf>
    <xf numFmtId="3" fontId="3" fillId="0" borderId="77" xfId="0" applyNumberFormat="1" applyFont="1" applyFill="1" applyBorder="1" applyAlignment="1">
      <alignment vertical="center"/>
    </xf>
    <xf numFmtId="3" fontId="40" fillId="0" borderId="221" xfId="0" applyNumberFormat="1" applyFont="1" applyFill="1" applyBorder="1" applyAlignment="1">
      <alignment vertical="center"/>
    </xf>
    <xf numFmtId="3" fontId="9" fillId="0" borderId="17" xfId="0" applyNumberFormat="1" applyFont="1" applyFill="1" applyBorder="1" applyAlignment="1">
      <alignment vertical="center"/>
    </xf>
    <xf numFmtId="3" fontId="9" fillId="0" borderId="47" xfId="0" applyNumberFormat="1" applyFont="1" applyFill="1" applyBorder="1" applyAlignment="1">
      <alignment vertical="center"/>
    </xf>
    <xf numFmtId="3" fontId="3" fillId="0" borderId="78" xfId="0" applyNumberFormat="1" applyFont="1" applyFill="1" applyBorder="1" applyAlignment="1">
      <alignment vertical="center"/>
    </xf>
    <xf numFmtId="3" fontId="3" fillId="0" borderId="79" xfId="0" applyNumberFormat="1" applyFont="1" applyFill="1" applyBorder="1" applyAlignment="1">
      <alignment vertical="center"/>
    </xf>
    <xf numFmtId="3" fontId="4" fillId="0" borderId="222" xfId="0" applyNumberFormat="1" applyFont="1" applyFill="1" applyBorder="1" applyAlignment="1">
      <alignment vertical="center"/>
    </xf>
    <xf numFmtId="3" fontId="4" fillId="0" borderId="223" xfId="0" applyNumberFormat="1" applyFont="1" applyFill="1" applyBorder="1" applyAlignment="1">
      <alignment vertical="center"/>
    </xf>
    <xf numFmtId="3" fontId="4" fillId="0" borderId="224" xfId="0" applyNumberFormat="1" applyFont="1" applyFill="1" applyBorder="1" applyAlignment="1">
      <alignment vertical="center"/>
    </xf>
    <xf numFmtId="0" fontId="0" fillId="0" borderId="50" xfId="0" applyFill="1" applyBorder="1"/>
    <xf numFmtId="0" fontId="0" fillId="0" borderId="30" xfId="0" applyFill="1" applyBorder="1"/>
    <xf numFmtId="3" fontId="25" fillId="0" borderId="21" xfId="0" applyNumberFormat="1" applyFont="1" applyFill="1" applyBorder="1" applyAlignment="1">
      <alignment vertical="center"/>
    </xf>
    <xf numFmtId="3" fontId="8" fillId="0" borderId="78" xfId="0" applyNumberFormat="1" applyFont="1" applyFill="1" applyBorder="1" applyAlignment="1">
      <alignment vertical="center"/>
    </xf>
    <xf numFmtId="3" fontId="8" fillId="0" borderId="76" xfId="0" applyNumberFormat="1" applyFont="1" applyFill="1" applyBorder="1" applyAlignment="1">
      <alignment vertical="center"/>
    </xf>
    <xf numFmtId="3" fontId="8" fillId="0" borderId="79" xfId="0" applyNumberFormat="1" applyFont="1" applyFill="1" applyBorder="1" applyAlignment="1">
      <alignment vertical="center"/>
    </xf>
    <xf numFmtId="3" fontId="9" fillId="0" borderId="46" xfId="0" applyNumberFormat="1" applyFont="1" applyFill="1" applyBorder="1" applyAlignment="1">
      <alignment vertical="center"/>
    </xf>
    <xf numFmtId="3" fontId="9" fillId="0" borderId="51" xfId="0" applyNumberFormat="1" applyFont="1" applyFill="1" applyBorder="1" applyAlignment="1">
      <alignment vertical="center"/>
    </xf>
    <xf numFmtId="3" fontId="9" fillId="0" borderId="58" xfId="0" applyNumberFormat="1" applyFont="1" applyFill="1" applyBorder="1" applyAlignment="1">
      <alignment vertical="center"/>
    </xf>
    <xf numFmtId="3" fontId="9" fillId="0" borderId="15" xfId="0" applyNumberFormat="1" applyFont="1" applyFill="1" applyBorder="1" applyAlignment="1">
      <alignment vertical="center"/>
    </xf>
    <xf numFmtId="3" fontId="9" fillId="0" borderId="225" xfId="0" applyNumberFormat="1" applyFont="1" applyFill="1" applyBorder="1" applyAlignment="1">
      <alignment vertical="center"/>
    </xf>
    <xf numFmtId="3" fontId="9" fillId="0" borderId="77" xfId="0" applyNumberFormat="1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3" fontId="8" fillId="0" borderId="77" xfId="0" applyNumberFormat="1" applyFont="1" applyFill="1" applyBorder="1" applyAlignment="1">
      <alignment vertical="center"/>
    </xf>
    <xf numFmtId="3" fontId="4" fillId="0" borderId="226" xfId="0" applyNumberFormat="1" applyFont="1" applyFill="1" applyBorder="1" applyAlignment="1">
      <alignment vertical="center"/>
    </xf>
    <xf numFmtId="3" fontId="9" fillId="0" borderId="227" xfId="0" applyNumberFormat="1" applyFont="1" applyFill="1" applyBorder="1" applyAlignment="1">
      <alignment vertical="center"/>
    </xf>
    <xf numFmtId="3" fontId="9" fillId="0" borderId="228" xfId="0" applyNumberFormat="1" applyFont="1" applyFill="1" applyBorder="1" applyAlignment="1">
      <alignment vertical="center"/>
    </xf>
    <xf numFmtId="3" fontId="25" fillId="0" borderId="18" xfId="0" applyNumberFormat="1" applyFont="1" applyFill="1" applyBorder="1" applyAlignment="1">
      <alignment vertical="center"/>
    </xf>
    <xf numFmtId="3" fontId="25" fillId="0" borderId="24" xfId="0" applyNumberFormat="1" applyFont="1" applyFill="1" applyBorder="1" applyAlignment="1">
      <alignment vertical="center"/>
    </xf>
    <xf numFmtId="3" fontId="25" fillId="0" borderId="42" xfId="0" applyNumberFormat="1" applyFont="1" applyFill="1" applyBorder="1" applyAlignment="1">
      <alignment vertical="center"/>
    </xf>
    <xf numFmtId="3" fontId="25" fillId="0" borderId="46" xfId="0" applyNumberFormat="1" applyFont="1" applyFill="1" applyBorder="1" applyAlignment="1">
      <alignment vertical="center"/>
    </xf>
    <xf numFmtId="3" fontId="8" fillId="0" borderId="15" xfId="0" applyNumberFormat="1" applyFont="1" applyFill="1" applyBorder="1" applyAlignment="1">
      <alignment vertical="center"/>
    </xf>
    <xf numFmtId="3" fontId="3" fillId="0" borderId="46" xfId="0" applyNumberFormat="1" applyFont="1" applyFill="1" applyBorder="1" applyAlignment="1">
      <alignment vertical="center"/>
    </xf>
    <xf numFmtId="3" fontId="3" fillId="0" borderId="89" xfId="0" applyNumberFormat="1" applyFont="1" applyFill="1" applyBorder="1" applyAlignment="1">
      <alignment vertical="center"/>
    </xf>
    <xf numFmtId="3" fontId="3" fillId="0" borderId="229" xfId="0" applyNumberFormat="1" applyFont="1" applyFill="1" applyBorder="1" applyAlignment="1">
      <alignment vertical="center"/>
    </xf>
    <xf numFmtId="3" fontId="3" fillId="0" borderId="94" xfId="0" applyNumberFormat="1" applyFont="1" applyFill="1" applyBorder="1" applyAlignment="1">
      <alignment vertical="center"/>
    </xf>
    <xf numFmtId="3" fontId="3" fillId="0" borderId="128" xfId="0" applyNumberFormat="1" applyFont="1" applyFill="1" applyBorder="1" applyAlignment="1">
      <alignment vertical="center"/>
    </xf>
    <xf numFmtId="3" fontId="3" fillId="0" borderId="230" xfId="0" applyNumberFormat="1" applyFont="1" applyFill="1" applyBorder="1" applyAlignment="1">
      <alignment vertical="center"/>
    </xf>
    <xf numFmtId="3" fontId="3" fillId="0" borderId="134" xfId="0" applyNumberFormat="1" applyFont="1" applyFill="1" applyBorder="1" applyAlignment="1">
      <alignment vertical="center"/>
    </xf>
    <xf numFmtId="0" fontId="0" fillId="0" borderId="13" xfId="0" applyFill="1" applyBorder="1"/>
    <xf numFmtId="0" fontId="0" fillId="0" borderId="107" xfId="0" applyFill="1" applyBorder="1"/>
    <xf numFmtId="0" fontId="0" fillId="0" borderId="231" xfId="0" applyFill="1" applyBorder="1"/>
    <xf numFmtId="3" fontId="8" fillId="0" borderId="17" xfId="0" applyNumberFormat="1" applyFont="1" applyFill="1" applyBorder="1" applyAlignment="1">
      <alignment vertical="center"/>
    </xf>
    <xf numFmtId="3" fontId="8" fillId="0" borderId="58" xfId="0" applyNumberFormat="1" applyFont="1" applyFill="1" applyBorder="1" applyAlignment="1">
      <alignment vertical="center"/>
    </xf>
    <xf numFmtId="3" fontId="4" fillId="0" borderId="235" xfId="0" applyNumberFormat="1" applyFont="1" applyFill="1" applyBorder="1" applyAlignment="1">
      <alignment vertical="center"/>
    </xf>
    <xf numFmtId="4" fontId="8" fillId="0" borderId="107" xfId="0" applyNumberFormat="1" applyFont="1" applyFill="1" applyBorder="1" applyAlignment="1">
      <alignment vertical="center"/>
    </xf>
    <xf numFmtId="4" fontId="8" fillId="0" borderId="13" xfId="0" applyNumberFormat="1" applyFont="1" applyFill="1" applyBorder="1" applyAlignment="1">
      <alignment vertical="center"/>
    </xf>
    <xf numFmtId="4" fontId="8" fillId="0" borderId="106" xfId="0" applyNumberFormat="1" applyFont="1" applyFill="1" applyBorder="1" applyAlignment="1">
      <alignment vertical="center"/>
    </xf>
    <xf numFmtId="4" fontId="8" fillId="0" borderId="153" xfId="0" applyNumberFormat="1" applyFont="1" applyFill="1" applyBorder="1" applyAlignment="1">
      <alignment vertical="center"/>
    </xf>
    <xf numFmtId="4" fontId="8" fillId="0" borderId="19" xfId="0" applyNumberFormat="1" applyFont="1" applyFill="1" applyBorder="1" applyAlignment="1">
      <alignment vertical="center"/>
    </xf>
    <xf numFmtId="0" fontId="105" fillId="0" borderId="0" xfId="0" applyFont="1" applyFill="1"/>
    <xf numFmtId="0" fontId="30" fillId="0" borderId="141" xfId="0" applyFont="1" applyFill="1" applyBorder="1" applyAlignment="1">
      <alignment horizontal="center"/>
    </xf>
    <xf numFmtId="0" fontId="30" fillId="0" borderId="85" xfId="0" applyFont="1" applyFill="1" applyBorder="1" applyAlignment="1">
      <alignment horizontal="center"/>
    </xf>
    <xf numFmtId="1" fontId="27" fillId="0" borderId="32" xfId="0" applyNumberFormat="1" applyFont="1" applyFill="1" applyBorder="1" applyAlignment="1">
      <alignment horizontal="center"/>
    </xf>
    <xf numFmtId="1" fontId="30" fillId="0" borderId="10" xfId="0" applyNumberFormat="1" applyFont="1" applyFill="1" applyBorder="1" applyAlignment="1">
      <alignment horizontal="center"/>
    </xf>
    <xf numFmtId="0" fontId="30" fillId="0" borderId="115" xfId="0" applyFont="1" applyFill="1" applyBorder="1" applyAlignment="1">
      <alignment horizontal="center"/>
    </xf>
    <xf numFmtId="0" fontId="30" fillId="0" borderId="190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30" fillId="0" borderId="139" xfId="0" applyFont="1" applyFill="1" applyBorder="1" applyAlignment="1">
      <alignment horizontal="center"/>
    </xf>
    <xf numFmtId="0" fontId="30" fillId="0" borderId="182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205" xfId="0" applyFont="1" applyFill="1" applyBorder="1" applyAlignment="1">
      <alignment horizontal="center"/>
    </xf>
    <xf numFmtId="0" fontId="30" fillId="0" borderId="236" xfId="0" applyFont="1" applyFill="1" applyBorder="1" applyAlignment="1">
      <alignment horizontal="center"/>
    </xf>
    <xf numFmtId="0" fontId="30" fillId="0" borderId="111" xfId="0" applyFont="1" applyFill="1" applyBorder="1" applyAlignment="1">
      <alignment horizontal="center"/>
    </xf>
    <xf numFmtId="0" fontId="110" fillId="0" borderId="202" xfId="0" applyFont="1" applyFill="1" applyBorder="1" applyAlignment="1">
      <alignment horizontal="center" vertical="center"/>
    </xf>
    <xf numFmtId="49" fontId="30" fillId="0" borderId="115" xfId="0" applyNumberFormat="1" applyFont="1" applyFill="1" applyBorder="1" applyAlignment="1">
      <alignment horizontal="center" vertical="center"/>
    </xf>
    <xf numFmtId="0" fontId="30" fillId="0" borderId="190" xfId="0" applyFont="1" applyFill="1" applyBorder="1" applyAlignment="1">
      <alignment vertical="center"/>
    </xf>
    <xf numFmtId="3" fontId="30" fillId="0" borderId="115" xfId="0" applyNumberFormat="1" applyFont="1" applyFill="1" applyBorder="1" applyAlignment="1">
      <alignment vertical="center"/>
    </xf>
    <xf numFmtId="4" fontId="30" fillId="0" borderId="115" xfId="0" applyNumberFormat="1" applyFont="1" applyFill="1" applyBorder="1" applyAlignment="1">
      <alignment vertical="center"/>
    </xf>
    <xf numFmtId="3" fontId="110" fillId="0" borderId="205" xfId="0" applyNumberFormat="1" applyFont="1" applyFill="1" applyBorder="1" applyAlignment="1">
      <alignment vertical="center"/>
    </xf>
    <xf numFmtId="4" fontId="110" fillId="0" borderId="202" xfId="0" applyNumberFormat="1" applyFont="1" applyFill="1" applyBorder="1" applyAlignment="1">
      <alignment vertical="center"/>
    </xf>
    <xf numFmtId="3" fontId="27" fillId="0" borderId="237" xfId="0" applyNumberFormat="1" applyFont="1" applyFill="1" applyBorder="1" applyAlignment="1">
      <alignment vertical="center"/>
    </xf>
    <xf numFmtId="4" fontId="30" fillId="0" borderId="238" xfId="0" applyNumberFormat="1" applyFont="1" applyFill="1" applyBorder="1" applyAlignment="1">
      <alignment vertical="center"/>
    </xf>
    <xf numFmtId="4" fontId="30" fillId="0" borderId="203" xfId="0" applyNumberFormat="1" applyFont="1" applyFill="1" applyBorder="1" applyAlignment="1">
      <alignment vertical="center"/>
    </xf>
    <xf numFmtId="3" fontId="30" fillId="0" borderId="203" xfId="0" applyNumberFormat="1" applyFont="1" applyFill="1" applyBorder="1" applyAlignment="1">
      <alignment vertical="center"/>
    </xf>
    <xf numFmtId="3" fontId="30" fillId="0" borderId="238" xfId="0" applyNumberFormat="1" applyFont="1" applyFill="1" applyBorder="1" applyAlignment="1">
      <alignment vertical="center"/>
    </xf>
    <xf numFmtId="3" fontId="27" fillId="0" borderId="202" xfId="0" applyNumberFormat="1" applyFont="1" applyFill="1" applyBorder="1" applyAlignment="1">
      <alignment vertical="center"/>
    </xf>
    <xf numFmtId="3" fontId="27" fillId="0" borderId="239" xfId="0" applyNumberFormat="1" applyFont="1" applyFill="1" applyBorder="1" applyAlignment="1">
      <alignment vertical="center"/>
    </xf>
    <xf numFmtId="3" fontId="30" fillId="0" borderId="202" xfId="0" applyNumberFormat="1" applyFont="1" applyFill="1" applyBorder="1" applyAlignment="1">
      <alignment vertical="center"/>
    </xf>
    <xf numFmtId="3" fontId="30" fillId="0" borderId="239" xfId="0" applyNumberFormat="1" applyFont="1" applyFill="1" applyBorder="1" applyAlignment="1">
      <alignment vertical="center"/>
    </xf>
    <xf numFmtId="3" fontId="32" fillId="0" borderId="115" xfId="0" applyNumberFormat="1" applyFont="1" applyFill="1" applyBorder="1" applyAlignment="1">
      <alignment vertical="center"/>
    </xf>
    <xf numFmtId="3" fontId="27" fillId="0" borderId="83" xfId="0" applyNumberFormat="1" applyFont="1" applyFill="1" applyBorder="1" applyAlignment="1">
      <alignment vertical="center"/>
    </xf>
    <xf numFmtId="3" fontId="109" fillId="0" borderId="205" xfId="0" applyNumberFormat="1" applyFont="1" applyFill="1" applyBorder="1" applyAlignment="1">
      <alignment vertical="center"/>
    </xf>
    <xf numFmtId="4" fontId="109" fillId="0" borderId="202" xfId="0" applyNumberFormat="1" applyFont="1" applyFill="1" applyBorder="1" applyAlignment="1">
      <alignment vertical="center"/>
    </xf>
    <xf numFmtId="0" fontId="48" fillId="0" borderId="166" xfId="32" applyFont="1" applyFill="1" applyBorder="1" applyAlignment="1">
      <alignment horizontal="center" vertical="center"/>
    </xf>
    <xf numFmtId="0" fontId="48" fillId="0" borderId="64" xfId="32" applyFont="1" applyFill="1" applyBorder="1" applyAlignment="1">
      <alignment vertical="center" wrapText="1"/>
    </xf>
    <xf numFmtId="3" fontId="18" fillId="0" borderId="0" xfId="32" applyNumberFormat="1" applyFont="1" applyFill="1" applyBorder="1" applyAlignment="1">
      <alignment horizontal="center" vertical="center"/>
    </xf>
    <xf numFmtId="0" fontId="52" fillId="0" borderId="0" xfId="32" applyFont="1" applyFill="1" applyBorder="1"/>
    <xf numFmtId="0" fontId="18" fillId="0" borderId="86" xfId="32" applyFont="1" applyFill="1" applyBorder="1"/>
    <xf numFmtId="3" fontId="18" fillId="0" borderId="86" xfId="32" applyNumberFormat="1" applyFont="1" applyFill="1" applyBorder="1"/>
    <xf numFmtId="3" fontId="18" fillId="0" borderId="124" xfId="32" applyNumberFormat="1" applyFont="1" applyFill="1" applyBorder="1"/>
    <xf numFmtId="3" fontId="18" fillId="0" borderId="169" xfId="32" applyNumberFormat="1" applyFont="1" applyFill="1" applyBorder="1"/>
    <xf numFmtId="0" fontId="18" fillId="0" borderId="126" xfId="32" applyFont="1" applyFill="1" applyBorder="1"/>
    <xf numFmtId="3" fontId="18" fillId="0" borderId="170" xfId="32" applyNumberFormat="1" applyFont="1" applyFill="1" applyBorder="1"/>
    <xf numFmtId="3" fontId="18" fillId="0" borderId="240" xfId="32" applyNumberFormat="1" applyFont="1" applyFill="1" applyBorder="1"/>
    <xf numFmtId="3" fontId="18" fillId="0" borderId="0" xfId="32" applyNumberFormat="1" applyFont="1" applyFill="1" applyBorder="1"/>
    <xf numFmtId="3" fontId="18" fillId="0" borderId="167" xfId="32" applyNumberFormat="1" applyFont="1" applyFill="1" applyBorder="1"/>
    <xf numFmtId="3" fontId="18" fillId="0" borderId="241" xfId="32" applyNumberFormat="1" applyFont="1" applyFill="1" applyBorder="1"/>
    <xf numFmtId="0" fontId="48" fillId="0" borderId="86" xfId="32" applyFont="1" applyFill="1" applyBorder="1" applyAlignment="1">
      <alignment vertical="center"/>
    </xf>
    <xf numFmtId="0" fontId="48" fillId="0" borderId="62" xfId="32" applyFont="1" applyFill="1" applyBorder="1" applyAlignment="1">
      <alignment horizontal="center" vertical="center" wrapText="1"/>
    </xf>
    <xf numFmtId="0" fontId="48" fillId="0" borderId="166" xfId="32" applyFont="1" applyFill="1" applyBorder="1" applyAlignment="1">
      <alignment horizontal="center" vertical="center" wrapText="1"/>
    </xf>
    <xf numFmtId="0" fontId="48" fillId="0" borderId="64" xfId="32" applyFont="1" applyFill="1" applyBorder="1" applyAlignment="1">
      <alignment horizontal="left" vertical="center"/>
    </xf>
    <xf numFmtId="3" fontId="52" fillId="0" borderId="0" xfId="32" applyNumberFormat="1" applyFont="1" applyFill="1" applyBorder="1" applyAlignment="1">
      <alignment vertical="center"/>
    </xf>
    <xf numFmtId="3" fontId="53" fillId="0" borderId="0" xfId="32" applyNumberFormat="1" applyFont="1" applyFill="1" applyBorder="1" applyAlignment="1">
      <alignment horizontal="center" vertical="center"/>
    </xf>
    <xf numFmtId="0" fontId="52" fillId="0" borderId="62" xfId="32" applyFont="1" applyFill="1" applyBorder="1" applyAlignment="1">
      <alignment horizontal="center" vertical="center"/>
    </xf>
    <xf numFmtId="0" fontId="48" fillId="0" borderId="62" xfId="32" applyFont="1" applyFill="1" applyBorder="1" applyAlignment="1">
      <alignment horizontal="center" vertical="top" wrapText="1"/>
    </xf>
    <xf numFmtId="3" fontId="9" fillId="0" borderId="243" xfId="0" applyNumberFormat="1" applyFont="1" applyFill="1" applyBorder="1" applyAlignment="1" applyProtection="1">
      <alignment vertical="center"/>
      <protection locked="0"/>
    </xf>
    <xf numFmtId="3" fontId="9" fillId="0" borderId="244" xfId="0" applyNumberFormat="1" applyFont="1" applyFill="1" applyBorder="1" applyAlignment="1" applyProtection="1">
      <alignment vertical="center"/>
      <protection locked="0"/>
    </xf>
    <xf numFmtId="3" fontId="9" fillId="0" borderId="245" xfId="0" applyNumberFormat="1" applyFont="1" applyFill="1" applyBorder="1" applyAlignment="1" applyProtection="1">
      <alignment vertical="center"/>
      <protection locked="0"/>
    </xf>
    <xf numFmtId="3" fontId="9" fillId="0" borderId="49" xfId="0" applyNumberFormat="1" applyFont="1" applyFill="1" applyBorder="1" applyAlignment="1" applyProtection="1">
      <alignment vertical="center"/>
      <protection locked="0"/>
    </xf>
    <xf numFmtId="3" fontId="9" fillId="0" borderId="28" xfId="0" applyNumberFormat="1" applyFont="1" applyFill="1" applyBorder="1" applyAlignment="1" applyProtection="1">
      <alignment vertical="center"/>
      <protection locked="0"/>
    </xf>
    <xf numFmtId="3" fontId="9" fillId="0" borderId="38" xfId="0" applyNumberFormat="1" applyFont="1" applyFill="1" applyBorder="1" applyAlignment="1" applyProtection="1">
      <alignment vertical="center"/>
      <protection locked="0"/>
    </xf>
    <xf numFmtId="3" fontId="9" fillId="0" borderId="18" xfId="0" applyNumberFormat="1" applyFont="1" applyFill="1" applyBorder="1" applyAlignment="1" applyProtection="1">
      <alignment vertical="center"/>
      <protection locked="0"/>
    </xf>
    <xf numFmtId="3" fontId="9" fillId="0" borderId="41" xfId="0" applyNumberFormat="1" applyFont="1" applyFill="1" applyBorder="1" applyAlignment="1" applyProtection="1">
      <alignment vertical="center"/>
      <protection locked="0"/>
    </xf>
    <xf numFmtId="3" fontId="4" fillId="0" borderId="201" xfId="0" applyNumberFormat="1" applyFont="1" applyFill="1" applyBorder="1" applyAlignment="1" applyProtection="1">
      <alignment vertical="center"/>
      <protection locked="0"/>
    </xf>
    <xf numFmtId="3" fontId="4" fillId="0" borderId="249" xfId="0" applyNumberFormat="1" applyFont="1" applyFill="1" applyBorder="1" applyAlignment="1" applyProtection="1">
      <alignment vertical="center"/>
      <protection locked="0"/>
    </xf>
    <xf numFmtId="3" fontId="8" fillId="0" borderId="49" xfId="0" applyNumberFormat="1" applyFont="1" applyFill="1" applyBorder="1" applyAlignment="1" applyProtection="1">
      <alignment vertical="center"/>
      <protection locked="0"/>
    </xf>
    <xf numFmtId="3" fontId="8" fillId="0" borderId="28" xfId="0" applyNumberFormat="1" applyFont="1" applyFill="1" applyBorder="1" applyAlignment="1" applyProtection="1">
      <alignment vertical="center"/>
      <protection locked="0"/>
    </xf>
    <xf numFmtId="3" fontId="8" fillId="0" borderId="38" xfId="0" applyNumberFormat="1" applyFont="1" applyFill="1" applyBorder="1" applyAlignment="1" applyProtection="1">
      <alignment vertical="center"/>
      <protection locked="0"/>
    </xf>
    <xf numFmtId="3" fontId="8" fillId="0" borderId="243" xfId="0" applyNumberFormat="1" applyFont="1" applyFill="1" applyBorder="1" applyAlignment="1" applyProtection="1">
      <alignment vertical="center"/>
    </xf>
    <xf numFmtId="3" fontId="8" fillId="0" borderId="244" xfId="0" applyNumberFormat="1" applyFont="1" applyFill="1" applyBorder="1" applyAlignment="1" applyProtection="1">
      <alignment vertical="center"/>
    </xf>
    <xf numFmtId="3" fontId="8" fillId="0" borderId="245" xfId="0" applyNumberFormat="1" applyFont="1" applyFill="1" applyBorder="1" applyAlignment="1" applyProtection="1">
      <alignment vertical="center"/>
    </xf>
    <xf numFmtId="3" fontId="8" fillId="0" borderId="49" xfId="0" applyNumberFormat="1" applyFont="1" applyFill="1" applyBorder="1" applyAlignment="1" applyProtection="1">
      <alignment vertical="center"/>
      <protection hidden="1"/>
    </xf>
    <xf numFmtId="3" fontId="4" fillId="0" borderId="243" xfId="0" applyNumberFormat="1" applyFont="1" applyFill="1" applyBorder="1" applyAlignment="1" applyProtection="1">
      <alignment vertical="center"/>
      <protection locked="0"/>
    </xf>
    <xf numFmtId="3" fontId="4" fillId="0" borderId="244" xfId="0" applyNumberFormat="1" applyFont="1" applyFill="1" applyBorder="1" applyAlignment="1" applyProtection="1">
      <alignment vertical="center"/>
      <protection locked="0"/>
    </xf>
    <xf numFmtId="3" fontId="9" fillId="0" borderId="12" xfId="0" applyNumberFormat="1" applyFont="1" applyFill="1" applyBorder="1" applyAlignment="1" applyProtection="1">
      <alignment vertical="center"/>
      <protection hidden="1"/>
    </xf>
    <xf numFmtId="3" fontId="20" fillId="0" borderId="184" xfId="0" applyNumberFormat="1" applyFont="1" applyFill="1" applyBorder="1" applyAlignment="1" applyProtection="1">
      <alignment vertical="center"/>
    </xf>
    <xf numFmtId="3" fontId="9" fillId="0" borderId="249" xfId="0" applyNumberFormat="1" applyFont="1" applyFill="1" applyBorder="1" applyAlignment="1" applyProtection="1">
      <alignment vertical="center"/>
    </xf>
    <xf numFmtId="3" fontId="9" fillId="0" borderId="49" xfId="0" applyNumberFormat="1" applyFont="1" applyFill="1" applyBorder="1" applyAlignment="1" applyProtection="1">
      <alignment vertical="center"/>
    </xf>
    <xf numFmtId="3" fontId="9" fillId="0" borderId="28" xfId="0" applyNumberFormat="1" applyFont="1" applyFill="1" applyBorder="1" applyAlignment="1" applyProtection="1">
      <alignment vertical="center"/>
    </xf>
    <xf numFmtId="3" fontId="9" fillId="0" borderId="38" xfId="0" applyNumberFormat="1" applyFont="1" applyFill="1" applyBorder="1" applyAlignment="1" applyProtection="1">
      <alignment vertical="center"/>
    </xf>
    <xf numFmtId="3" fontId="8" fillId="0" borderId="112" xfId="0" applyNumberFormat="1" applyFont="1" applyFill="1" applyBorder="1" applyAlignment="1" applyProtection="1">
      <alignment vertical="center"/>
      <protection hidden="1"/>
    </xf>
    <xf numFmtId="4" fontId="30" fillId="0" borderId="251" xfId="0" applyNumberFormat="1" applyFont="1" applyFill="1" applyBorder="1" applyAlignment="1">
      <alignment vertical="center"/>
    </xf>
    <xf numFmtId="4" fontId="30" fillId="0" borderId="107" xfId="0" applyNumberFormat="1" applyFont="1" applyFill="1" applyBorder="1" applyAlignment="1">
      <alignment vertical="center"/>
    </xf>
    <xf numFmtId="4" fontId="30" fillId="0" borderId="13" xfId="0" applyNumberFormat="1" applyFont="1" applyFill="1" applyBorder="1" applyAlignment="1">
      <alignment vertical="center"/>
    </xf>
    <xf numFmtId="4" fontId="30" fillId="0" borderId="106" xfId="0" applyNumberFormat="1" applyFont="1" applyFill="1" applyBorder="1" applyAlignment="1">
      <alignment vertical="center"/>
    </xf>
    <xf numFmtId="4" fontId="32" fillId="0" borderId="106" xfId="0" applyNumberFormat="1" applyFont="1" applyFill="1" applyBorder="1" applyAlignment="1">
      <alignment vertical="center"/>
    </xf>
    <xf numFmtId="4" fontId="32" fillId="0" borderId="13" xfId="0" applyNumberFormat="1" applyFont="1" applyFill="1" applyBorder="1" applyAlignment="1">
      <alignment vertical="center"/>
    </xf>
    <xf numFmtId="4" fontId="32" fillId="0" borderId="153" xfId="0" applyNumberFormat="1" applyFont="1" applyFill="1" applyBorder="1" applyAlignment="1">
      <alignment vertical="center"/>
    </xf>
    <xf numFmtId="4" fontId="27" fillId="0" borderId="251" xfId="0" applyNumberFormat="1" applyFont="1" applyFill="1" applyBorder="1" applyAlignment="1">
      <alignment vertical="center"/>
    </xf>
    <xf numFmtId="4" fontId="27" fillId="0" borderId="252" xfId="0" applyNumberFormat="1" applyFont="1" applyFill="1" applyBorder="1" applyAlignment="1">
      <alignment vertical="center"/>
    </xf>
    <xf numFmtId="4" fontId="27" fillId="0" borderId="123" xfId="0" applyNumberFormat="1" applyFont="1" applyFill="1" applyBorder="1" applyAlignment="1">
      <alignment vertical="center"/>
    </xf>
    <xf numFmtId="3" fontId="9" fillId="0" borderId="112" xfId="0" applyNumberFormat="1" applyFont="1" applyFill="1" applyBorder="1" applyAlignment="1" applyProtection="1">
      <alignment vertical="center"/>
    </xf>
    <xf numFmtId="3" fontId="9" fillId="0" borderId="116" xfId="0" applyNumberFormat="1" applyFont="1" applyFill="1" applyBorder="1" applyAlignment="1" applyProtection="1">
      <alignment vertical="center"/>
    </xf>
    <xf numFmtId="3" fontId="9" fillId="0" borderId="113" xfId="0" applyNumberFormat="1" applyFont="1" applyFill="1" applyBorder="1" applyAlignment="1" applyProtection="1">
      <alignment vertical="center"/>
    </xf>
    <xf numFmtId="3" fontId="9" fillId="0" borderId="243" xfId="0" applyNumberFormat="1" applyFont="1" applyFill="1" applyBorder="1" applyAlignment="1" applyProtection="1">
      <alignment vertical="center"/>
    </xf>
    <xf numFmtId="3" fontId="9" fillId="0" borderId="244" xfId="0" applyNumberFormat="1" applyFont="1" applyFill="1" applyBorder="1" applyAlignment="1" applyProtection="1">
      <alignment vertical="center"/>
    </xf>
    <xf numFmtId="4" fontId="30" fillId="0" borderId="253" xfId="0" applyNumberFormat="1" applyFont="1" applyFill="1" applyBorder="1" applyAlignment="1">
      <alignment vertical="center"/>
    </xf>
    <xf numFmtId="3" fontId="8" fillId="0" borderId="246" xfId="0" applyNumberFormat="1" applyFont="1" applyFill="1" applyBorder="1" applyAlignment="1" applyProtection="1">
      <alignment vertical="center"/>
    </xf>
    <xf numFmtId="3" fontId="8" fillId="0" borderId="247" xfId="0" applyNumberFormat="1" applyFont="1" applyFill="1" applyBorder="1" applyAlignment="1" applyProtection="1">
      <alignment vertical="center"/>
    </xf>
    <xf numFmtId="4" fontId="27" fillId="0" borderId="53" xfId="0" applyNumberFormat="1" applyFont="1" applyFill="1" applyBorder="1" applyAlignment="1">
      <alignment vertical="center"/>
    </xf>
    <xf numFmtId="4" fontId="27" fillId="0" borderId="153" xfId="0" applyNumberFormat="1" applyFont="1" applyFill="1" applyBorder="1" applyAlignment="1">
      <alignment vertical="center"/>
    </xf>
    <xf numFmtId="4" fontId="27" fillId="0" borderId="19" xfId="0" applyNumberFormat="1" applyFont="1" applyFill="1" applyBorder="1" applyAlignment="1">
      <alignment vertical="center"/>
    </xf>
    <xf numFmtId="3" fontId="9" fillId="0" borderId="115" xfId="0" applyNumberFormat="1" applyFont="1" applyFill="1" applyBorder="1"/>
    <xf numFmtId="3" fontId="9" fillId="0" borderId="250" xfId="0" applyNumberFormat="1" applyFont="1" applyFill="1" applyBorder="1" applyAlignment="1" applyProtection="1">
      <alignment vertical="center"/>
      <protection locked="0"/>
    </xf>
    <xf numFmtId="3" fontId="84" fillId="0" borderId="0" xfId="34" applyNumberFormat="1"/>
    <xf numFmtId="4" fontId="27" fillId="0" borderId="202" xfId="0" applyNumberFormat="1" applyFont="1" applyFill="1" applyBorder="1" applyAlignment="1">
      <alignment vertical="center"/>
    </xf>
    <xf numFmtId="4" fontId="27" fillId="0" borderId="203" xfId="0" applyNumberFormat="1" applyFont="1" applyFill="1" applyBorder="1" applyAlignment="1">
      <alignment vertical="center"/>
    </xf>
    <xf numFmtId="4" fontId="32" fillId="0" borderId="115" xfId="0" applyNumberFormat="1" applyFont="1" applyFill="1" applyBorder="1" applyAlignment="1">
      <alignment vertical="center"/>
    </xf>
    <xf numFmtId="4" fontId="27" fillId="0" borderId="83" xfId="0" applyNumberFormat="1" applyFont="1" applyFill="1" applyBorder="1" applyAlignment="1">
      <alignment vertical="center"/>
    </xf>
    <xf numFmtId="4" fontId="30" fillId="0" borderId="254" xfId="0" applyNumberFormat="1" applyFont="1" applyFill="1" applyBorder="1" applyAlignment="1">
      <alignment vertical="center"/>
    </xf>
    <xf numFmtId="0" fontId="91" fillId="0" borderId="10" xfId="0" applyFont="1" applyBorder="1" applyAlignment="1"/>
    <xf numFmtId="0" fontId="81" fillId="0" borderId="13" xfId="0" applyFont="1" applyBorder="1"/>
    <xf numFmtId="0" fontId="94" fillId="0" borderId="13" xfId="0" applyFont="1" applyBorder="1" applyAlignment="1">
      <alignment horizontal="center"/>
    </xf>
    <xf numFmtId="0" fontId="81" fillId="0" borderId="13" xfId="0" applyFont="1" applyBorder="1" applyAlignment="1">
      <alignment horizontal="center"/>
    </xf>
    <xf numFmtId="0" fontId="95" fillId="0" borderId="13" xfId="0" applyFont="1" applyBorder="1" applyAlignment="1">
      <alignment horizontal="center"/>
    </xf>
    <xf numFmtId="0" fontId="81" fillId="0" borderId="107" xfId="0" applyFont="1" applyBorder="1" applyAlignment="1">
      <alignment horizontal="center"/>
    </xf>
    <xf numFmtId="0" fontId="95" fillId="0" borderId="13" xfId="0" applyFont="1" applyBorder="1"/>
    <xf numFmtId="0" fontId="30" fillId="0" borderId="0" xfId="0" applyFont="1" applyAlignment="1"/>
    <xf numFmtId="0" fontId="91" fillId="0" borderId="13" xfId="0" applyFont="1" applyBorder="1" applyAlignment="1"/>
    <xf numFmtId="0" fontId="94" fillId="0" borderId="153" xfId="0" applyFont="1" applyBorder="1" applyAlignment="1">
      <alignment horizontal="center"/>
    </xf>
    <xf numFmtId="0" fontId="96" fillId="0" borderId="13" xfId="0" applyFont="1" applyBorder="1"/>
    <xf numFmtId="0" fontId="96" fillId="0" borderId="13" xfId="0" applyFont="1" applyFill="1" applyBorder="1" applyAlignment="1">
      <alignment horizontal="left"/>
    </xf>
    <xf numFmtId="0" fontId="95" fillId="0" borderId="16" xfId="0" applyFont="1" applyBorder="1"/>
    <xf numFmtId="0" fontId="96" fillId="0" borderId="107" xfId="0" applyFont="1" applyBorder="1"/>
    <xf numFmtId="0" fontId="97" fillId="0" borderId="13" xfId="0" applyFont="1" applyBorder="1"/>
    <xf numFmtId="0" fontId="97" fillId="0" borderId="13" xfId="0" applyFont="1" applyBorder="1" applyAlignment="1">
      <alignment wrapText="1"/>
    </xf>
    <xf numFmtId="0" fontId="60" fillId="0" borderId="10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81" fillId="0" borderId="153" xfId="0" applyFont="1" applyBorder="1" applyAlignment="1">
      <alignment horizontal="center" vertical="center" wrapText="1"/>
    </xf>
    <xf numFmtId="0" fontId="0" fillId="0" borderId="0" xfId="0" applyFont="1"/>
    <xf numFmtId="3" fontId="13" fillId="0" borderId="194" xfId="0" applyNumberFormat="1" applyFont="1" applyFill="1" applyBorder="1" applyAlignment="1">
      <alignment horizontal="right" vertical="center"/>
    </xf>
    <xf numFmtId="167" fontId="84" fillId="0" borderId="0" xfId="34" applyNumberFormat="1"/>
    <xf numFmtId="0" fontId="11" fillId="21" borderId="43" xfId="0" applyFont="1" applyFill="1" applyBorder="1" applyAlignment="1">
      <alignment horizontal="center"/>
    </xf>
    <xf numFmtId="0" fontId="7" fillId="21" borderId="18" xfId="0" applyFont="1" applyFill="1" applyBorder="1" applyAlignment="1">
      <alignment horizontal="center"/>
    </xf>
    <xf numFmtId="0" fontId="7" fillId="21" borderId="41" xfId="0" applyFont="1" applyFill="1" applyBorder="1" applyAlignment="1">
      <alignment horizontal="center"/>
    </xf>
    <xf numFmtId="0" fontId="11" fillId="21" borderId="41" xfId="0" applyFont="1" applyFill="1" applyBorder="1" applyAlignment="1">
      <alignment horizontal="center" vertical="top" wrapText="1"/>
    </xf>
    <xf numFmtId="3" fontId="3" fillId="21" borderId="41" xfId="0" applyNumberFormat="1" applyFont="1" applyFill="1" applyBorder="1" applyAlignment="1">
      <alignment vertical="center" wrapText="1"/>
    </xf>
    <xf numFmtId="0" fontId="3" fillId="21" borderId="41" xfId="0" applyFont="1" applyFill="1" applyBorder="1" applyAlignment="1">
      <alignment vertical="center" wrapText="1"/>
    </xf>
    <xf numFmtId="0" fontId="4" fillId="21" borderId="49" xfId="0" applyFont="1" applyFill="1" applyBorder="1" applyAlignment="1">
      <alignment horizontal="center" vertical="center"/>
    </xf>
    <xf numFmtId="0" fontId="25" fillId="21" borderId="18" xfId="0" applyFont="1" applyFill="1" applyBorder="1" applyAlignment="1">
      <alignment horizontal="center" vertical="center"/>
    </xf>
    <xf numFmtId="3" fontId="26" fillId="21" borderId="41" xfId="0" applyNumberFormat="1" applyFont="1" applyFill="1" applyBorder="1" applyAlignment="1">
      <alignment vertical="center" wrapText="1"/>
    </xf>
    <xf numFmtId="0" fontId="25" fillId="21" borderId="41" xfId="0" applyFont="1" applyFill="1" applyBorder="1" applyAlignment="1">
      <alignment vertical="center" wrapText="1"/>
    </xf>
    <xf numFmtId="0" fontId="4" fillId="21" borderId="41" xfId="0" applyFont="1" applyFill="1" applyBorder="1" applyAlignment="1">
      <alignment vertical="center" wrapText="1"/>
    </xf>
    <xf numFmtId="0" fontId="55" fillId="21" borderId="28" xfId="0" applyFont="1" applyFill="1" applyBorder="1" applyAlignment="1">
      <alignment horizontal="center"/>
    </xf>
    <xf numFmtId="0" fontId="55" fillId="21" borderId="38" xfId="0" applyFont="1" applyFill="1" applyBorder="1" applyAlignment="1">
      <alignment horizontal="center"/>
    </xf>
    <xf numFmtId="3" fontId="25" fillId="21" borderId="41" xfId="0" applyNumberFormat="1" applyFont="1" applyFill="1" applyBorder="1" applyAlignment="1">
      <alignment vertical="center"/>
    </xf>
    <xf numFmtId="3" fontId="26" fillId="21" borderId="41" xfId="0" applyNumberFormat="1" applyFont="1" applyFill="1" applyBorder="1" applyAlignment="1">
      <alignment vertical="center"/>
    </xf>
    <xf numFmtId="3" fontId="8" fillId="21" borderId="42" xfId="0" applyNumberFormat="1" applyFont="1" applyFill="1" applyBorder="1" applyAlignment="1">
      <alignment vertical="center"/>
    </xf>
    <xf numFmtId="3" fontId="26" fillId="21" borderId="42" xfId="0" applyNumberFormat="1" applyFont="1" applyFill="1" applyBorder="1" applyAlignment="1">
      <alignment vertical="center"/>
    </xf>
    <xf numFmtId="3" fontId="18" fillId="0" borderId="64" xfId="32" applyNumberFormat="1" applyFont="1" applyFill="1" applyBorder="1" applyAlignment="1" applyProtection="1">
      <alignment vertical="center"/>
      <protection hidden="1"/>
    </xf>
    <xf numFmtId="0" fontId="14" fillId="0" borderId="10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/>
    <xf numFmtId="0" fontId="38" fillId="0" borderId="13" xfId="0" applyFont="1" applyBorder="1"/>
    <xf numFmtId="0" fontId="18" fillId="0" borderId="0" xfId="32" applyFont="1" applyFill="1" applyBorder="1" applyAlignment="1">
      <alignment vertical="center"/>
    </xf>
    <xf numFmtId="4" fontId="48" fillId="0" borderId="127" xfId="32" applyNumberFormat="1" applyFont="1" applyFill="1" applyBorder="1" applyAlignment="1">
      <alignment vertical="center"/>
    </xf>
    <xf numFmtId="4" fontId="30" fillId="0" borderId="231" xfId="0" applyNumberFormat="1" applyFont="1" applyFill="1" applyBorder="1" applyAlignment="1">
      <alignment vertical="center"/>
    </xf>
    <xf numFmtId="0" fontId="95" fillId="0" borderId="16" xfId="0" applyFont="1" applyBorder="1" applyAlignment="1">
      <alignment horizontal="center"/>
    </xf>
    <xf numFmtId="3" fontId="4" fillId="0" borderId="269" xfId="0" applyNumberFormat="1" applyFont="1" applyFill="1" applyBorder="1" applyAlignment="1" applyProtection="1">
      <alignment vertical="center"/>
    </xf>
    <xf numFmtId="3" fontId="9" fillId="0" borderId="233" xfId="0" applyNumberFormat="1" applyFont="1" applyFill="1" applyBorder="1" applyAlignment="1" applyProtection="1">
      <alignment vertical="center"/>
      <protection locked="0"/>
    </xf>
    <xf numFmtId="3" fontId="9" fillId="0" borderId="17" xfId="0" applyNumberFormat="1" applyFont="1" applyFill="1" applyBorder="1" applyAlignment="1" applyProtection="1">
      <alignment vertical="center"/>
      <protection locked="0"/>
    </xf>
    <xf numFmtId="3" fontId="4" fillId="0" borderId="269" xfId="0" applyNumberFormat="1" applyFont="1" applyFill="1" applyBorder="1" applyAlignment="1" applyProtection="1">
      <alignment vertical="center"/>
      <protection locked="0"/>
    </xf>
    <xf numFmtId="3" fontId="9" fillId="0" borderId="58" xfId="0" applyNumberFormat="1" applyFont="1" applyFill="1" applyBorder="1" applyAlignment="1" applyProtection="1">
      <alignment vertical="center"/>
      <protection locked="0"/>
    </xf>
    <xf numFmtId="3" fontId="8" fillId="0" borderId="58" xfId="0" applyNumberFormat="1" applyFont="1" applyFill="1" applyBorder="1" applyAlignment="1" applyProtection="1">
      <alignment vertical="center"/>
      <protection locked="0"/>
    </xf>
    <xf numFmtId="3" fontId="9" fillId="0" borderId="17" xfId="0" applyNumberFormat="1" applyFont="1" applyFill="1" applyBorder="1" applyAlignment="1" applyProtection="1">
      <alignment vertical="center"/>
    </xf>
    <xf numFmtId="3" fontId="25" fillId="0" borderId="17" xfId="0" applyNumberFormat="1" applyFont="1" applyFill="1" applyBorder="1" applyAlignment="1" applyProtection="1">
      <alignment vertical="center"/>
    </xf>
    <xf numFmtId="3" fontId="8" fillId="0" borderId="233" xfId="0" applyNumberFormat="1" applyFont="1" applyFill="1" applyBorder="1" applyAlignment="1" applyProtection="1">
      <alignment vertical="center"/>
    </xf>
    <xf numFmtId="3" fontId="8" fillId="0" borderId="269" xfId="0" applyNumberFormat="1" applyFont="1" applyFill="1" applyBorder="1" applyAlignment="1" applyProtection="1">
      <alignment vertical="center"/>
    </xf>
    <xf numFmtId="3" fontId="8" fillId="0" borderId="269" xfId="0" applyNumberFormat="1" applyFont="1" applyFill="1" applyBorder="1" applyAlignment="1" applyProtection="1">
      <alignment vertical="center"/>
      <protection locked="0"/>
    </xf>
    <xf numFmtId="3" fontId="9" fillId="0" borderId="269" xfId="0" applyNumberFormat="1" applyFont="1" applyFill="1" applyBorder="1" applyAlignment="1" applyProtection="1">
      <alignment vertical="center"/>
      <protection locked="0"/>
    </xf>
    <xf numFmtId="3" fontId="20" fillId="0" borderId="99" xfId="0" applyNumberFormat="1" applyFont="1" applyFill="1" applyBorder="1" applyAlignment="1" applyProtection="1">
      <alignment vertical="center"/>
    </xf>
    <xf numFmtId="3" fontId="4" fillId="0" borderId="12" xfId="0" applyNumberFormat="1" applyFont="1" applyFill="1" applyBorder="1" applyAlignment="1" applyProtection="1">
      <alignment vertical="center"/>
    </xf>
    <xf numFmtId="3" fontId="4" fillId="0" borderId="21" xfId="0" applyNumberFormat="1" applyFont="1" applyFill="1" applyBorder="1" applyAlignment="1" applyProtection="1">
      <alignment vertical="center"/>
    </xf>
    <xf numFmtId="3" fontId="4" fillId="0" borderId="30" xfId="0" applyNumberFormat="1" applyFont="1" applyFill="1" applyBorder="1" applyAlignment="1" applyProtection="1">
      <alignment vertical="center"/>
    </xf>
    <xf numFmtId="3" fontId="53" fillId="0" borderId="64" xfId="32" applyNumberFormat="1" applyFont="1" applyFill="1" applyBorder="1" applyAlignment="1" applyProtection="1">
      <alignment vertical="center"/>
      <protection locked="0"/>
    </xf>
    <xf numFmtId="0" fontId="53" fillId="0" borderId="64" xfId="32" applyFont="1" applyFill="1" applyBorder="1" applyAlignment="1">
      <alignment vertical="center" wrapText="1"/>
    </xf>
    <xf numFmtId="0" fontId="0" fillId="0" borderId="51" xfId="0" applyFill="1" applyBorder="1"/>
    <xf numFmtId="0" fontId="0" fillId="0" borderId="17" xfId="0" applyFill="1" applyBorder="1"/>
    <xf numFmtId="0" fontId="0" fillId="0" borderId="58" xfId="0" applyFill="1" applyBorder="1"/>
    <xf numFmtId="3" fontId="20" fillId="0" borderId="270" xfId="0" applyNumberFormat="1" applyFont="1" applyFill="1" applyBorder="1" applyAlignment="1">
      <alignment vertical="center"/>
    </xf>
    <xf numFmtId="3" fontId="40" fillId="0" borderId="215" xfId="0" applyNumberFormat="1" applyFont="1" applyFill="1" applyBorder="1" applyAlignment="1">
      <alignment vertical="center"/>
    </xf>
    <xf numFmtId="0" fontId="0" fillId="0" borderId="38" xfId="0" applyFill="1" applyBorder="1"/>
    <xf numFmtId="0" fontId="0" fillId="0" borderId="79" xfId="0" applyFill="1" applyBorder="1"/>
    <xf numFmtId="3" fontId="9" fillId="0" borderId="52" xfId="0" applyNumberFormat="1" applyFont="1" applyFill="1" applyBorder="1" applyAlignment="1">
      <alignment vertical="center"/>
    </xf>
    <xf numFmtId="0" fontId="0" fillId="0" borderId="52" xfId="0" applyFill="1" applyBorder="1"/>
    <xf numFmtId="0" fontId="0" fillId="0" borderId="15" xfId="0" applyFill="1" applyBorder="1"/>
    <xf numFmtId="0" fontId="0" fillId="0" borderId="77" xfId="0" applyFill="1" applyBorder="1"/>
    <xf numFmtId="0" fontId="0" fillId="0" borderId="271" xfId="0" applyFill="1" applyBorder="1"/>
    <xf numFmtId="3" fontId="0" fillId="0" borderId="0" xfId="0" applyNumberFormat="1" applyFill="1"/>
    <xf numFmtId="3" fontId="20" fillId="0" borderId="100" xfId="0" applyNumberFormat="1" applyFont="1" applyFill="1" applyBorder="1" applyAlignment="1" applyProtection="1">
      <alignment vertical="center"/>
    </xf>
    <xf numFmtId="3" fontId="20" fillId="0" borderId="71" xfId="0" applyNumberFormat="1" applyFont="1" applyFill="1" applyBorder="1" applyAlignment="1" applyProtection="1">
      <alignment vertical="center"/>
    </xf>
    <xf numFmtId="3" fontId="20" fillId="0" borderId="75" xfId="0" applyNumberFormat="1" applyFont="1" applyFill="1" applyBorder="1" applyAlignment="1" applyProtection="1">
      <alignment vertical="center"/>
    </xf>
    <xf numFmtId="3" fontId="4" fillId="0" borderId="184" xfId="0" applyNumberFormat="1" applyFont="1" applyFill="1" applyBorder="1" applyAlignment="1" applyProtection="1">
      <alignment vertical="center"/>
    </xf>
    <xf numFmtId="0" fontId="95" fillId="0" borderId="107" xfId="0" applyFont="1" applyBorder="1" applyAlignment="1">
      <alignment vertical="center"/>
    </xf>
    <xf numFmtId="0" fontId="95" fillId="0" borderId="54" xfId="0" applyFont="1" applyBorder="1" applyAlignment="1">
      <alignment vertical="center"/>
    </xf>
    <xf numFmtId="0" fontId="95" fillId="0" borderId="20" xfId="0" applyFont="1" applyBorder="1" applyAlignment="1">
      <alignment vertical="center"/>
    </xf>
    <xf numFmtId="0" fontId="95" fillId="0" borderId="19" xfId="0" applyFont="1" applyBorder="1" applyAlignment="1">
      <alignment vertical="center"/>
    </xf>
    <xf numFmtId="167" fontId="0" fillId="0" borderId="0" xfId="0" applyNumberFormat="1"/>
    <xf numFmtId="167" fontId="9" fillId="0" borderId="28" xfId="0" applyNumberFormat="1" applyFont="1" applyFill="1" applyBorder="1" applyAlignment="1" applyProtection="1">
      <alignment vertical="center"/>
      <protection locked="0"/>
    </xf>
    <xf numFmtId="167" fontId="8" fillId="0" borderId="113" xfId="0" applyNumberFormat="1" applyFont="1" applyFill="1" applyBorder="1" applyAlignment="1" applyProtection="1">
      <alignment vertical="center"/>
      <protection locked="0"/>
    </xf>
    <xf numFmtId="0" fontId="81" fillId="0" borderId="59" xfId="0" applyFont="1" applyBorder="1" applyAlignment="1">
      <alignment horizontal="center" vertical="center" wrapText="1"/>
    </xf>
    <xf numFmtId="167" fontId="3" fillId="0" borderId="0" xfId="0" applyNumberFormat="1" applyFont="1" applyFill="1"/>
    <xf numFmtId="0" fontId="105" fillId="0" borderId="16" xfId="0" applyFont="1" applyBorder="1" applyAlignment="1">
      <alignment horizontal="center"/>
    </xf>
    <xf numFmtId="0" fontId="114" fillId="0" borderId="13" xfId="0" applyFont="1" applyBorder="1" applyAlignment="1">
      <alignment horizontal="center"/>
    </xf>
    <xf numFmtId="0" fontId="61" fillId="0" borderId="10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38" fillId="0" borderId="25" xfId="0" applyFont="1" applyBorder="1" applyAlignment="1">
      <alignment horizontal="center" vertical="center"/>
    </xf>
    <xf numFmtId="0" fontId="81" fillId="0" borderId="77" xfId="0" applyFont="1" applyBorder="1" applyAlignment="1">
      <alignment horizontal="center" vertical="center" wrapText="1"/>
    </xf>
    <xf numFmtId="0" fontId="81" fillId="0" borderId="28" xfId="0" applyFont="1" applyBorder="1" applyAlignment="1">
      <alignment horizontal="center" vertical="center" wrapText="1"/>
    </xf>
    <xf numFmtId="0" fontId="81" fillId="0" borderId="58" xfId="0" applyFont="1" applyBorder="1" applyAlignment="1">
      <alignment horizontal="center" vertical="center" wrapText="1"/>
    </xf>
    <xf numFmtId="0" fontId="81" fillId="0" borderId="42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3" fontId="7" fillId="0" borderId="15" xfId="0" applyNumberFormat="1" applyFont="1" applyFill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7" fillId="0" borderId="17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30" xfId="0" applyNumberFormat="1" applyFont="1" applyBorder="1"/>
    <xf numFmtId="3" fontId="115" fillId="0" borderId="0" xfId="0" applyNumberFormat="1" applyFont="1" applyBorder="1"/>
    <xf numFmtId="3" fontId="7" fillId="0" borderId="46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15" xfId="0" applyNumberFormat="1" applyFont="1" applyBorder="1"/>
    <xf numFmtId="3" fontId="7" fillId="0" borderId="21" xfId="0" applyNumberFormat="1" applyFont="1" applyBorder="1"/>
    <xf numFmtId="3" fontId="7" fillId="0" borderId="17" xfId="0" applyNumberFormat="1" applyFont="1" applyBorder="1"/>
    <xf numFmtId="3" fontId="7" fillId="0" borderId="16" xfId="0" applyNumberFormat="1" applyFont="1" applyBorder="1"/>
    <xf numFmtId="3" fontId="7" fillId="0" borderId="12" xfId="0" applyNumberFormat="1" applyFont="1" applyBorder="1"/>
    <xf numFmtId="3" fontId="7" fillId="0" borderId="0" xfId="0" applyNumberFormat="1" applyFont="1" applyBorder="1"/>
    <xf numFmtId="3" fontId="7" fillId="0" borderId="16" xfId="0" applyNumberFormat="1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/>
    </xf>
    <xf numFmtId="0" fontId="14" fillId="0" borderId="13" xfId="0" applyFont="1" applyFill="1" applyBorder="1"/>
    <xf numFmtId="3" fontId="11" fillId="0" borderId="15" xfId="0" applyNumberFormat="1" applyFont="1" applyBorder="1"/>
    <xf numFmtId="3" fontId="11" fillId="0" borderId="21" xfId="0" applyNumberFormat="1" applyFont="1" applyBorder="1"/>
    <xf numFmtId="3" fontId="11" fillId="0" borderId="17" xfId="0" applyNumberFormat="1" applyFont="1" applyBorder="1"/>
    <xf numFmtId="3" fontId="11" fillId="0" borderId="16" xfId="0" applyNumberFormat="1" applyFont="1" applyBorder="1"/>
    <xf numFmtId="3" fontId="11" fillId="0" borderId="30" xfId="0" applyNumberFormat="1" applyFont="1" applyBorder="1"/>
    <xf numFmtId="3" fontId="11" fillId="0" borderId="12" xfId="0" applyNumberFormat="1" applyFont="1" applyBorder="1"/>
    <xf numFmtId="3" fontId="11" fillId="0" borderId="0" xfId="0" applyNumberFormat="1" applyFont="1" applyBorder="1"/>
    <xf numFmtId="0" fontId="79" fillId="0" borderId="13" xfId="0" applyFont="1" applyBorder="1" applyAlignment="1">
      <alignment wrapText="1"/>
    </xf>
    <xf numFmtId="3" fontId="7" fillId="0" borderId="61" xfId="0" applyNumberFormat="1" applyFont="1" applyBorder="1"/>
    <xf numFmtId="3" fontId="7" fillId="0" borderId="35" xfId="0" applyNumberFormat="1" applyFont="1" applyBorder="1"/>
    <xf numFmtId="3" fontId="7" fillId="0" borderId="257" xfId="0" applyNumberFormat="1" applyFont="1" applyBorder="1"/>
    <xf numFmtId="3" fontId="7" fillId="0" borderId="27" xfId="0" applyNumberFormat="1" applyFont="1" applyBorder="1"/>
    <xf numFmtId="3" fontId="7" fillId="0" borderId="31" xfId="0" applyNumberFormat="1" applyFont="1" applyBorder="1"/>
    <xf numFmtId="3" fontId="20" fillId="0" borderId="20" xfId="0" applyNumberFormat="1" applyFont="1" applyFill="1" applyBorder="1" applyAlignment="1">
      <alignment vertical="center"/>
    </xf>
    <xf numFmtId="3" fontId="18" fillId="0" borderId="16" xfId="0" applyNumberFormat="1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29" xfId="34" applyFont="1" applyFill="1" applyBorder="1" applyAlignment="1">
      <alignment horizontal="center" vertical="center"/>
    </xf>
    <xf numFmtId="3" fontId="4" fillId="0" borderId="273" xfId="0" applyNumberFormat="1" applyFont="1" applyFill="1" applyBorder="1" applyAlignment="1">
      <alignment vertical="center"/>
    </xf>
    <xf numFmtId="3" fontId="9" fillId="0" borderId="273" xfId="0" applyNumberFormat="1" applyFont="1" applyFill="1" applyBorder="1" applyAlignment="1">
      <alignment vertical="center"/>
    </xf>
    <xf numFmtId="3" fontId="9" fillId="0" borderId="276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3" fontId="3" fillId="0" borderId="279" xfId="0" applyNumberFormat="1" applyFont="1" applyFill="1" applyBorder="1" applyAlignment="1">
      <alignment vertical="center"/>
    </xf>
    <xf numFmtId="3" fontId="8" fillId="0" borderId="279" xfId="0" applyNumberFormat="1" applyFont="1" applyFill="1" applyBorder="1" applyAlignment="1">
      <alignment vertical="center"/>
    </xf>
    <xf numFmtId="3" fontId="9" fillId="0" borderId="280" xfId="0" applyNumberFormat="1" applyFont="1" applyFill="1" applyBorder="1" applyAlignment="1">
      <alignment vertical="center"/>
    </xf>
    <xf numFmtId="3" fontId="9" fillId="0" borderId="67" xfId="0" applyNumberFormat="1" applyFont="1" applyFill="1" applyBorder="1" applyAlignment="1">
      <alignment vertical="center"/>
    </xf>
    <xf numFmtId="0" fontId="0" fillId="0" borderId="279" xfId="0" applyFill="1" applyBorder="1"/>
    <xf numFmtId="3" fontId="3" fillId="0" borderId="273" xfId="0" applyNumberFormat="1" applyFont="1" applyFill="1" applyBorder="1" applyAlignment="1">
      <alignment vertical="center"/>
    </xf>
    <xf numFmtId="3" fontId="9" fillId="0" borderId="281" xfId="0" applyNumberFormat="1" applyFont="1" applyFill="1" applyBorder="1" applyAlignment="1">
      <alignment vertical="center"/>
    </xf>
    <xf numFmtId="3" fontId="9" fillId="0" borderId="282" xfId="0" applyNumberFormat="1" applyFont="1" applyFill="1" applyBorder="1" applyAlignment="1">
      <alignment vertical="center"/>
    </xf>
    <xf numFmtId="3" fontId="8" fillId="0" borderId="273" xfId="0" applyNumberFormat="1" applyFont="1" applyFill="1" applyBorder="1" applyAlignment="1">
      <alignment vertical="center"/>
    </xf>
    <xf numFmtId="3" fontId="9" fillId="0" borderId="275" xfId="0" applyNumberFormat="1" applyFont="1" applyFill="1" applyBorder="1" applyAlignment="1">
      <alignment vertical="center"/>
    </xf>
    <xf numFmtId="3" fontId="9" fillId="0" borderId="279" xfId="0" applyNumberFormat="1" applyFont="1" applyFill="1" applyBorder="1" applyAlignment="1">
      <alignment vertical="center"/>
    </xf>
    <xf numFmtId="3" fontId="3" fillId="0" borderId="281" xfId="0" applyNumberFormat="1" applyFont="1" applyFill="1" applyBorder="1" applyAlignment="1">
      <alignment vertical="center"/>
    </xf>
    <xf numFmtId="3" fontId="3" fillId="0" borderId="275" xfId="0" applyNumberFormat="1" applyFont="1" applyFill="1" applyBorder="1" applyAlignment="1">
      <alignment vertical="center"/>
    </xf>
    <xf numFmtId="3" fontId="3" fillId="0" borderId="282" xfId="0" applyNumberFormat="1" applyFont="1" applyFill="1" applyBorder="1" applyAlignment="1">
      <alignment vertical="center"/>
    </xf>
    <xf numFmtId="3" fontId="3" fillId="0" borderId="42" xfId="0" applyNumberFormat="1" applyFont="1" applyFill="1" applyBorder="1" applyAlignment="1">
      <alignment vertical="center"/>
    </xf>
    <xf numFmtId="3" fontId="9" fillId="0" borderId="283" xfId="0" applyNumberFormat="1" applyFont="1" applyFill="1" applyBorder="1" applyAlignment="1">
      <alignment vertical="center"/>
    </xf>
    <xf numFmtId="3" fontId="9" fillId="0" borderId="284" xfId="0" applyNumberFormat="1" applyFont="1" applyFill="1" applyBorder="1" applyAlignment="1">
      <alignment vertical="center"/>
    </xf>
    <xf numFmtId="3" fontId="9" fillId="0" borderId="285" xfId="0" applyNumberFormat="1" applyFont="1" applyFill="1" applyBorder="1" applyAlignment="1">
      <alignment vertical="center"/>
    </xf>
    <xf numFmtId="3" fontId="9" fillId="0" borderId="286" xfId="0" applyNumberFormat="1" applyFont="1" applyFill="1" applyBorder="1" applyAlignment="1">
      <alignment vertical="center"/>
    </xf>
    <xf numFmtId="3" fontId="4" fillId="0" borderId="277" xfId="0" applyNumberFormat="1" applyFont="1" applyFill="1" applyBorder="1" applyAlignment="1">
      <alignment vertical="center"/>
    </xf>
    <xf numFmtId="4" fontId="25" fillId="0" borderId="153" xfId="0" applyNumberFormat="1" applyFont="1" applyFill="1" applyBorder="1" applyAlignment="1">
      <alignment vertical="center"/>
    </xf>
    <xf numFmtId="169" fontId="83" fillId="0" borderId="0" xfId="41" applyNumberFormat="1" applyFont="1"/>
    <xf numFmtId="169" fontId="83" fillId="0" borderId="0" xfId="41" applyNumberFormat="1" applyFont="1" applyAlignment="1">
      <alignment horizontal="right"/>
    </xf>
    <xf numFmtId="169" fontId="14" fillId="22" borderId="0" xfId="41" applyNumberFormat="1" applyFont="1" applyFill="1" applyBorder="1" applyAlignment="1">
      <alignment horizontal="right"/>
    </xf>
    <xf numFmtId="169" fontId="3" fillId="22" borderId="0" xfId="41" applyNumberFormat="1" applyFont="1" applyFill="1" applyBorder="1" applyAlignment="1">
      <alignment horizontal="right"/>
    </xf>
    <xf numFmtId="169" fontId="81" fillId="0" borderId="0" xfId="41" applyNumberFormat="1" applyFont="1"/>
    <xf numFmtId="169" fontId="91" fillId="0" borderId="0" xfId="41" applyNumberFormat="1" applyFont="1" applyAlignment="1"/>
    <xf numFmtId="169" fontId="92" fillId="0" borderId="0" xfId="41" applyNumberFormat="1" applyFont="1" applyAlignment="1"/>
    <xf numFmtId="169" fontId="91" fillId="0" borderId="0" xfId="41" applyNumberFormat="1" applyFont="1" applyAlignment="1">
      <alignment horizontal="center"/>
    </xf>
    <xf numFmtId="169" fontId="34" fillId="0" borderId="0" xfId="41" applyNumberFormat="1" applyFont="1" applyAlignment="1">
      <alignment horizontal="right"/>
    </xf>
    <xf numFmtId="169" fontId="81" fillId="0" borderId="10" xfId="41" applyNumberFormat="1" applyFont="1" applyBorder="1"/>
    <xf numFmtId="169" fontId="91" fillId="0" borderId="32" xfId="41" applyNumberFormat="1" applyFont="1" applyBorder="1" applyAlignment="1"/>
    <xf numFmtId="3" fontId="91" fillId="0" borderId="10" xfId="41" applyNumberFormat="1" applyFont="1" applyBorder="1" applyAlignment="1"/>
    <xf numFmtId="3" fontId="27" fillId="0" borderId="20" xfId="41" applyNumberFormat="1" applyFont="1" applyBorder="1"/>
    <xf numFmtId="3" fontId="27" fillId="0" borderId="196" xfId="41" applyNumberFormat="1" applyFont="1" applyBorder="1"/>
    <xf numFmtId="169" fontId="83" fillId="0" borderId="32" xfId="41" applyNumberFormat="1" applyFont="1" applyBorder="1"/>
    <xf numFmtId="169" fontId="83" fillId="0" borderId="25" xfId="41" applyNumberFormat="1" applyFont="1" applyBorder="1"/>
    <xf numFmtId="169" fontId="81" fillId="0" borderId="13" xfId="41" applyNumberFormat="1" applyFont="1" applyBorder="1"/>
    <xf numFmtId="169" fontId="81" fillId="0" borderId="16" xfId="41" applyNumberFormat="1" applyFont="1" applyBorder="1"/>
    <xf numFmtId="3" fontId="81" fillId="0" borderId="13" xfId="41" applyNumberFormat="1" applyFont="1" applyBorder="1"/>
    <xf numFmtId="3" fontId="91" fillId="0" borderId="16" xfId="41" applyNumberFormat="1" applyFont="1" applyBorder="1" applyAlignment="1"/>
    <xf numFmtId="3" fontId="91" fillId="0" borderId="29" xfId="41" applyNumberFormat="1" applyFont="1" applyBorder="1" applyAlignment="1"/>
    <xf numFmtId="169" fontId="91" fillId="0" borderId="16" xfId="41" applyNumberFormat="1" applyFont="1" applyBorder="1" applyAlignment="1"/>
    <xf numFmtId="169" fontId="93" fillId="0" borderId="23" xfId="41" applyNumberFormat="1" applyFont="1" applyFill="1" applyBorder="1" applyAlignment="1">
      <alignment horizontal="center"/>
    </xf>
    <xf numFmtId="169" fontId="94" fillId="0" borderId="13" xfId="41" applyNumberFormat="1" applyFont="1" applyBorder="1" applyAlignment="1">
      <alignment horizontal="center"/>
    </xf>
    <xf numFmtId="169" fontId="95" fillId="0" borderId="16" xfId="41" applyNumberFormat="1" applyFont="1" applyBorder="1" applyAlignment="1">
      <alignment horizontal="center"/>
    </xf>
    <xf numFmtId="3" fontId="81" fillId="0" borderId="16" xfId="41" applyNumberFormat="1" applyFont="1" applyBorder="1"/>
    <xf numFmtId="3" fontId="81" fillId="0" borderId="21" xfId="41" applyNumberFormat="1" applyFont="1" applyBorder="1" applyAlignment="1">
      <alignment horizontal="center"/>
    </xf>
    <xf numFmtId="3" fontId="81" fillId="0" borderId="17" xfId="41" applyNumberFormat="1" applyFont="1" applyBorder="1" applyAlignment="1">
      <alignment horizontal="center"/>
    </xf>
    <xf numFmtId="3" fontId="81" fillId="0" borderId="21" xfId="41" applyNumberFormat="1" applyFont="1" applyBorder="1"/>
    <xf numFmtId="3" fontId="81" fillId="0" borderId="16" xfId="41" applyNumberFormat="1" applyFont="1" applyFill="1" applyBorder="1" applyAlignment="1">
      <alignment horizontal="center"/>
    </xf>
    <xf numFmtId="3" fontId="81" fillId="0" borderId="30" xfId="41" applyNumberFormat="1" applyFont="1" applyFill="1" applyBorder="1" applyAlignment="1">
      <alignment horizontal="center"/>
    </xf>
    <xf numFmtId="169" fontId="81" fillId="0" borderId="16" xfId="41" applyNumberFormat="1" applyFont="1" applyBorder="1" applyAlignment="1">
      <alignment horizontal="center"/>
    </xf>
    <xf numFmtId="3" fontId="81" fillId="0" borderId="16" xfId="41" applyNumberFormat="1" applyFont="1" applyBorder="1" applyAlignment="1">
      <alignment horizontal="center"/>
    </xf>
    <xf numFmtId="3" fontId="81" fillId="0" borderId="21" xfId="41" applyNumberFormat="1" applyFont="1" applyFill="1" applyBorder="1" applyAlignment="1">
      <alignment horizontal="center"/>
    </xf>
    <xf numFmtId="169" fontId="83" fillId="0" borderId="34" xfId="41" applyNumberFormat="1" applyFont="1" applyBorder="1"/>
    <xf numFmtId="169" fontId="83" fillId="0" borderId="26" xfId="41" applyNumberFormat="1" applyFont="1" applyBorder="1"/>
    <xf numFmtId="169" fontId="94" fillId="0" borderId="13" xfId="41" applyNumberFormat="1" applyFont="1" applyBorder="1" applyAlignment="1">
      <alignment horizontal="center" vertical="center"/>
    </xf>
    <xf numFmtId="169" fontId="81" fillId="0" borderId="29" xfId="41" applyNumberFormat="1" applyFont="1" applyFill="1" applyBorder="1" applyAlignment="1">
      <alignment horizontal="center"/>
    </xf>
    <xf numFmtId="169" fontId="81" fillId="0" borderId="13" xfId="41" applyNumberFormat="1" applyFont="1" applyBorder="1" applyAlignment="1">
      <alignment horizontal="center" vertical="center"/>
    </xf>
    <xf numFmtId="169" fontId="81" fillId="0" borderId="30" xfId="41" applyNumberFormat="1" applyFont="1" applyFill="1" applyBorder="1" applyAlignment="1">
      <alignment horizontal="center"/>
    </xf>
    <xf numFmtId="169" fontId="93" fillId="0" borderId="13" xfId="41" applyNumberFormat="1" applyFont="1" applyBorder="1" applyAlignment="1">
      <alignment horizontal="center" vertical="center"/>
    </xf>
    <xf numFmtId="3" fontId="83" fillId="0" borderId="16" xfId="41" applyNumberFormat="1" applyFont="1" applyBorder="1"/>
    <xf numFmtId="3" fontId="83" fillId="0" borderId="21" xfId="41" applyNumberFormat="1" applyFont="1" applyBorder="1"/>
    <xf numFmtId="169" fontId="94" fillId="0" borderId="59" xfId="41" applyNumberFormat="1" applyFont="1" applyBorder="1" applyAlignment="1">
      <alignment horizontal="center"/>
    </xf>
    <xf numFmtId="169" fontId="94" fillId="0" borderId="16" xfId="41" applyNumberFormat="1" applyFont="1" applyBorder="1" applyAlignment="1">
      <alignment horizontal="center"/>
    </xf>
    <xf numFmtId="3" fontId="94" fillId="0" borderId="13" xfId="41" applyNumberFormat="1" applyFont="1" applyBorder="1" applyAlignment="1">
      <alignment horizontal="center"/>
    </xf>
    <xf numFmtId="3" fontId="81" fillId="0" borderId="0" xfId="41" applyNumberFormat="1" applyFont="1" applyBorder="1"/>
    <xf numFmtId="3" fontId="83" fillId="0" borderId="59" xfId="41" applyNumberFormat="1" applyFont="1" applyBorder="1"/>
    <xf numFmtId="3" fontId="83" fillId="0" borderId="41" xfId="41" applyNumberFormat="1" applyFont="1" applyBorder="1"/>
    <xf numFmtId="3" fontId="81" fillId="0" borderId="42" xfId="41" applyNumberFormat="1" applyFont="1" applyBorder="1"/>
    <xf numFmtId="169" fontId="81" fillId="0" borderId="42" xfId="41" applyNumberFormat="1" applyFont="1" applyFill="1" applyBorder="1" applyAlignment="1">
      <alignment horizontal="center"/>
    </xf>
    <xf numFmtId="169" fontId="81" fillId="0" borderId="107" xfId="41" applyNumberFormat="1" applyFont="1" applyBorder="1" applyAlignment="1">
      <alignment horizontal="right" vertical="center"/>
    </xf>
    <xf numFmtId="169" fontId="81" fillId="0" borderId="54" xfId="41" applyNumberFormat="1" applyFont="1" applyBorder="1" applyAlignment="1">
      <alignment horizontal="center" vertical="center"/>
    </xf>
    <xf numFmtId="3" fontId="81" fillId="0" borderId="107" xfId="41" applyNumberFormat="1" applyFont="1" applyBorder="1" applyAlignment="1">
      <alignment horizontal="center" vertical="center"/>
    </xf>
    <xf numFmtId="3" fontId="81" fillId="0" borderId="49" xfId="41" applyNumberFormat="1" applyFont="1" applyBorder="1" applyAlignment="1">
      <alignment horizontal="center" vertical="center"/>
    </xf>
    <xf numFmtId="3" fontId="81" fillId="0" borderId="28" xfId="41" applyNumberFormat="1" applyFont="1" applyBorder="1" applyAlignment="1">
      <alignment horizontal="center" vertical="center"/>
    </xf>
    <xf numFmtId="3" fontId="81" fillId="0" borderId="41" xfId="41" applyNumberFormat="1" applyFont="1" applyBorder="1" applyAlignment="1">
      <alignment horizontal="center" vertical="center"/>
    </xf>
    <xf numFmtId="3" fontId="81" fillId="0" borderId="54" xfId="41" applyNumberFormat="1" applyFont="1" applyBorder="1" applyAlignment="1">
      <alignment horizontal="center"/>
    </xf>
    <xf numFmtId="3" fontId="81" fillId="0" borderId="42" xfId="41" applyNumberFormat="1" applyFont="1" applyBorder="1" applyAlignment="1">
      <alignment horizontal="center"/>
    </xf>
    <xf numFmtId="169" fontId="81" fillId="0" borderId="54" xfId="41" applyNumberFormat="1" applyFont="1" applyFill="1" applyBorder="1" applyAlignment="1">
      <alignment horizontal="center"/>
    </xf>
    <xf numFmtId="169" fontId="81" fillId="0" borderId="38" xfId="41" applyNumberFormat="1" applyFont="1" applyFill="1" applyBorder="1" applyAlignment="1">
      <alignment horizontal="center"/>
    </xf>
    <xf numFmtId="169" fontId="81" fillId="0" borderId="13" xfId="41" applyNumberFormat="1" applyFont="1" applyBorder="1" applyAlignment="1">
      <alignment horizontal="center"/>
    </xf>
    <xf numFmtId="170" fontId="81" fillId="0" borderId="16" xfId="41" applyNumberFormat="1" applyFont="1" applyBorder="1" applyAlignment="1">
      <alignment horizontal="center"/>
    </xf>
    <xf numFmtId="3" fontId="81" fillId="0" borderId="23" xfId="41" applyNumberFormat="1" applyFont="1" applyBorder="1"/>
    <xf numFmtId="169" fontId="96" fillId="0" borderId="16" xfId="41" applyNumberFormat="1" applyFont="1" applyBorder="1"/>
    <xf numFmtId="3" fontId="81" fillId="0" borderId="13" xfId="41" applyNumberFormat="1" applyFont="1" applyFill="1" applyBorder="1" applyAlignment="1">
      <alignment horizontal="right"/>
    </xf>
    <xf numFmtId="3" fontId="81" fillId="0" borderId="16" xfId="41" applyNumberFormat="1" applyFont="1" applyFill="1" applyBorder="1"/>
    <xf numFmtId="3" fontId="81" fillId="0" borderId="0" xfId="41" applyNumberFormat="1" applyFont="1" applyFill="1" applyBorder="1"/>
    <xf numFmtId="170" fontId="81" fillId="0" borderId="16" xfId="41" applyNumberFormat="1" applyFont="1" applyBorder="1"/>
    <xf numFmtId="170" fontId="81" fillId="0" borderId="30" xfId="41" applyNumberFormat="1" applyFont="1" applyFill="1" applyBorder="1"/>
    <xf numFmtId="169" fontId="96" fillId="0" borderId="16" xfId="41" applyNumberFormat="1" applyFont="1" applyFill="1" applyBorder="1" applyAlignment="1">
      <alignment horizontal="left"/>
    </xf>
    <xf numFmtId="3" fontId="81" fillId="0" borderId="16" xfId="41" applyNumberFormat="1" applyFont="1" applyFill="1" applyBorder="1" applyAlignment="1">
      <alignment horizontal="left"/>
    </xf>
    <xf numFmtId="3" fontId="81" fillId="0" borderId="13" xfId="41" applyNumberFormat="1" applyFont="1" applyBorder="1" applyAlignment="1">
      <alignment horizontal="right"/>
    </xf>
    <xf numFmtId="169" fontId="95" fillId="0" borderId="107" xfId="41" applyNumberFormat="1" applyFont="1" applyBorder="1" applyAlignment="1">
      <alignment vertical="center"/>
    </xf>
    <xf numFmtId="169" fontId="95" fillId="0" borderId="54" xfId="41" applyNumberFormat="1" applyFont="1" applyFill="1" applyBorder="1" applyAlignment="1">
      <alignment vertical="center"/>
    </xf>
    <xf numFmtId="3" fontId="95" fillId="0" borderId="54" xfId="41" applyNumberFormat="1" applyFont="1" applyFill="1" applyBorder="1" applyAlignment="1">
      <alignment vertical="center"/>
    </xf>
    <xf numFmtId="3" fontId="95" fillId="0" borderId="107" xfId="41" applyNumberFormat="1" applyFont="1" applyBorder="1" applyAlignment="1">
      <alignment horizontal="right" vertical="center"/>
    </xf>
    <xf numFmtId="3" fontId="95" fillId="0" borderId="54" xfId="41" applyNumberFormat="1" applyFont="1" applyBorder="1" applyAlignment="1">
      <alignment horizontal="right" vertical="center"/>
    </xf>
    <xf numFmtId="3" fontId="95" fillId="0" borderId="28" xfId="41" applyNumberFormat="1" applyFont="1" applyBorder="1" applyAlignment="1">
      <alignment vertical="center"/>
    </xf>
    <xf numFmtId="3" fontId="95" fillId="0" borderId="54" xfId="41" applyNumberFormat="1" applyFont="1" applyBorder="1" applyAlignment="1">
      <alignment vertical="center"/>
    </xf>
    <xf numFmtId="3" fontId="95" fillId="0" borderId="288" xfId="41" applyNumberFormat="1" applyFont="1" applyBorder="1" applyAlignment="1">
      <alignment vertical="center"/>
    </xf>
    <xf numFmtId="3" fontId="95" fillId="0" borderId="38" xfId="41" applyNumberFormat="1" applyFont="1" applyBorder="1" applyAlignment="1">
      <alignment vertical="center"/>
    </xf>
    <xf numFmtId="170" fontId="95" fillId="0" borderId="54" xfId="41" applyNumberFormat="1" applyFont="1" applyBorder="1" applyAlignment="1">
      <alignment vertical="center"/>
    </xf>
    <xf numFmtId="170" fontId="95" fillId="0" borderId="38" xfId="41" applyNumberFormat="1" applyFont="1" applyFill="1" applyBorder="1" applyAlignment="1">
      <alignment horizontal="right" vertical="center"/>
    </xf>
    <xf numFmtId="169" fontId="27" fillId="0" borderId="0" xfId="41" applyNumberFormat="1" applyFont="1"/>
    <xf numFmtId="169" fontId="96" fillId="0" borderId="16" xfId="41" applyNumberFormat="1" applyFont="1" applyFill="1" applyBorder="1"/>
    <xf numFmtId="169" fontId="81" fillId="0" borderId="16" xfId="41" applyNumberFormat="1" applyFont="1" applyFill="1" applyBorder="1"/>
    <xf numFmtId="3" fontId="95" fillId="0" borderId="28" xfId="41" applyNumberFormat="1" applyFont="1" applyBorder="1" applyAlignment="1">
      <alignment horizontal="right" vertical="center"/>
    </xf>
    <xf numFmtId="3" fontId="95" fillId="0" borderId="288" xfId="41" applyNumberFormat="1" applyFont="1" applyBorder="1" applyAlignment="1">
      <alignment horizontal="right" vertical="center"/>
    </xf>
    <xf numFmtId="3" fontId="95" fillId="0" borderId="38" xfId="41" applyNumberFormat="1" applyFont="1" applyBorder="1" applyAlignment="1">
      <alignment horizontal="right" vertical="center"/>
    </xf>
    <xf numFmtId="170" fontId="95" fillId="0" borderId="54" xfId="41" applyNumberFormat="1" applyFont="1" applyBorder="1" applyAlignment="1">
      <alignment horizontal="right" vertical="center"/>
    </xf>
    <xf numFmtId="169" fontId="96" fillId="0" borderId="13" xfId="41" applyNumberFormat="1" applyFont="1" applyBorder="1"/>
    <xf numFmtId="169" fontId="95" fillId="0" borderId="54" xfId="41" applyNumberFormat="1" applyFont="1" applyBorder="1" applyAlignment="1">
      <alignment vertical="center"/>
    </xf>
    <xf numFmtId="169" fontId="95" fillId="0" borderId="13" xfId="41" applyNumberFormat="1" applyFont="1" applyBorder="1"/>
    <xf numFmtId="169" fontId="95" fillId="0" borderId="16" xfId="41" applyNumberFormat="1" applyFont="1" applyBorder="1"/>
    <xf numFmtId="3" fontId="95" fillId="0" borderId="16" xfId="41" applyNumberFormat="1" applyFont="1" applyBorder="1"/>
    <xf numFmtId="3" fontId="95" fillId="0" borderId="13" xfId="41" applyNumberFormat="1" applyFont="1" applyBorder="1" applyAlignment="1">
      <alignment horizontal="right"/>
    </xf>
    <xf numFmtId="3" fontId="95" fillId="0" borderId="16" xfId="41" applyNumberFormat="1" applyFont="1" applyFill="1" applyBorder="1" applyAlignment="1"/>
    <xf numFmtId="3" fontId="95" fillId="0" borderId="0" xfId="41" applyNumberFormat="1" applyFont="1" applyFill="1" applyBorder="1" applyAlignment="1"/>
    <xf numFmtId="3" fontId="95" fillId="0" borderId="0" xfId="41" applyNumberFormat="1" applyFont="1" applyBorder="1" applyAlignment="1">
      <alignment horizontal="right"/>
    </xf>
    <xf numFmtId="3" fontId="95" fillId="0" borderId="16" xfId="41" applyNumberFormat="1" applyFont="1" applyBorder="1" applyAlignment="1">
      <alignment horizontal="right"/>
    </xf>
    <xf numFmtId="3" fontId="95" fillId="0" borderId="23" xfId="41" applyNumberFormat="1" applyFont="1" applyBorder="1" applyAlignment="1">
      <alignment horizontal="right"/>
    </xf>
    <xf numFmtId="170" fontId="95" fillId="0" borderId="16" xfId="41" applyNumberFormat="1" applyFont="1" applyBorder="1" applyAlignment="1">
      <alignment horizontal="right"/>
    </xf>
    <xf numFmtId="170" fontId="95" fillId="0" borderId="30" xfId="41" applyNumberFormat="1" applyFont="1" applyFill="1" applyBorder="1" applyAlignment="1">
      <alignment horizontal="right"/>
    </xf>
    <xf numFmtId="169" fontId="81" fillId="0" borderId="107" xfId="41" applyNumberFormat="1" applyFont="1" applyBorder="1" applyAlignment="1">
      <alignment horizontal="center"/>
    </xf>
    <xf numFmtId="169" fontId="96" fillId="0" borderId="107" xfId="41" applyNumberFormat="1" applyFont="1" applyBorder="1"/>
    <xf numFmtId="3" fontId="81" fillId="0" borderId="107" xfId="41" applyNumberFormat="1" applyFont="1" applyBorder="1"/>
    <xf numFmtId="3" fontId="105" fillId="0" borderId="107" xfId="41" applyNumberFormat="1" applyFont="1" applyBorder="1" applyAlignment="1">
      <alignment horizontal="right"/>
    </xf>
    <xf numFmtId="3" fontId="105" fillId="0" borderId="58" xfId="41" applyNumberFormat="1" applyFont="1" applyFill="1" applyBorder="1" applyAlignment="1"/>
    <xf numFmtId="3" fontId="105" fillId="0" borderId="58" xfId="41" applyNumberFormat="1" applyFont="1" applyFill="1" applyBorder="1" applyAlignment="1">
      <alignment horizontal="right"/>
    </xf>
    <xf numFmtId="3" fontId="105" fillId="0" borderId="54" xfId="41" applyNumberFormat="1" applyFont="1" applyFill="1" applyBorder="1" applyAlignment="1">
      <alignment horizontal="right"/>
    </xf>
    <xf numFmtId="3" fontId="95" fillId="0" borderId="58" xfId="41" applyNumberFormat="1" applyFont="1" applyBorder="1" applyAlignment="1">
      <alignment horizontal="right"/>
    </xf>
    <xf numFmtId="3" fontId="95" fillId="0" borderId="54" xfId="41" applyNumberFormat="1" applyFont="1" applyBorder="1" applyAlignment="1">
      <alignment horizontal="right"/>
    </xf>
    <xf numFmtId="3" fontId="95" fillId="0" borderId="38" xfId="41" applyNumberFormat="1" applyFont="1" applyBorder="1" applyAlignment="1">
      <alignment horizontal="right"/>
    </xf>
    <xf numFmtId="170" fontId="105" fillId="0" borderId="54" xfId="41" applyNumberFormat="1" applyFont="1" applyBorder="1" applyAlignment="1">
      <alignment horizontal="right"/>
    </xf>
    <xf numFmtId="170" fontId="81" fillId="0" borderId="38" xfId="41" applyNumberFormat="1" applyFont="1" applyFill="1" applyBorder="1" applyAlignment="1">
      <alignment horizontal="right"/>
    </xf>
    <xf numFmtId="169" fontId="95" fillId="0" borderId="107" xfId="41" applyNumberFormat="1" applyFont="1" applyBorder="1"/>
    <xf numFmtId="169" fontId="95" fillId="0" borderId="54" xfId="41" applyNumberFormat="1" applyFont="1" applyBorder="1"/>
    <xf numFmtId="3" fontId="95" fillId="0" borderId="54" xfId="41" applyNumberFormat="1" applyFont="1" applyBorder="1"/>
    <xf numFmtId="3" fontId="95" fillId="0" borderId="107" xfId="41" applyNumberFormat="1" applyFont="1" applyBorder="1" applyAlignment="1">
      <alignment horizontal="right"/>
    </xf>
    <xf numFmtId="3" fontId="81" fillId="0" borderId="54" xfId="41" applyNumberFormat="1" applyFont="1" applyBorder="1"/>
    <xf numFmtId="3" fontId="81" fillId="0" borderId="288" xfId="41" applyNumberFormat="1" applyFont="1" applyBorder="1"/>
    <xf numFmtId="3" fontId="81" fillId="0" borderId="122" xfId="41" applyNumberFormat="1" applyFont="1" applyBorder="1"/>
    <xf numFmtId="170" fontId="81" fillId="0" borderId="54" xfId="41" applyNumberFormat="1" applyFont="1" applyBorder="1"/>
    <xf numFmtId="170" fontId="81" fillId="23" borderId="38" xfId="41" applyNumberFormat="1" applyFont="1" applyFill="1" applyBorder="1"/>
    <xf numFmtId="169" fontId="97" fillId="0" borderId="16" xfId="41" applyNumberFormat="1" applyFont="1" applyBorder="1"/>
    <xf numFmtId="3" fontId="97" fillId="0" borderId="16" xfId="41" applyNumberFormat="1" applyFont="1" applyBorder="1"/>
    <xf numFmtId="169" fontId="97" fillId="0" borderId="16" xfId="41" applyNumberFormat="1" applyFont="1" applyBorder="1" applyAlignment="1">
      <alignment wrapText="1"/>
    </xf>
    <xf numFmtId="3" fontId="97" fillId="0" borderId="16" xfId="41" applyNumberFormat="1" applyFont="1" applyBorder="1" applyAlignment="1">
      <alignment wrapText="1"/>
    </xf>
    <xf numFmtId="169" fontId="95" fillId="0" borderId="231" xfId="41" applyNumberFormat="1" applyFont="1" applyBorder="1" applyAlignment="1">
      <alignment vertical="center"/>
    </xf>
    <xf numFmtId="169" fontId="95" fillId="0" borderId="199" xfId="41" applyNumberFormat="1" applyFont="1" applyBorder="1" applyAlignment="1">
      <alignment vertical="center"/>
    </xf>
    <xf numFmtId="3" fontId="95" fillId="0" borderId="199" xfId="41" applyNumberFormat="1" applyFont="1" applyBorder="1" applyAlignment="1">
      <alignment vertical="center"/>
    </xf>
    <xf numFmtId="3" fontId="95" fillId="0" borderId="231" xfId="41" applyNumberFormat="1" applyFont="1" applyBorder="1" applyAlignment="1">
      <alignment horizontal="right" vertical="center"/>
    </xf>
    <xf numFmtId="3" fontId="95" fillId="0" borderId="199" xfId="41" applyNumberFormat="1" applyFont="1" applyBorder="1" applyAlignment="1">
      <alignment horizontal="right" vertical="center"/>
    </xf>
    <xf numFmtId="3" fontId="95" fillId="0" borderId="197" xfId="41" applyNumberFormat="1" applyFont="1" applyBorder="1" applyAlignment="1">
      <alignment horizontal="right" vertical="center"/>
    </xf>
    <xf numFmtId="3" fontId="95" fillId="0" borderId="79" xfId="41" applyNumberFormat="1" applyFont="1" applyBorder="1" applyAlignment="1">
      <alignment horizontal="right" vertical="center"/>
    </xf>
    <xf numFmtId="170" fontId="95" fillId="0" borderId="199" xfId="41" applyNumberFormat="1" applyFont="1" applyBorder="1" applyAlignment="1">
      <alignment horizontal="right" vertical="center"/>
    </xf>
    <xf numFmtId="170" fontId="95" fillId="0" borderId="79" xfId="41" applyNumberFormat="1" applyFont="1" applyFill="1" applyBorder="1" applyAlignment="1">
      <alignment horizontal="right" vertical="center"/>
    </xf>
    <xf numFmtId="3" fontId="81" fillId="0" borderId="0" xfId="41" applyNumberFormat="1" applyFont="1"/>
    <xf numFmtId="0" fontId="14" fillId="22" borderId="0" xfId="0" applyFont="1" applyFill="1" applyBorder="1" applyAlignment="1">
      <alignment horizontal="right"/>
    </xf>
    <xf numFmtId="3" fontId="91" fillId="0" borderId="10" xfId="0" applyNumberFormat="1" applyFont="1" applyBorder="1" applyAlignment="1"/>
    <xf numFmtId="3" fontId="91" fillId="0" borderId="13" xfId="0" applyNumberFormat="1" applyFont="1" applyBorder="1" applyAlignment="1"/>
    <xf numFmtId="3" fontId="27" fillId="0" borderId="0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83" fillId="0" borderId="0" xfId="0" applyNumberFormat="1" applyFont="1" applyBorder="1"/>
    <xf numFmtId="3" fontId="83" fillId="0" borderId="21" xfId="0" applyNumberFormat="1" applyFont="1" applyBorder="1"/>
    <xf numFmtId="3" fontId="83" fillId="0" borderId="30" xfId="0" applyNumberFormat="1" applyFont="1" applyBorder="1"/>
    <xf numFmtId="3" fontId="83" fillId="0" borderId="17" xfId="0" applyNumberFormat="1" applyFont="1" applyBorder="1"/>
    <xf numFmtId="3" fontId="112" fillId="0" borderId="16" xfId="0" applyNumberFormat="1" applyFont="1" applyBorder="1" applyAlignment="1">
      <alignment horizontal="center"/>
    </xf>
    <xf numFmtId="3" fontId="81" fillId="0" borderId="30" xfId="0" applyNumberFormat="1" applyFont="1" applyFill="1" applyBorder="1" applyAlignment="1">
      <alignment horizontal="center"/>
    </xf>
    <xf numFmtId="3" fontId="81" fillId="0" borderId="16" xfId="0" applyNumberFormat="1" applyFont="1" applyFill="1" applyBorder="1" applyAlignment="1">
      <alignment horizontal="center"/>
    </xf>
    <xf numFmtId="3" fontId="81" fillId="0" borderId="0" xfId="0" applyNumberFormat="1" applyFont="1" applyFill="1" applyBorder="1" applyAlignment="1">
      <alignment horizontal="center"/>
    </xf>
    <xf numFmtId="3" fontId="81" fillId="0" borderId="17" xfId="0" applyNumberFormat="1" applyFont="1" applyFill="1" applyBorder="1" applyAlignment="1">
      <alignment horizontal="center"/>
    </xf>
    <xf numFmtId="3" fontId="105" fillId="0" borderId="16" xfId="0" applyNumberFormat="1" applyFont="1" applyFill="1" applyBorder="1" applyAlignment="1">
      <alignment horizontal="center"/>
    </xf>
    <xf numFmtId="3" fontId="81" fillId="0" borderId="0" xfId="0" applyNumberFormat="1" applyFont="1" applyBorder="1" applyAlignment="1">
      <alignment horizontal="center"/>
    </xf>
    <xf numFmtId="3" fontId="81" fillId="0" borderId="16" xfId="0" applyNumberFormat="1" applyFont="1" applyBorder="1" applyAlignment="1">
      <alignment horizontal="center"/>
    </xf>
    <xf numFmtId="3" fontId="94" fillId="0" borderId="13" xfId="0" applyNumberFormat="1" applyFont="1" applyBorder="1" applyAlignment="1">
      <alignment horizontal="center"/>
    </xf>
    <xf numFmtId="3" fontId="81" fillId="0" borderId="24" xfId="0" applyNumberFormat="1" applyFont="1" applyBorder="1"/>
    <xf numFmtId="3" fontId="81" fillId="0" borderId="59" xfId="0" applyNumberFormat="1" applyFont="1" applyBorder="1"/>
    <xf numFmtId="3" fontId="112" fillId="0" borderId="16" xfId="0" applyNumberFormat="1" applyFont="1" applyFill="1" applyBorder="1" applyAlignment="1">
      <alignment horizontal="center"/>
    </xf>
    <xf numFmtId="3" fontId="81" fillId="0" borderId="30" xfId="0" applyNumberFormat="1" applyFont="1" applyBorder="1"/>
    <xf numFmtId="3" fontId="81" fillId="0" borderId="42" xfId="0" applyNumberFormat="1" applyFont="1" applyBorder="1"/>
    <xf numFmtId="3" fontId="81" fillId="0" borderId="107" xfId="0" applyNumberFormat="1" applyFont="1" applyBorder="1" applyAlignment="1">
      <alignment horizontal="center"/>
    </xf>
    <xf numFmtId="3" fontId="81" fillId="0" borderId="77" xfId="0" applyNumberFormat="1" applyFont="1" applyBorder="1" applyAlignment="1">
      <alignment horizontal="center"/>
    </xf>
    <xf numFmtId="3" fontId="81" fillId="0" borderId="38" xfId="0" applyNumberFormat="1" applyFont="1" applyBorder="1" applyAlignment="1">
      <alignment horizontal="center"/>
    </xf>
    <xf numFmtId="3" fontId="81" fillId="0" borderId="54" xfId="0" applyNumberFormat="1" applyFont="1" applyBorder="1" applyAlignment="1">
      <alignment horizontal="center"/>
    </xf>
    <xf numFmtId="3" fontId="81" fillId="0" borderId="58" xfId="0" applyNumberFormat="1" applyFont="1" applyBorder="1" applyAlignment="1">
      <alignment horizontal="center"/>
    </xf>
    <xf numFmtId="3" fontId="81" fillId="0" borderId="288" xfId="0" applyNumberFormat="1" applyFont="1" applyBorder="1" applyAlignment="1">
      <alignment horizontal="center"/>
    </xf>
    <xf numFmtId="3" fontId="81" fillId="0" borderId="13" xfId="0" applyNumberFormat="1" applyFont="1" applyBorder="1"/>
    <xf numFmtId="3" fontId="81" fillId="0" borderId="23" xfId="41" applyNumberFormat="1" applyFont="1" applyFill="1" applyBorder="1"/>
    <xf numFmtId="3" fontId="81" fillId="0" borderId="13" xfId="0" applyNumberFormat="1" applyFont="1" applyFill="1" applyBorder="1" applyAlignment="1">
      <alignment horizontal="left"/>
    </xf>
    <xf numFmtId="3" fontId="95" fillId="0" borderId="107" xfId="0" applyNumberFormat="1" applyFont="1" applyBorder="1" applyAlignment="1">
      <alignment vertical="center"/>
    </xf>
    <xf numFmtId="3" fontId="95" fillId="0" borderId="288" xfId="41" applyNumberFormat="1" applyFont="1" applyFill="1" applyBorder="1" applyAlignment="1">
      <alignment horizontal="right" vertical="center"/>
    </xf>
    <xf numFmtId="3" fontId="95" fillId="0" borderId="28" xfId="41" applyNumberFormat="1" applyFont="1" applyFill="1" applyBorder="1" applyAlignment="1">
      <alignment horizontal="right" vertical="center"/>
    </xf>
    <xf numFmtId="3" fontId="95" fillId="0" borderId="38" xfId="41" applyNumberFormat="1" applyFont="1" applyFill="1" applyBorder="1" applyAlignment="1">
      <alignment horizontal="right" vertical="center"/>
    </xf>
    <xf numFmtId="3" fontId="95" fillId="0" borderId="54" xfId="41" applyNumberFormat="1" applyFont="1" applyFill="1" applyBorder="1" applyAlignment="1">
      <alignment horizontal="right" vertical="center"/>
    </xf>
    <xf numFmtId="3" fontId="95" fillId="0" borderId="122" xfId="41" applyNumberFormat="1" applyFont="1" applyFill="1" applyBorder="1" applyAlignment="1">
      <alignment horizontal="right" vertical="center"/>
    </xf>
    <xf numFmtId="3" fontId="95" fillId="0" borderId="54" xfId="0" applyNumberFormat="1" applyFont="1" applyBorder="1" applyAlignment="1">
      <alignment horizontal="right" vertical="center"/>
    </xf>
    <xf numFmtId="3" fontId="95" fillId="0" borderId="38" xfId="0" applyNumberFormat="1" applyFont="1" applyBorder="1" applyAlignment="1">
      <alignment horizontal="right" vertical="center"/>
    </xf>
    <xf numFmtId="171" fontId="83" fillId="0" borderId="0" xfId="0" applyNumberFormat="1" applyFont="1"/>
    <xf numFmtId="3" fontId="95" fillId="0" borderId="13" xfId="0" applyNumberFormat="1" applyFont="1" applyBorder="1"/>
    <xf numFmtId="3" fontId="95" fillId="0" borderId="16" xfId="0" applyNumberFormat="1" applyFont="1" applyBorder="1" applyAlignment="1">
      <alignment horizontal="right"/>
    </xf>
    <xf numFmtId="3" fontId="95" fillId="0" borderId="23" xfId="0" applyNumberFormat="1" applyFont="1" applyBorder="1" applyAlignment="1">
      <alignment horizontal="right"/>
    </xf>
    <xf numFmtId="3" fontId="81" fillId="0" borderId="107" xfId="0" applyNumberFormat="1" applyFont="1" applyBorder="1"/>
    <xf numFmtId="3" fontId="105" fillId="0" borderId="107" xfId="41" applyNumberFormat="1" applyFont="1" applyFill="1" applyBorder="1" applyAlignment="1">
      <alignment horizontal="right"/>
    </xf>
    <xf numFmtId="3" fontId="105" fillId="0" borderId="288" xfId="41" applyNumberFormat="1" applyFont="1" applyFill="1" applyBorder="1" applyAlignment="1">
      <alignment horizontal="right"/>
    </xf>
    <xf numFmtId="3" fontId="105" fillId="0" borderId="28" xfId="41" applyNumberFormat="1" applyFont="1" applyFill="1" applyBorder="1" applyAlignment="1">
      <alignment horizontal="right"/>
    </xf>
    <xf numFmtId="3" fontId="105" fillId="0" borderId="122" xfId="41" applyNumberFormat="1" applyFont="1" applyFill="1" applyBorder="1" applyAlignment="1">
      <alignment horizontal="right"/>
    </xf>
    <xf numFmtId="3" fontId="95" fillId="0" borderId="54" xfId="41" applyNumberFormat="1" applyFont="1" applyFill="1" applyBorder="1" applyAlignment="1">
      <alignment horizontal="right"/>
    </xf>
    <xf numFmtId="3" fontId="95" fillId="0" borderId="122" xfId="41" applyNumberFormat="1" applyFont="1" applyFill="1" applyBorder="1" applyAlignment="1">
      <alignment horizontal="right"/>
    </xf>
    <xf numFmtId="3" fontId="81" fillId="0" borderId="54" xfId="41" applyNumberFormat="1" applyFont="1" applyFill="1" applyBorder="1"/>
    <xf numFmtId="3" fontId="81" fillId="0" borderId="122" xfId="41" applyNumberFormat="1" applyFont="1" applyFill="1" applyBorder="1"/>
    <xf numFmtId="3" fontId="95" fillId="0" borderId="54" xfId="0" applyNumberFormat="1" applyFont="1" applyBorder="1" applyAlignment="1">
      <alignment horizontal="right"/>
    </xf>
    <xf numFmtId="3" fontId="95" fillId="0" borderId="38" xfId="0" applyNumberFormat="1" applyFont="1" applyBorder="1" applyAlignment="1">
      <alignment horizontal="right"/>
    </xf>
    <xf numFmtId="3" fontId="97" fillId="0" borderId="13" xfId="0" applyNumberFormat="1" applyFont="1" applyBorder="1"/>
    <xf numFmtId="3" fontId="97" fillId="0" borderId="13" xfId="0" applyNumberFormat="1" applyFont="1" applyBorder="1" applyAlignment="1">
      <alignment wrapText="1"/>
    </xf>
    <xf numFmtId="3" fontId="95" fillId="0" borderId="19" xfId="0" applyNumberFormat="1" applyFont="1" applyBorder="1" applyAlignment="1">
      <alignment vertical="center"/>
    </xf>
    <xf numFmtId="3" fontId="95" fillId="0" borderId="37" xfId="41" applyNumberFormat="1" applyFont="1" applyBorder="1" applyAlignment="1">
      <alignment horizontal="right" vertical="center"/>
    </xf>
    <xf numFmtId="3" fontId="95" fillId="0" borderId="68" xfId="41" applyNumberFormat="1" applyFont="1" applyBorder="1" applyAlignment="1">
      <alignment horizontal="right" vertical="center"/>
    </xf>
    <xf numFmtId="3" fontId="95" fillId="0" borderId="73" xfId="41" applyNumberFormat="1" applyFont="1" applyBorder="1" applyAlignment="1">
      <alignment horizontal="right" vertical="center"/>
    </xf>
    <xf numFmtId="3" fontId="95" fillId="0" borderId="20" xfId="41" applyNumberFormat="1" applyFont="1" applyBorder="1" applyAlignment="1">
      <alignment horizontal="right" vertical="center"/>
    </xf>
    <xf numFmtId="3" fontId="95" fillId="0" borderId="65" xfId="41" applyNumberFormat="1" applyFont="1" applyBorder="1" applyAlignment="1">
      <alignment horizontal="right" vertical="center"/>
    </xf>
    <xf numFmtId="3" fontId="95" fillId="0" borderId="20" xfId="0" applyNumberFormat="1" applyFont="1" applyBorder="1" applyAlignment="1">
      <alignment horizontal="right" vertical="center"/>
    </xf>
    <xf numFmtId="3" fontId="95" fillId="0" borderId="73" xfId="0" applyNumberFormat="1" applyFont="1" applyBorder="1" applyAlignment="1">
      <alignment horizontal="right" vertical="center"/>
    </xf>
    <xf numFmtId="3" fontId="83" fillId="0" borderId="0" xfId="0" applyNumberFormat="1" applyFont="1" applyAlignment="1">
      <alignment horizontal="right"/>
    </xf>
    <xf numFmtId="0" fontId="81" fillId="0" borderId="0" xfId="0" applyFont="1" applyAlignment="1">
      <alignment horizontal="right"/>
    </xf>
    <xf numFmtId="0" fontId="14" fillId="0" borderId="288" xfId="0" applyFont="1" applyBorder="1" applyAlignment="1">
      <alignment horizontal="center"/>
    </xf>
    <xf numFmtId="3" fontId="9" fillId="0" borderId="16" xfId="0" applyNumberFormat="1" applyFont="1" applyFill="1" applyBorder="1" applyAlignment="1">
      <alignment vertical="center"/>
    </xf>
    <xf numFmtId="3" fontId="8" fillId="0" borderId="278" xfId="0" applyNumberFormat="1" applyFont="1" applyFill="1" applyBorder="1" applyAlignment="1">
      <alignment vertical="center"/>
    </xf>
    <xf numFmtId="4" fontId="8" fillId="0" borderId="272" xfId="0" applyNumberFormat="1" applyFont="1" applyFill="1" applyBorder="1" applyAlignment="1">
      <alignment vertical="center"/>
    </xf>
    <xf numFmtId="3" fontId="8" fillId="0" borderId="21" xfId="0" applyNumberFormat="1" applyFont="1" applyFill="1" applyBorder="1" applyAlignment="1">
      <alignment vertical="center"/>
    </xf>
    <xf numFmtId="4" fontId="8" fillId="0" borderId="23" xfId="0" applyNumberFormat="1" applyFont="1" applyFill="1" applyBorder="1" applyAlignment="1">
      <alignment vertical="center"/>
    </xf>
    <xf numFmtId="3" fontId="0" fillId="0" borderId="0" xfId="0" applyNumberFormat="1" applyFont="1" applyFill="1"/>
    <xf numFmtId="3" fontId="4" fillId="0" borderId="65" xfId="0" applyNumberFormat="1" applyFont="1" applyFill="1" applyBorder="1" applyAlignment="1">
      <alignment vertical="center"/>
    </xf>
    <xf numFmtId="3" fontId="4" fillId="0" borderId="68" xfId="0" applyNumberFormat="1" applyFont="1" applyFill="1" applyBorder="1" applyAlignment="1">
      <alignment vertical="center"/>
    </xf>
    <xf numFmtId="4" fontId="4" fillId="0" borderId="196" xfId="0" applyNumberFormat="1" applyFont="1" applyFill="1" applyBorder="1" applyAlignment="1">
      <alignment vertical="center"/>
    </xf>
    <xf numFmtId="3" fontId="4" fillId="0" borderId="257" xfId="0" applyNumberFormat="1" applyFont="1" applyFill="1" applyBorder="1" applyAlignment="1">
      <alignment vertical="center"/>
    </xf>
    <xf numFmtId="3" fontId="4" fillId="0" borderId="27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3" fontId="8" fillId="0" borderId="65" xfId="0" applyNumberFormat="1" applyFont="1" applyFill="1" applyBorder="1" applyAlignment="1">
      <alignment vertical="center"/>
    </xf>
    <xf numFmtId="3" fontId="8" fillId="0" borderId="68" xfId="0" applyNumberFormat="1" applyFont="1" applyFill="1" applyBorder="1" applyAlignment="1">
      <alignment vertical="center"/>
    </xf>
    <xf numFmtId="3" fontId="26" fillId="0" borderId="11" xfId="0" applyNumberFormat="1" applyFont="1" applyFill="1" applyBorder="1" applyAlignment="1">
      <alignment horizontal="right" vertical="center"/>
    </xf>
    <xf numFmtId="0" fontId="3" fillId="0" borderId="84" xfId="0" applyNumberFormat="1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3" fontId="52" fillId="0" borderId="16" xfId="0" applyNumberFormat="1" applyFont="1" applyFill="1" applyBorder="1"/>
    <xf numFmtId="0" fontId="0" fillId="0" borderId="0" xfId="0"/>
    <xf numFmtId="3" fontId="0" fillId="0" borderId="0" xfId="0" applyNumberFormat="1"/>
    <xf numFmtId="3" fontId="5" fillId="0" borderId="16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172" fontId="0" fillId="0" borderId="0" xfId="0" applyNumberFormat="1"/>
    <xf numFmtId="0" fontId="14" fillId="0" borderId="292" xfId="0" applyFont="1" applyBorder="1" applyAlignment="1">
      <alignment horizontal="center"/>
    </xf>
    <xf numFmtId="0" fontId="0" fillId="0" borderId="292" xfId="0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172" fontId="4" fillId="0" borderId="0" xfId="0" applyNumberFormat="1" applyFont="1" applyFill="1"/>
    <xf numFmtId="0" fontId="3" fillId="0" borderId="17" xfId="0" applyFont="1" applyFill="1" applyBorder="1" applyAlignment="1">
      <alignment horizontal="left"/>
    </xf>
    <xf numFmtId="3" fontId="3" fillId="22" borderId="293" xfId="34" applyNumberFormat="1" applyFont="1" applyFill="1" applyBorder="1" applyAlignment="1">
      <alignment vertical="center"/>
    </xf>
    <xf numFmtId="0" fontId="3" fillId="0" borderId="105" xfId="0" applyFont="1" applyFill="1" applyBorder="1" applyAlignment="1" applyProtection="1">
      <alignment horizontal="center" vertical="center"/>
    </xf>
    <xf numFmtId="3" fontId="20" fillId="0" borderId="20" xfId="0" applyNumberFormat="1" applyFont="1" applyFill="1" applyBorder="1" applyAlignment="1">
      <alignment vertical="center" wrapText="1"/>
    </xf>
    <xf numFmtId="0" fontId="3" fillId="0" borderId="56" xfId="0" applyNumberFormat="1" applyFont="1" applyFill="1" applyBorder="1" applyAlignment="1">
      <alignment horizontal="center"/>
    </xf>
    <xf numFmtId="0" fontId="20" fillId="0" borderId="202" xfId="0" applyFont="1" applyFill="1" applyBorder="1" applyAlignment="1">
      <alignment horizontal="center" vertical="center"/>
    </xf>
    <xf numFmtId="0" fontId="20" fillId="0" borderId="202" xfId="0" applyFont="1" applyFill="1" applyBorder="1" applyAlignment="1">
      <alignment vertical="center"/>
    </xf>
    <xf numFmtId="49" fontId="5" fillId="0" borderId="115" xfId="0" applyNumberFormat="1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vertical="center"/>
    </xf>
    <xf numFmtId="0" fontId="5" fillId="0" borderId="115" xfId="0" applyFont="1" applyFill="1" applyBorder="1" applyAlignment="1">
      <alignment vertical="center" wrapText="1"/>
    </xf>
    <xf numFmtId="49" fontId="3" fillId="0" borderId="115" xfId="0" applyNumberFormat="1" applyFont="1" applyFill="1" applyBorder="1" applyAlignment="1">
      <alignment horizontal="center" vertical="center"/>
    </xf>
    <xf numFmtId="0" fontId="103" fillId="0" borderId="115" xfId="0" applyFont="1" applyFill="1" applyBorder="1" applyAlignment="1">
      <alignment vertical="center"/>
    </xf>
    <xf numFmtId="49" fontId="40" fillId="0" borderId="202" xfId="0" applyNumberFormat="1" applyFont="1" applyFill="1" applyBorder="1" applyAlignment="1">
      <alignment horizontal="center" vertical="center"/>
    </xf>
    <xf numFmtId="0" fontId="40" fillId="0" borderId="202" xfId="0" applyFont="1" applyFill="1" applyBorder="1" applyAlignment="1">
      <alignment vertical="center"/>
    </xf>
    <xf numFmtId="49" fontId="9" fillId="0" borderId="115" xfId="0" applyNumberFormat="1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vertical="center"/>
    </xf>
    <xf numFmtId="0" fontId="9" fillId="0" borderId="115" xfId="0" applyFont="1" applyFill="1" applyBorder="1" applyAlignment="1">
      <alignment vertical="center" wrapText="1"/>
    </xf>
    <xf numFmtId="0" fontId="9" fillId="0" borderId="203" xfId="0" applyFont="1" applyFill="1" applyBorder="1" applyAlignment="1">
      <alignment vertical="center"/>
    </xf>
    <xf numFmtId="49" fontId="40" fillId="0" borderId="203" xfId="0" applyNumberFormat="1" applyFont="1" applyFill="1" applyBorder="1" applyAlignment="1">
      <alignment horizontal="center" vertical="center"/>
    </xf>
    <xf numFmtId="0" fontId="40" fillId="0" borderId="203" xfId="0" applyFont="1" applyFill="1" applyBorder="1" applyAlignment="1">
      <alignment vertical="center"/>
    </xf>
    <xf numFmtId="167" fontId="9" fillId="0" borderId="58" xfId="0" applyNumberFormat="1" applyFont="1" applyFill="1" applyBorder="1" applyAlignment="1">
      <alignment vertical="center"/>
    </xf>
    <xf numFmtId="0" fontId="37" fillId="0" borderId="202" xfId="0" applyFont="1" applyFill="1" applyBorder="1" applyAlignment="1">
      <alignment vertical="center"/>
    </xf>
    <xf numFmtId="0" fontId="3" fillId="0" borderId="115" xfId="0" applyFont="1" applyFill="1" applyBorder="1" applyAlignment="1">
      <alignment vertical="center"/>
    </xf>
    <xf numFmtId="49" fontId="40" fillId="0" borderId="204" xfId="0" applyNumberFormat="1" applyFont="1" applyFill="1" applyBorder="1" applyAlignment="1">
      <alignment horizontal="center" vertical="center"/>
    </xf>
    <xf numFmtId="0" fontId="9" fillId="0" borderId="208" xfId="0" applyFont="1" applyFill="1" applyBorder="1" applyAlignment="1">
      <alignment vertical="center"/>
    </xf>
    <xf numFmtId="0" fontId="3" fillId="0" borderId="209" xfId="0" applyFont="1" applyFill="1" applyBorder="1" applyAlignment="1">
      <alignment vertical="center"/>
    </xf>
    <xf numFmtId="49" fontId="25" fillId="0" borderId="115" xfId="0" applyNumberFormat="1" applyFont="1" applyFill="1" applyBorder="1" applyAlignment="1">
      <alignment horizontal="center" vertical="center"/>
    </xf>
    <xf numFmtId="0" fontId="25" fillId="0" borderId="115" xfId="0" applyFont="1" applyFill="1" applyBorder="1" applyAlignment="1">
      <alignment vertical="center"/>
    </xf>
    <xf numFmtId="49" fontId="9" fillId="0" borderId="205" xfId="0" applyNumberFormat="1" applyFont="1" applyFill="1" applyBorder="1" applyAlignment="1">
      <alignment horizontal="center" vertical="center"/>
    </xf>
    <xf numFmtId="0" fontId="9" fillId="0" borderId="205" xfId="0" applyFont="1" applyFill="1" applyBorder="1" applyAlignment="1">
      <alignment vertical="center"/>
    </xf>
    <xf numFmtId="49" fontId="9" fillId="0" borderId="206" xfId="0" applyNumberFormat="1" applyFont="1" applyFill="1" applyBorder="1" applyAlignment="1">
      <alignment horizontal="center" vertical="center"/>
    </xf>
    <xf numFmtId="0" fontId="9" fillId="0" borderId="206" xfId="0" applyFont="1" applyFill="1" applyBorder="1" applyAlignment="1">
      <alignment vertical="center"/>
    </xf>
    <xf numFmtId="49" fontId="20" fillId="0" borderId="139" xfId="0" applyNumberFormat="1" applyFont="1" applyFill="1" applyBorder="1" applyAlignment="1">
      <alignment horizontal="center" vertical="center"/>
    </xf>
    <xf numFmtId="0" fontId="20" fillId="0" borderId="139" xfId="0" applyFont="1" applyFill="1" applyBorder="1" applyAlignment="1">
      <alignment vertical="center"/>
    </xf>
    <xf numFmtId="49" fontId="8" fillId="0" borderId="130" xfId="0" applyNumberFormat="1" applyFont="1" applyFill="1" applyBorder="1" applyAlignment="1" applyProtection="1">
      <alignment horizontal="center" vertical="center"/>
    </xf>
    <xf numFmtId="0" fontId="4" fillId="0" borderId="131" xfId="0" applyFont="1" applyFill="1" applyBorder="1" applyAlignment="1" applyProtection="1">
      <alignment horizontal="left" vertical="center"/>
    </xf>
    <xf numFmtId="49" fontId="4" fillId="0" borderId="130" xfId="0" applyNumberFormat="1" applyFont="1" applyFill="1" applyBorder="1" applyAlignment="1" applyProtection="1">
      <alignment horizontal="center" vertical="center"/>
    </xf>
    <xf numFmtId="0" fontId="4" fillId="0" borderId="131" xfId="0" applyFont="1" applyFill="1" applyBorder="1" applyAlignment="1" applyProtection="1">
      <alignment vertical="center"/>
    </xf>
    <xf numFmtId="49" fontId="9" fillId="0" borderId="229" xfId="0" applyNumberFormat="1" applyFont="1" applyFill="1" applyBorder="1" applyAlignment="1" applyProtection="1">
      <alignment horizontal="center" vertical="center"/>
    </xf>
    <xf numFmtId="0" fontId="3" fillId="0" borderId="230" xfId="0" applyFont="1" applyFill="1" applyBorder="1" applyAlignment="1" applyProtection="1">
      <alignment vertical="center"/>
    </xf>
    <xf numFmtId="49" fontId="25" fillId="0" borderId="62" xfId="0" applyNumberFormat="1" applyFont="1" applyFill="1" applyBorder="1" applyAlignment="1" applyProtection="1">
      <alignment horizontal="center" vertical="center"/>
    </xf>
    <xf numFmtId="0" fontId="25" fillId="0" borderId="67" xfId="0" applyFont="1" applyFill="1" applyBorder="1" applyAlignment="1" applyProtection="1">
      <alignment vertical="center"/>
    </xf>
    <xf numFmtId="0" fontId="25" fillId="0" borderId="64" xfId="0" applyFont="1" applyFill="1" applyBorder="1" applyAlignment="1" applyProtection="1">
      <alignment horizontal="left" vertical="center"/>
    </xf>
    <xf numFmtId="0" fontId="25" fillId="0" borderId="90" xfId="0" applyFont="1" applyFill="1" applyBorder="1" applyAlignment="1" applyProtection="1">
      <alignment horizontal="left" vertical="center"/>
    </xf>
    <xf numFmtId="0" fontId="3" fillId="0" borderId="134" xfId="0" applyFont="1" applyFill="1" applyBorder="1" applyAlignment="1" applyProtection="1">
      <alignment vertical="center"/>
    </xf>
    <xf numFmtId="0" fontId="9" fillId="0" borderId="131" xfId="0" applyFont="1" applyFill="1" applyBorder="1" applyAlignment="1" applyProtection="1">
      <alignment horizontal="left" vertical="center"/>
    </xf>
    <xf numFmtId="0" fontId="8" fillId="0" borderId="130" xfId="0" applyFont="1" applyFill="1" applyBorder="1" applyAlignment="1" applyProtection="1">
      <alignment horizontal="center" vertical="center"/>
    </xf>
    <xf numFmtId="0" fontId="8" fillId="0" borderId="131" xfId="0" applyFont="1" applyFill="1" applyBorder="1" applyAlignment="1" applyProtection="1">
      <alignment vertical="center"/>
    </xf>
    <xf numFmtId="49" fontId="9" fillId="0" borderId="130" xfId="0" applyNumberFormat="1" applyFont="1" applyFill="1" applyBorder="1" applyAlignment="1" applyProtection="1">
      <alignment horizontal="center" vertical="center"/>
    </xf>
    <xf numFmtId="0" fontId="9" fillId="0" borderId="131" xfId="0" applyFont="1" applyFill="1" applyBorder="1" applyAlignment="1" applyProtection="1">
      <alignment vertical="center"/>
    </xf>
    <xf numFmtId="0" fontId="25" fillId="0" borderId="64" xfId="0" applyFont="1" applyFill="1" applyBorder="1" applyAlignment="1" applyProtection="1">
      <alignment vertical="center"/>
    </xf>
    <xf numFmtId="0" fontId="9" fillId="0" borderId="147" xfId="0" applyFont="1" applyFill="1" applyBorder="1" applyAlignment="1" applyProtection="1">
      <alignment vertical="center"/>
    </xf>
    <xf numFmtId="49" fontId="9" fillId="0" borderId="21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49" fontId="9" fillId="0" borderId="62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vertical="center"/>
    </xf>
    <xf numFmtId="0" fontId="111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42" xfId="0" applyFont="1" applyFill="1" applyBorder="1" applyAlignment="1" applyProtection="1">
      <alignment vertical="center"/>
    </xf>
    <xf numFmtId="0" fontId="37" fillId="0" borderId="130" xfId="0" applyFont="1" applyFill="1" applyBorder="1" applyAlignment="1" applyProtection="1">
      <alignment horizontal="center" vertical="center"/>
    </xf>
    <xf numFmtId="3" fontId="20" fillId="0" borderId="131" xfId="0" applyNumberFormat="1" applyFont="1" applyFill="1" applyBorder="1" applyAlignment="1">
      <alignment vertical="center"/>
    </xf>
    <xf numFmtId="0" fontId="5" fillId="0" borderId="83" xfId="0" applyFont="1" applyFill="1" applyBorder="1" applyAlignment="1">
      <alignment vertical="center"/>
    </xf>
    <xf numFmtId="3" fontId="20" fillId="0" borderId="83" xfId="0" applyNumberFormat="1" applyFont="1" applyFill="1" applyBorder="1" applyAlignment="1">
      <alignment vertical="center"/>
    </xf>
    <xf numFmtId="0" fontId="110" fillId="0" borderId="202" xfId="0" applyFont="1" applyFill="1" applyBorder="1" applyAlignment="1">
      <alignment vertical="center"/>
    </xf>
    <xf numFmtId="0" fontId="32" fillId="0" borderId="115" xfId="0" applyFont="1" applyFill="1" applyBorder="1" applyAlignment="1">
      <alignment vertical="center"/>
    </xf>
    <xf numFmtId="49" fontId="109" fillId="0" borderId="202" xfId="0" applyNumberFormat="1" applyFont="1" applyFill="1" applyBorder="1" applyAlignment="1">
      <alignment horizontal="center" vertical="center"/>
    </xf>
    <xf numFmtId="0" fontId="109" fillId="0" borderId="202" xfId="0" applyFont="1" applyFill="1" applyBorder="1" applyAlignment="1">
      <alignment vertical="center"/>
    </xf>
    <xf numFmtId="0" fontId="30" fillId="0" borderId="115" xfId="0" applyFont="1" applyFill="1" applyBorder="1" applyAlignment="1">
      <alignment vertical="center"/>
    </xf>
    <xf numFmtId="0" fontId="30" fillId="0" borderId="115" xfId="0" applyFont="1" applyFill="1" applyBorder="1" applyAlignment="1">
      <alignment vertical="center" wrapText="1"/>
    </xf>
    <xf numFmtId="0" fontId="30" fillId="0" borderId="203" xfId="0" applyFont="1" applyFill="1" applyBorder="1" applyAlignment="1">
      <alignment vertical="center"/>
    </xf>
    <xf numFmtId="49" fontId="109" fillId="0" borderId="203" xfId="0" applyNumberFormat="1" applyFont="1" applyFill="1" applyBorder="1" applyAlignment="1">
      <alignment horizontal="center" vertical="center"/>
    </xf>
    <xf numFmtId="0" fontId="109" fillId="0" borderId="203" xfId="0" applyFont="1" applyFill="1" applyBorder="1" applyAlignment="1">
      <alignment vertical="center"/>
    </xf>
    <xf numFmtId="49" fontId="109" fillId="0" borderId="204" xfId="0" applyNumberFormat="1" applyFont="1" applyFill="1" applyBorder="1" applyAlignment="1">
      <alignment horizontal="center" vertical="center"/>
    </xf>
    <xf numFmtId="0" fontId="30" fillId="0" borderId="208" xfId="0" applyFont="1" applyFill="1" applyBorder="1" applyAlignment="1">
      <alignment vertical="center"/>
    </xf>
    <xf numFmtId="0" fontId="30" fillId="0" borderId="209" xfId="0" applyFont="1" applyFill="1" applyBorder="1" applyAlignment="1">
      <alignment vertical="center"/>
    </xf>
    <xf numFmtId="49" fontId="32" fillId="0" borderId="115" xfId="0" applyNumberFormat="1" applyFont="1" applyFill="1" applyBorder="1" applyAlignment="1">
      <alignment horizontal="center" vertical="center"/>
    </xf>
    <xf numFmtId="49" fontId="30" fillId="0" borderId="205" xfId="0" applyNumberFormat="1" applyFont="1" applyFill="1" applyBorder="1" applyAlignment="1">
      <alignment horizontal="center" vertical="center"/>
    </xf>
    <xf numFmtId="0" fontId="30" fillId="0" borderId="205" xfId="0" applyFont="1" applyFill="1" applyBorder="1" applyAlignment="1">
      <alignment vertical="center"/>
    </xf>
    <xf numFmtId="49" fontId="30" fillId="0" borderId="206" xfId="0" applyNumberFormat="1" applyFont="1" applyFill="1" applyBorder="1" applyAlignment="1">
      <alignment horizontal="center" vertical="center"/>
    </xf>
    <xf numFmtId="0" fontId="30" fillId="0" borderId="206" xfId="0" applyFont="1" applyFill="1" applyBorder="1" applyAlignment="1">
      <alignment vertical="center"/>
    </xf>
    <xf numFmtId="49" fontId="110" fillId="0" borderId="139" xfId="0" applyNumberFormat="1" applyFont="1" applyFill="1" applyBorder="1" applyAlignment="1">
      <alignment horizontal="center" vertical="center"/>
    </xf>
    <xf numFmtId="0" fontId="110" fillId="0" borderId="139" xfId="0" applyFont="1" applyFill="1" applyBorder="1" applyAlignment="1">
      <alignment vertical="center"/>
    </xf>
    <xf numFmtId="166" fontId="14" fillId="0" borderId="0" xfId="32" applyNumberFormat="1" applyFont="1" applyFill="1" applyAlignment="1">
      <alignment horizontal="left"/>
    </xf>
    <xf numFmtId="166" fontId="14" fillId="0" borderId="0" xfId="32" applyNumberFormat="1" applyFont="1" applyFill="1"/>
    <xf numFmtId="0" fontId="3" fillId="0" borderId="0" xfId="32" applyFont="1" applyFill="1" applyBorder="1" applyAlignment="1"/>
    <xf numFmtId="0" fontId="3" fillId="0" borderId="141" xfId="32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3" fillId="0" borderId="158" xfId="32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3" fillId="0" borderId="115" xfId="32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3" fillId="0" borderId="159" xfId="32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3" fillId="0" borderId="139" xfId="32" applyFont="1" applyFill="1" applyBorder="1" applyAlignment="1">
      <alignment horizontal="center"/>
    </xf>
    <xf numFmtId="0" fontId="8" fillId="0" borderId="139" xfId="0" applyFont="1" applyFill="1" applyBorder="1" applyAlignment="1">
      <alignment horizontal="center"/>
    </xf>
    <xf numFmtId="0" fontId="8" fillId="0" borderId="139" xfId="32" applyFont="1" applyFill="1" applyBorder="1" applyAlignment="1">
      <alignment horizontal="center"/>
    </xf>
    <xf numFmtId="0" fontId="9" fillId="0" borderId="140" xfId="0" applyFont="1" applyFill="1" applyBorder="1" applyAlignment="1">
      <alignment horizontal="center"/>
    </xf>
    <xf numFmtId="0" fontId="3" fillId="0" borderId="189" xfId="32" applyFont="1" applyFill="1" applyBorder="1" applyAlignment="1">
      <alignment horizontal="center"/>
    </xf>
    <xf numFmtId="0" fontId="3" fillId="0" borderId="109" xfId="32" applyFont="1" applyFill="1" applyBorder="1" applyAlignment="1">
      <alignment horizontal="center"/>
    </xf>
    <xf numFmtId="0" fontId="9" fillId="0" borderId="146" xfId="0" applyFont="1" applyFill="1" applyBorder="1" applyAlignment="1">
      <alignment horizontal="center"/>
    </xf>
    <xf numFmtId="0" fontId="3" fillId="0" borderId="160" xfId="32" applyFont="1" applyFill="1" applyBorder="1" applyAlignment="1">
      <alignment horizontal="center"/>
    </xf>
    <xf numFmtId="0" fontId="3" fillId="0" borderId="161" xfId="32" applyFont="1" applyFill="1" applyBorder="1" applyAlignment="1">
      <alignment horizontal="center"/>
    </xf>
    <xf numFmtId="0" fontId="3" fillId="0" borderId="188" xfId="32" applyFont="1" applyFill="1" applyBorder="1" applyAlignment="1">
      <alignment horizontal="center"/>
    </xf>
    <xf numFmtId="0" fontId="3" fillId="0" borderId="90" xfId="32" applyFont="1" applyFill="1" applyBorder="1" applyAlignment="1">
      <alignment horizontal="center"/>
    </xf>
    <xf numFmtId="0" fontId="3" fillId="0" borderId="0" xfId="32" applyFont="1" applyFill="1" applyAlignment="1">
      <alignment horizontal="center"/>
    </xf>
    <xf numFmtId="3" fontId="52" fillId="0" borderId="0" xfId="32" applyNumberFormat="1" applyFont="1" applyFill="1"/>
    <xf numFmtId="0" fontId="18" fillId="0" borderId="62" xfId="32" applyFont="1" applyFill="1" applyBorder="1" applyAlignment="1">
      <alignment horizontal="center"/>
    </xf>
    <xf numFmtId="4" fontId="18" fillId="0" borderId="64" xfId="32" applyNumberFormat="1" applyFont="1" applyFill="1" applyBorder="1"/>
    <xf numFmtId="3" fontId="52" fillId="0" borderId="0" xfId="32" applyNumberFormat="1" applyFont="1" applyFill="1" applyBorder="1"/>
    <xf numFmtId="3" fontId="52" fillId="0" borderId="164" xfId="32" applyNumberFormat="1" applyFont="1" applyFill="1" applyBorder="1" applyAlignment="1">
      <alignment horizontal="center"/>
    </xf>
    <xf numFmtId="3" fontId="18" fillId="0" borderId="64" xfId="32" applyNumberFormat="1" applyFont="1" applyFill="1" applyBorder="1"/>
    <xf numFmtId="3" fontId="52" fillId="0" borderId="165" xfId="32" applyNumberFormat="1" applyFont="1" applyFill="1" applyBorder="1"/>
    <xf numFmtId="0" fontId="52" fillId="0" borderId="0" xfId="32" applyFont="1" applyFill="1"/>
    <xf numFmtId="0" fontId="52" fillId="0" borderId="86" xfId="32" applyFont="1" applyFill="1" applyBorder="1" applyAlignment="1">
      <alignment vertical="center" wrapText="1"/>
    </xf>
    <xf numFmtId="3" fontId="53" fillId="0" borderId="86" xfId="32" applyNumberFormat="1" applyFont="1" applyFill="1" applyBorder="1" applyAlignment="1">
      <alignment vertical="center" wrapText="1"/>
    </xf>
    <xf numFmtId="4" fontId="48" fillId="0" borderId="15" xfId="0" applyNumberFormat="1" applyFont="1" applyFill="1" applyBorder="1" applyAlignment="1" applyProtection="1">
      <alignment vertical="center"/>
      <protection hidden="1"/>
    </xf>
    <xf numFmtId="4" fontId="48" fillId="0" borderId="127" xfId="0" applyNumberFormat="1" applyFont="1" applyFill="1" applyBorder="1" applyAlignment="1" applyProtection="1">
      <alignment vertical="center"/>
      <protection hidden="1"/>
    </xf>
    <xf numFmtId="0" fontId="52" fillId="0" borderId="0" xfId="32" applyFont="1" applyFill="1" applyBorder="1" applyAlignment="1">
      <alignment vertical="center" wrapText="1"/>
    </xf>
    <xf numFmtId="0" fontId="52" fillId="0" borderId="166" xfId="32" applyFont="1" applyFill="1" applyBorder="1" applyAlignment="1">
      <alignment horizontal="center" vertical="center"/>
    </xf>
    <xf numFmtId="0" fontId="52" fillId="0" borderId="86" xfId="32" applyFont="1" applyFill="1" applyBorder="1" applyAlignment="1">
      <alignment vertical="center"/>
    </xf>
    <xf numFmtId="3" fontId="52" fillId="0" borderId="127" xfId="32" applyNumberFormat="1" applyFont="1" applyFill="1" applyBorder="1" applyAlignment="1" applyProtection="1">
      <alignment vertical="center"/>
      <protection locked="0"/>
    </xf>
    <xf numFmtId="0" fontId="18" fillId="0" borderId="169" xfId="32" applyFont="1" applyFill="1" applyBorder="1"/>
    <xf numFmtId="3" fontId="52" fillId="0" borderId="124" xfId="32" applyNumberFormat="1" applyFont="1" applyFill="1" applyBorder="1"/>
    <xf numFmtId="3" fontId="52" fillId="0" borderId="167" xfId="32" applyNumberFormat="1" applyFont="1" applyFill="1" applyBorder="1"/>
    <xf numFmtId="0" fontId="18" fillId="0" borderId="170" xfId="32" applyFont="1" applyFill="1" applyBorder="1"/>
    <xf numFmtId="3" fontId="18" fillId="0" borderId="126" xfId="32" applyNumberFormat="1" applyFont="1" applyFill="1" applyBorder="1"/>
    <xf numFmtId="3" fontId="48" fillId="0" borderId="85" xfId="32" applyNumberFormat="1" applyFont="1" applyFill="1" applyBorder="1" applyAlignment="1">
      <alignment horizontal="center"/>
    </xf>
    <xf numFmtId="3" fontId="48" fillId="0" borderId="141" xfId="32" applyNumberFormat="1" applyFont="1" applyFill="1" applyBorder="1" applyAlignment="1">
      <alignment horizontal="center"/>
    </xf>
    <xf numFmtId="3" fontId="48" fillId="0" borderId="85" xfId="0" applyNumberFormat="1" applyFont="1" applyFill="1" applyBorder="1" applyAlignment="1">
      <alignment horizontal="center"/>
    </xf>
    <xf numFmtId="0" fontId="18" fillId="0" borderId="171" xfId="32" applyFont="1" applyFill="1" applyBorder="1"/>
    <xf numFmtId="3" fontId="18" fillId="0" borderId="137" xfId="32" applyNumberFormat="1" applyFont="1" applyFill="1" applyBorder="1"/>
    <xf numFmtId="4" fontId="48" fillId="0" borderId="137" xfId="0" applyNumberFormat="1" applyFont="1" applyFill="1" applyBorder="1" applyAlignment="1" applyProtection="1">
      <alignment vertical="center"/>
      <protection hidden="1"/>
    </xf>
    <xf numFmtId="0" fontId="18" fillId="0" borderId="172" xfId="32" applyFont="1" applyFill="1" applyBorder="1"/>
    <xf numFmtId="4" fontId="48" fillId="0" borderId="138" xfId="0" applyNumberFormat="1" applyFont="1" applyFill="1" applyBorder="1" applyAlignment="1" applyProtection="1">
      <alignment vertical="center"/>
      <protection hidden="1"/>
    </xf>
    <xf numFmtId="3" fontId="18" fillId="0" borderId="182" xfId="32" applyNumberFormat="1" applyFont="1" applyFill="1" applyBorder="1" applyAlignment="1">
      <alignment horizontal="center" vertical="center"/>
    </xf>
    <xf numFmtId="3" fontId="18" fillId="0" borderId="139" xfId="32" applyNumberFormat="1" applyFont="1" applyFill="1" applyBorder="1" applyAlignment="1">
      <alignment horizontal="center" vertical="center"/>
    </xf>
    <xf numFmtId="3" fontId="18" fillId="0" borderId="146" xfId="32" applyNumberFormat="1" applyFont="1" applyFill="1" applyBorder="1" applyAlignment="1">
      <alignment horizontal="center"/>
    </xf>
    <xf numFmtId="0" fontId="52" fillId="0" borderId="0" xfId="32" applyFont="1" applyFill="1" applyBorder="1" applyAlignment="1">
      <alignment vertical="center"/>
    </xf>
    <xf numFmtId="3" fontId="52" fillId="0" borderId="0" xfId="32" applyNumberFormat="1" applyFont="1" applyFill="1" applyBorder="1" applyAlignment="1">
      <alignment horizontal="center" vertical="center"/>
    </xf>
    <xf numFmtId="0" fontId="18" fillId="0" borderId="169" xfId="32" applyFont="1" applyFill="1" applyBorder="1" applyAlignment="1">
      <alignment vertical="center"/>
    </xf>
    <xf numFmtId="3" fontId="18" fillId="0" borderId="124" xfId="32" applyNumberFormat="1" applyFont="1" applyFill="1" applyBorder="1" applyAlignment="1">
      <alignment vertical="center"/>
    </xf>
    <xf numFmtId="3" fontId="52" fillId="0" borderId="125" xfId="32" applyNumberFormat="1" applyFont="1" applyFill="1" applyBorder="1" applyAlignment="1">
      <alignment vertical="center"/>
    </xf>
    <xf numFmtId="3" fontId="52" fillId="0" borderId="124" xfId="32" applyNumberFormat="1" applyFont="1" applyFill="1" applyBorder="1" applyAlignment="1">
      <alignment vertical="center"/>
    </xf>
    <xf numFmtId="3" fontId="52" fillId="0" borderId="167" xfId="32" applyNumberFormat="1" applyFont="1" applyFill="1" applyBorder="1" applyAlignment="1">
      <alignment vertical="center"/>
    </xf>
    <xf numFmtId="3" fontId="18" fillId="0" borderId="126" xfId="32" applyNumberFormat="1" applyFont="1" applyFill="1" applyBorder="1" applyAlignment="1">
      <alignment vertical="center"/>
    </xf>
    <xf numFmtId="0" fontId="18" fillId="0" borderId="171" xfId="32" applyFont="1" applyFill="1" applyBorder="1" applyAlignment="1">
      <alignment vertical="center"/>
    </xf>
    <xf numFmtId="3" fontId="18" fillId="0" borderId="137" xfId="32" applyNumberFormat="1" applyFont="1" applyFill="1" applyBorder="1" applyAlignment="1">
      <alignment vertical="center"/>
    </xf>
    <xf numFmtId="0" fontId="18" fillId="0" borderId="175" xfId="32" applyFont="1" applyFill="1" applyBorder="1" applyAlignment="1">
      <alignment vertical="center"/>
    </xf>
    <xf numFmtId="3" fontId="18" fillId="0" borderId="176" xfId="32" applyNumberFormat="1" applyFont="1" applyFill="1" applyBorder="1" applyAlignment="1">
      <alignment vertical="center"/>
    </xf>
    <xf numFmtId="3" fontId="52" fillId="0" borderId="177" xfId="32" applyNumberFormat="1" applyFont="1" applyFill="1" applyBorder="1" applyAlignment="1">
      <alignment vertical="center"/>
    </xf>
    <xf numFmtId="3" fontId="52" fillId="0" borderId="176" xfId="32" applyNumberFormat="1" applyFont="1" applyFill="1" applyBorder="1" applyAlignment="1">
      <alignment vertical="center"/>
    </xf>
    <xf numFmtId="3" fontId="52" fillId="0" borderId="174" xfId="32" applyNumberFormat="1" applyFont="1" applyFill="1" applyBorder="1" applyAlignment="1">
      <alignment vertical="center"/>
    </xf>
    <xf numFmtId="0" fontId="18" fillId="0" borderId="176" xfId="32" applyFont="1" applyFill="1" applyBorder="1" applyAlignment="1">
      <alignment vertical="center"/>
    </xf>
    <xf numFmtId="3" fontId="18" fillId="0" borderId="183" xfId="32" applyNumberFormat="1" applyFont="1" applyFill="1" applyBorder="1" applyAlignment="1">
      <alignment vertical="center"/>
    </xf>
    <xf numFmtId="0" fontId="18" fillId="0" borderId="179" xfId="32" applyFont="1" applyFill="1" applyBorder="1" applyAlignment="1">
      <alignment vertical="center"/>
    </xf>
    <xf numFmtId="3" fontId="18" fillId="0" borderId="178" xfId="32" applyNumberFormat="1" applyFont="1" applyFill="1" applyBorder="1" applyAlignment="1">
      <alignment vertical="center"/>
    </xf>
    <xf numFmtId="0" fontId="18" fillId="0" borderId="178" xfId="32" applyFont="1" applyFill="1" applyBorder="1" applyAlignment="1">
      <alignment vertical="center"/>
    </xf>
    <xf numFmtId="3" fontId="52" fillId="0" borderId="187" xfId="32" applyNumberFormat="1" applyFont="1" applyFill="1" applyBorder="1" applyAlignment="1" applyProtection="1">
      <alignment vertical="center"/>
      <protection hidden="1"/>
    </xf>
    <xf numFmtId="0" fontId="18" fillId="0" borderId="171" xfId="32" applyFont="1" applyFill="1" applyBorder="1" applyAlignment="1"/>
    <xf numFmtId="0" fontId="18" fillId="0" borderId="172" xfId="32" applyFont="1" applyFill="1" applyBorder="1" applyAlignment="1"/>
    <xf numFmtId="4" fontId="48" fillId="0" borderId="0" xfId="0" applyNumberFormat="1" applyFont="1" applyFill="1" applyBorder="1" applyAlignment="1" applyProtection="1">
      <alignment vertical="center"/>
      <protection hidden="1"/>
    </xf>
    <xf numFmtId="4" fontId="48" fillId="0" borderId="256" xfId="0" applyNumberFormat="1" applyFont="1" applyFill="1" applyBorder="1" applyAlignment="1" applyProtection="1">
      <alignment vertical="center"/>
      <protection hidden="1"/>
    </xf>
    <xf numFmtId="0" fontId="18" fillId="0" borderId="124" xfId="32" applyFont="1" applyFill="1" applyBorder="1"/>
    <xf numFmtId="3" fontId="18" fillId="0" borderId="186" xfId="32" applyNumberFormat="1" applyFont="1" applyFill="1" applyBorder="1" applyAlignment="1">
      <alignment vertical="center"/>
    </xf>
    <xf numFmtId="3" fontId="18" fillId="0" borderId="177" xfId="32" applyNumberFormat="1" applyFont="1" applyFill="1" applyBorder="1" applyAlignment="1">
      <alignment vertical="center"/>
    </xf>
    <xf numFmtId="3" fontId="52" fillId="0" borderId="187" xfId="32" applyNumberFormat="1" applyFont="1" applyFill="1" applyBorder="1" applyAlignment="1">
      <alignment vertical="center"/>
    </xf>
    <xf numFmtId="3" fontId="48" fillId="0" borderId="85" xfId="32" applyNumberFormat="1" applyFont="1" applyFill="1" applyBorder="1" applyAlignment="1">
      <alignment horizontal="center" vertical="center"/>
    </xf>
    <xf numFmtId="3" fontId="48" fillId="0" borderId="141" xfId="32" applyNumberFormat="1" applyFont="1" applyFill="1" applyBorder="1" applyAlignment="1">
      <alignment horizontal="center" vertical="center"/>
    </xf>
    <xf numFmtId="3" fontId="48" fillId="0" borderId="85" xfId="0" applyNumberFormat="1" applyFont="1" applyFill="1" applyBorder="1" applyAlignment="1">
      <alignment horizontal="center" vertical="center"/>
    </xf>
    <xf numFmtId="4" fontId="48" fillId="0" borderId="185" xfId="0" applyNumberFormat="1" applyFont="1" applyFill="1" applyBorder="1" applyAlignment="1" applyProtection="1">
      <alignment vertical="center"/>
      <protection hidden="1"/>
    </xf>
    <xf numFmtId="4" fontId="3" fillId="0" borderId="0" xfId="32" applyNumberFormat="1" applyFont="1" applyFill="1"/>
    <xf numFmtId="3" fontId="3" fillId="0" borderId="0" xfId="32" applyNumberFormat="1" applyFont="1" applyFill="1"/>
    <xf numFmtId="167" fontId="3" fillId="0" borderId="0" xfId="0" applyNumberFormat="1" applyFont="1" applyFill="1" applyBorder="1" applyAlignment="1">
      <alignment vertical="center"/>
    </xf>
    <xf numFmtId="167" fontId="4" fillId="0" borderId="22" xfId="0" applyNumberFormat="1" applyFont="1" applyFill="1" applyBorder="1" applyAlignment="1">
      <alignment vertical="center"/>
    </xf>
    <xf numFmtId="167" fontId="25" fillId="0" borderId="24" xfId="0" applyNumberFormat="1" applyFont="1" applyFill="1" applyBorder="1" applyAlignment="1">
      <alignment vertical="center"/>
    </xf>
    <xf numFmtId="167" fontId="8" fillId="0" borderId="22" xfId="0" applyNumberFormat="1" applyFont="1" applyFill="1" applyBorder="1" applyAlignment="1">
      <alignment vertical="center"/>
    </xf>
    <xf numFmtId="167" fontId="9" fillId="0" borderId="66" xfId="0" applyNumberFormat="1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vertical="center"/>
    </xf>
    <xf numFmtId="167" fontId="9" fillId="0" borderId="24" xfId="0" applyNumberFormat="1" applyFont="1" applyFill="1" applyBorder="1" applyAlignment="1">
      <alignment vertical="center"/>
    </xf>
    <xf numFmtId="167" fontId="9" fillId="0" borderId="22" xfId="0" applyNumberFormat="1" applyFont="1" applyFill="1" applyBorder="1" applyAlignment="1">
      <alignment vertical="center"/>
    </xf>
    <xf numFmtId="167" fontId="8" fillId="0" borderId="28" xfId="0" applyNumberFormat="1" applyFont="1" applyFill="1" applyBorder="1" applyAlignment="1">
      <alignment vertical="center"/>
    </xf>
    <xf numFmtId="167" fontId="9" fillId="0" borderId="36" xfId="0" applyNumberFormat="1" applyFont="1" applyFill="1" applyBorder="1" applyAlignment="1">
      <alignment vertical="center"/>
    </xf>
    <xf numFmtId="167" fontId="9" fillId="0" borderId="64" xfId="0" applyNumberFormat="1" applyFont="1" applyFill="1" applyBorder="1" applyAlignment="1">
      <alignment vertical="center"/>
    </xf>
    <xf numFmtId="167" fontId="9" fillId="0" borderId="144" xfId="0" applyNumberFormat="1" applyFont="1" applyFill="1" applyBorder="1" applyAlignment="1">
      <alignment vertical="center"/>
    </xf>
    <xf numFmtId="0" fontId="13" fillId="0" borderId="115" xfId="0" applyFont="1" applyFill="1" applyBorder="1" applyAlignment="1">
      <alignment horizontal="center"/>
    </xf>
    <xf numFmtId="0" fontId="13" fillId="0" borderId="115" xfId="0" applyFont="1" applyFill="1" applyBorder="1"/>
    <xf numFmtId="0" fontId="13" fillId="0" borderId="63" xfId="0" applyFont="1" applyFill="1" applyBorder="1"/>
    <xf numFmtId="4" fontId="3" fillId="0" borderId="23" xfId="0" applyNumberFormat="1" applyFont="1" applyFill="1" applyBorder="1" applyAlignment="1">
      <alignment vertical="center"/>
    </xf>
    <xf numFmtId="4" fontId="26" fillId="0" borderId="23" xfId="0" applyNumberFormat="1" applyFont="1" applyFill="1" applyBorder="1" applyAlignment="1">
      <alignment vertical="center"/>
    </xf>
    <xf numFmtId="0" fontId="18" fillId="0" borderId="191" xfId="0" applyFont="1" applyFill="1" applyBorder="1" applyAlignment="1">
      <alignment vertical="center"/>
    </xf>
    <xf numFmtId="3" fontId="13" fillId="0" borderId="115" xfId="0" applyNumberFormat="1" applyFont="1" applyFill="1" applyBorder="1" applyAlignment="1">
      <alignment vertical="center"/>
    </xf>
    <xf numFmtId="4" fontId="26" fillId="0" borderId="115" xfId="0" applyNumberFormat="1" applyFont="1" applyFill="1" applyBorder="1" applyAlignment="1">
      <alignment vertical="center"/>
    </xf>
    <xf numFmtId="3" fontId="26" fillId="0" borderId="13" xfId="0" applyNumberFormat="1" applyFont="1" applyFill="1" applyBorder="1" applyAlignment="1">
      <alignment vertical="center"/>
    </xf>
    <xf numFmtId="3" fontId="20" fillId="0" borderId="139" xfId="0" applyNumberFormat="1" applyFont="1" applyFill="1" applyBorder="1"/>
    <xf numFmtId="3" fontId="20" fillId="0" borderId="16" xfId="0" applyNumberFormat="1" applyFont="1" applyFill="1" applyBorder="1" applyAlignment="1">
      <alignment vertical="center" wrapText="1"/>
    </xf>
    <xf numFmtId="3" fontId="25" fillId="0" borderId="13" xfId="0" applyNumberFormat="1" applyFont="1" applyFill="1" applyBorder="1" applyAlignment="1">
      <alignment horizontal="right" vertical="center"/>
    </xf>
    <xf numFmtId="0" fontId="50" fillId="0" borderId="64" xfId="34" applyFont="1" applyFill="1" applyBorder="1" applyAlignment="1">
      <alignment horizontal="left"/>
    </xf>
    <xf numFmtId="1" fontId="30" fillId="0" borderId="0" xfId="0" applyNumberFormat="1" applyFont="1" applyFill="1"/>
    <xf numFmtId="4" fontId="4" fillId="0" borderId="73" xfId="0" applyNumberFormat="1" applyFont="1" applyFill="1" applyBorder="1" applyAlignment="1">
      <alignment vertical="center"/>
    </xf>
    <xf numFmtId="3" fontId="20" fillId="0" borderId="272" xfId="0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vertical="center"/>
    </xf>
    <xf numFmtId="173" fontId="3" fillId="21" borderId="41" xfId="0" applyNumberFormat="1" applyFont="1" applyFill="1" applyBorder="1" applyAlignment="1">
      <alignment vertical="center" wrapText="1"/>
    </xf>
    <xf numFmtId="3" fontId="81" fillId="0" borderId="292" xfId="41" applyNumberFormat="1" applyFont="1" applyBorder="1" applyAlignment="1">
      <alignment horizontal="center"/>
    </xf>
    <xf numFmtId="3" fontId="81" fillId="0" borderId="292" xfId="41" applyNumberFormat="1" applyFont="1" applyBorder="1" applyAlignment="1">
      <alignment horizontal="right"/>
    </xf>
    <xf numFmtId="3" fontId="83" fillId="0" borderId="0" xfId="41" applyNumberFormat="1" applyFont="1"/>
    <xf numFmtId="3" fontId="43" fillId="0" borderId="0" xfId="0" applyNumberFormat="1" applyFont="1"/>
    <xf numFmtId="174" fontId="83" fillId="0" borderId="0" xfId="42" applyNumberFormat="1" applyFont="1"/>
    <xf numFmtId="3" fontId="95" fillId="0" borderId="107" xfId="41" applyNumberFormat="1" applyFont="1" applyFill="1" applyBorder="1" applyAlignment="1">
      <alignment horizontal="right" vertical="center"/>
    </xf>
    <xf numFmtId="0" fontId="96" fillId="0" borderId="292" xfId="0" applyFont="1" applyBorder="1"/>
    <xf numFmtId="3" fontId="81" fillId="0" borderId="292" xfId="0" applyNumberFormat="1" applyFont="1" applyBorder="1"/>
    <xf numFmtId="3" fontId="81" fillId="0" borderId="292" xfId="41" applyNumberFormat="1" applyFont="1" applyFill="1" applyBorder="1" applyAlignment="1">
      <alignment horizontal="right"/>
    </xf>
    <xf numFmtId="3" fontId="95" fillId="0" borderId="19" xfId="41" applyNumberFormat="1" applyFont="1" applyBorder="1" applyAlignment="1">
      <alignment horizontal="right" vertical="center"/>
    </xf>
    <xf numFmtId="0" fontId="116" fillId="0" borderId="0" xfId="0" applyFont="1" applyAlignment="1">
      <alignment horizontal="right"/>
    </xf>
    <xf numFmtId="0" fontId="38" fillId="0" borderId="107" xfId="0" applyFont="1" applyBorder="1"/>
    <xf numFmtId="0" fontId="95" fillId="0" borderId="107" xfId="0" applyFont="1" applyFill="1" applyBorder="1"/>
    <xf numFmtId="3" fontId="11" fillId="0" borderId="77" xfId="0" applyNumberFormat="1" applyFont="1" applyBorder="1" applyAlignment="1">
      <alignment horizontal="right"/>
    </xf>
    <xf numFmtId="3" fontId="11" fillId="0" borderId="28" xfId="0" applyNumberFormat="1" applyFont="1" applyBorder="1" applyAlignment="1">
      <alignment horizontal="right"/>
    </xf>
    <xf numFmtId="3" fontId="11" fillId="0" borderId="58" xfId="0" applyNumberFormat="1" applyFont="1" applyBorder="1" applyAlignment="1">
      <alignment horizontal="right"/>
    </xf>
    <xf numFmtId="3" fontId="11" fillId="0" borderId="54" xfId="0" applyNumberFormat="1" applyFont="1" applyBorder="1" applyAlignment="1">
      <alignment horizontal="right"/>
    </xf>
    <xf numFmtId="3" fontId="11" fillId="0" borderId="38" xfId="0" applyNumberFormat="1" applyFont="1" applyBorder="1" applyAlignment="1">
      <alignment horizontal="right"/>
    </xf>
    <xf numFmtId="3" fontId="11" fillId="0" borderId="77" xfId="0" applyNumberFormat="1" applyFont="1" applyBorder="1"/>
    <xf numFmtId="3" fontId="11" fillId="0" borderId="28" xfId="0" applyNumberFormat="1" applyFont="1" applyBorder="1"/>
    <xf numFmtId="3" fontId="11" fillId="0" borderId="58" xfId="0" applyNumberFormat="1" applyFont="1" applyBorder="1"/>
    <xf numFmtId="3" fontId="11" fillId="0" borderId="54" xfId="0" applyNumberFormat="1" applyFont="1" applyBorder="1"/>
    <xf numFmtId="3" fontId="11" fillId="0" borderId="38" xfId="0" applyNumberFormat="1" applyFont="1" applyBorder="1"/>
    <xf numFmtId="3" fontId="11" fillId="0" borderId="49" xfId="0" applyNumberFormat="1" applyFont="1" applyBorder="1"/>
    <xf numFmtId="0" fontId="14" fillId="0" borderId="19" xfId="0" applyFont="1" applyBorder="1"/>
    <xf numFmtId="0" fontId="80" fillId="0" borderId="19" xfId="0" applyFont="1" applyBorder="1"/>
    <xf numFmtId="3" fontId="11" fillId="0" borderId="92" xfId="0" applyNumberFormat="1" applyFont="1" applyBorder="1"/>
    <xf numFmtId="3" fontId="11" fillId="0" borderId="37" xfId="0" applyNumberFormat="1" applyFont="1" applyBorder="1"/>
    <xf numFmtId="3" fontId="11" fillId="0" borderId="20" xfId="0" applyNumberFormat="1" applyFont="1" applyBorder="1"/>
    <xf numFmtId="3" fontId="11" fillId="0" borderId="73" xfId="0" applyNumberFormat="1" applyFont="1" applyBorder="1"/>
    <xf numFmtId="3" fontId="11" fillId="0" borderId="68" xfId="0" applyNumberFormat="1" applyFont="1" applyBorder="1"/>
    <xf numFmtId="3" fontId="11" fillId="0" borderId="65" xfId="0" applyNumberFormat="1" applyFont="1" applyBorder="1"/>
    <xf numFmtId="3" fontId="3" fillId="0" borderId="64" xfId="39" applyNumberFormat="1" applyFont="1" applyFill="1" applyBorder="1" applyAlignment="1" applyProtection="1">
      <alignment vertical="center"/>
    </xf>
    <xf numFmtId="3" fontId="40" fillId="0" borderId="115" xfId="0" applyNumberFormat="1" applyFont="1" applyFill="1" applyBorder="1"/>
    <xf numFmtId="0" fontId="13" fillId="0" borderId="291" xfId="0" applyFont="1" applyFill="1" applyBorder="1"/>
    <xf numFmtId="3" fontId="4" fillId="0" borderId="16" xfId="0" applyNumberFormat="1" applyFont="1" applyFill="1" applyBorder="1" applyAlignment="1">
      <alignment horizontal="center"/>
    </xf>
    <xf numFmtId="3" fontId="4" fillId="0" borderId="17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4" fillId="0" borderId="23" xfId="0" applyNumberFormat="1" applyFont="1" applyFill="1" applyBorder="1" applyAlignment="1">
      <alignment horizontal="center"/>
    </xf>
    <xf numFmtId="4" fontId="9" fillId="0" borderId="23" xfId="0" applyNumberFormat="1" applyFont="1" applyFill="1" applyBorder="1" applyAlignment="1">
      <alignment vertical="center"/>
    </xf>
    <xf numFmtId="3" fontId="8" fillId="0" borderId="16" xfId="0" applyNumberFormat="1" applyFont="1" applyFill="1" applyBorder="1"/>
    <xf numFmtId="3" fontId="8" fillId="0" borderId="17" xfId="0" applyNumberFormat="1" applyFont="1" applyFill="1" applyBorder="1"/>
    <xf numFmtId="3" fontId="8" fillId="0" borderId="21" xfId="0" applyNumberFormat="1" applyFont="1" applyFill="1" applyBorder="1"/>
    <xf numFmtId="3" fontId="9" fillId="0" borderId="16" xfId="0" applyNumberFormat="1" applyFont="1" applyFill="1" applyBorder="1"/>
    <xf numFmtId="3" fontId="9" fillId="0" borderId="17" xfId="0" applyNumberFormat="1" applyFont="1" applyFill="1" applyBorder="1"/>
    <xf numFmtId="3" fontId="9" fillId="0" borderId="21" xfId="0" applyNumberFormat="1" applyFont="1" applyFill="1" applyBorder="1"/>
    <xf numFmtId="3" fontId="8" fillId="0" borderId="16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vertical="center"/>
    </xf>
    <xf numFmtId="3" fontId="3" fillId="0" borderId="16" xfId="0" applyNumberFormat="1" applyFont="1" applyFill="1" applyBorder="1"/>
    <xf numFmtId="3" fontId="3" fillId="0" borderId="17" xfId="0" applyNumberFormat="1" applyFont="1" applyFill="1" applyBorder="1"/>
    <xf numFmtId="3" fontId="3" fillId="0" borderId="21" xfId="0" applyNumberFormat="1" applyFont="1" applyFill="1" applyBorder="1"/>
    <xf numFmtId="3" fontId="3" fillId="0" borderId="16" xfId="0" applyNumberFormat="1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8" fillId="0" borderId="23" xfId="0" applyNumberFormat="1" applyFont="1" applyFill="1" applyBorder="1"/>
    <xf numFmtId="3" fontId="9" fillId="0" borderId="23" xfId="0" applyNumberFormat="1" applyFont="1" applyFill="1" applyBorder="1" applyAlignment="1">
      <alignment vertical="center"/>
    </xf>
    <xf numFmtId="3" fontId="9" fillId="0" borderId="34" xfId="0" applyNumberFormat="1" applyFont="1" applyFill="1" applyBorder="1" applyAlignment="1">
      <alignment vertical="center"/>
    </xf>
    <xf numFmtId="3" fontId="9" fillId="0" borderId="257" xfId="0" applyNumberFormat="1" applyFont="1" applyFill="1" applyBorder="1" applyAlignment="1">
      <alignment vertical="center"/>
    </xf>
    <xf numFmtId="3" fontId="9" fillId="0" borderId="27" xfId="0" applyNumberFormat="1" applyFont="1" applyFill="1" applyBorder="1" applyAlignment="1">
      <alignment vertical="center"/>
    </xf>
    <xf numFmtId="3" fontId="9" fillId="0" borderId="26" xfId="0" applyNumberFormat="1" applyFont="1" applyFill="1" applyBorder="1" applyAlignment="1">
      <alignment vertical="center"/>
    </xf>
    <xf numFmtId="3" fontId="8" fillId="0" borderId="44" xfId="0" applyNumberFormat="1" applyFont="1" applyFill="1" applyBorder="1" applyAlignment="1">
      <alignment vertical="center"/>
    </xf>
    <xf numFmtId="4" fontId="8" fillId="0" borderId="29" xfId="0" applyNumberFormat="1" applyFont="1" applyFill="1" applyBorder="1" applyAlignment="1">
      <alignment vertical="center"/>
    </xf>
    <xf numFmtId="4" fontId="8" fillId="0" borderId="30" xfId="0" applyNumberFormat="1" applyFont="1" applyFill="1" applyBorder="1" applyAlignment="1">
      <alignment vertical="center"/>
    </xf>
    <xf numFmtId="3" fontId="3" fillId="0" borderId="232" xfId="0" applyNumberFormat="1" applyFont="1" applyFill="1" applyBorder="1" applyAlignment="1">
      <alignment vertical="center"/>
    </xf>
    <xf numFmtId="3" fontId="4" fillId="0" borderId="281" xfId="0" applyNumberFormat="1" applyFont="1" applyFill="1" applyBorder="1" applyAlignment="1">
      <alignment vertical="center"/>
    </xf>
    <xf numFmtId="3" fontId="4" fillId="0" borderId="275" xfId="0" applyNumberFormat="1" applyFont="1" applyFill="1" applyBorder="1" applyAlignment="1">
      <alignment vertical="center"/>
    </xf>
    <xf numFmtId="3" fontId="4" fillId="0" borderId="282" xfId="0" applyNumberFormat="1" applyFont="1" applyFill="1" applyBorder="1" applyAlignment="1">
      <alignment vertical="center"/>
    </xf>
    <xf numFmtId="3" fontId="4" fillId="0" borderId="276" xfId="0" applyNumberFormat="1" applyFont="1" applyFill="1" applyBorder="1" applyAlignment="1">
      <alignment vertical="center"/>
    </xf>
    <xf numFmtId="3" fontId="4" fillId="0" borderId="279" xfId="0" applyNumberFormat="1" applyFont="1" applyFill="1" applyBorder="1" applyAlignment="1">
      <alignment vertical="center"/>
    </xf>
    <xf numFmtId="3" fontId="4" fillId="0" borderId="29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49" fontId="20" fillId="0" borderId="83" xfId="0" applyNumberFormat="1" applyFont="1" applyFill="1" applyBorder="1" applyAlignment="1">
      <alignment horizontal="center" vertical="center"/>
    </xf>
    <xf numFmtId="0" fontId="20" fillId="0" borderId="108" xfId="0" applyFont="1" applyFill="1" applyBorder="1" applyAlignment="1">
      <alignment vertical="center"/>
    </xf>
    <xf numFmtId="49" fontId="110" fillId="0" borderId="83" xfId="0" applyNumberFormat="1" applyFont="1" applyFill="1" applyBorder="1" applyAlignment="1">
      <alignment horizontal="center" vertical="center"/>
    </xf>
    <xf numFmtId="0" fontId="110" fillId="0" borderId="83" xfId="0" applyFont="1" applyFill="1" applyBorder="1" applyAlignment="1">
      <alignment vertical="center"/>
    </xf>
    <xf numFmtId="4" fontId="27" fillId="0" borderId="37" xfId="0" applyNumberFormat="1" applyFont="1" applyFill="1" applyBorder="1" applyAlignment="1">
      <alignment vertical="center"/>
    </xf>
    <xf numFmtId="0" fontId="3" fillId="0" borderId="0" xfId="32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34" fillId="0" borderId="34" xfId="0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9" fillId="0" borderId="162" xfId="32" applyFont="1" applyFill="1" applyBorder="1" applyAlignment="1">
      <alignment horizontal="center"/>
    </xf>
    <xf numFmtId="0" fontId="3" fillId="0" borderId="255" xfId="32" applyFont="1" applyFill="1" applyBorder="1" applyAlignment="1">
      <alignment horizontal="center"/>
    </xf>
    <xf numFmtId="0" fontId="9" fillId="0" borderId="72" xfId="32" applyFont="1" applyFill="1" applyBorder="1" applyAlignment="1">
      <alignment horizontal="center"/>
    </xf>
    <xf numFmtId="0" fontId="34" fillId="0" borderId="56" xfId="0" applyFont="1" applyFill="1" applyBorder="1" applyAlignment="1">
      <alignment horizontal="center"/>
    </xf>
    <xf numFmtId="0" fontId="9" fillId="0" borderId="131" xfId="0" applyFont="1" applyFill="1" applyBorder="1" applyAlignment="1" applyProtection="1">
      <alignment horizontal="center" vertical="center"/>
    </xf>
    <xf numFmtId="0" fontId="3" fillId="0" borderId="147" xfId="0" applyFont="1" applyFill="1" applyBorder="1" applyAlignment="1" applyProtection="1">
      <alignment horizontal="center" vertical="center"/>
    </xf>
    <xf numFmtId="0" fontId="3" fillId="0" borderId="57" xfId="0" applyNumberFormat="1" applyFont="1" applyFill="1" applyBorder="1" applyAlignment="1">
      <alignment horizontal="center"/>
    </xf>
    <xf numFmtId="0" fontId="3" fillId="0" borderId="40" xfId="0" applyNumberFormat="1" applyFont="1" applyFill="1" applyBorder="1" applyAlignment="1">
      <alignment horizontal="center"/>
    </xf>
    <xf numFmtId="0" fontId="3" fillId="0" borderId="152" xfId="0" applyNumberFormat="1" applyFont="1" applyFill="1" applyBorder="1" applyAlignment="1">
      <alignment horizontal="center"/>
    </xf>
    <xf numFmtId="0" fontId="3" fillId="0" borderId="259" xfId="0" applyNumberFormat="1" applyFont="1" applyFill="1" applyBorder="1" applyAlignment="1">
      <alignment horizontal="center"/>
    </xf>
    <xf numFmtId="0" fontId="34" fillId="0" borderId="57" xfId="0" applyFont="1" applyFill="1" applyBorder="1" applyAlignment="1">
      <alignment horizontal="center"/>
    </xf>
    <xf numFmtId="0" fontId="34" fillId="0" borderId="40" xfId="0" applyFont="1" applyFill="1" applyBorder="1" applyAlignment="1">
      <alignment horizontal="center"/>
    </xf>
    <xf numFmtId="0" fontId="34" fillId="0" borderId="152" xfId="0" applyFont="1" applyFill="1" applyBorder="1" applyAlignment="1">
      <alignment horizontal="center"/>
    </xf>
    <xf numFmtId="0" fontId="14" fillId="0" borderId="0" xfId="0" applyFont="1" applyFill="1"/>
    <xf numFmtId="0" fontId="21" fillId="0" borderId="0" xfId="0" applyFont="1" applyFill="1"/>
    <xf numFmtId="0" fontId="5" fillId="0" borderId="0" xfId="0" applyFont="1" applyFill="1"/>
    <xf numFmtId="0" fontId="3" fillId="0" borderId="49" xfId="0" applyFont="1" applyFill="1" applyBorder="1" applyAlignment="1">
      <alignment horizontal="center" vertical="center"/>
    </xf>
    <xf numFmtId="0" fontId="3" fillId="0" borderId="152" xfId="0" applyFont="1" applyFill="1" applyBorder="1" applyAlignment="1">
      <alignment horizontal="center" vertical="center"/>
    </xf>
    <xf numFmtId="0" fontId="3" fillId="0" borderId="1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left"/>
    </xf>
    <xf numFmtId="3" fontId="13" fillId="0" borderId="41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3" fontId="13" fillId="0" borderId="17" xfId="0" applyNumberFormat="1" applyFont="1" applyFill="1" applyBorder="1" applyAlignment="1">
      <alignment horizontal="right"/>
    </xf>
    <xf numFmtId="3" fontId="13" fillId="0" borderId="21" xfId="0" applyNumberFormat="1" applyFont="1" applyFill="1" applyBorder="1" applyAlignment="1">
      <alignment horizontal="right"/>
    </xf>
    <xf numFmtId="3" fontId="13" fillId="0" borderId="23" xfId="0" applyNumberFormat="1" applyFont="1" applyFill="1" applyBorder="1" applyAlignment="1">
      <alignment horizontal="right"/>
    </xf>
    <xf numFmtId="0" fontId="59" fillId="0" borderId="62" xfId="0" applyFont="1" applyFill="1" applyBorder="1" applyAlignment="1">
      <alignment horizontal="center"/>
    </xf>
    <xf numFmtId="0" fontId="59" fillId="0" borderId="64" xfId="0" applyFont="1" applyFill="1" applyBorder="1" applyAlignment="1">
      <alignment horizontal="left"/>
    </xf>
    <xf numFmtId="3" fontId="9" fillId="0" borderId="17" xfId="0" applyNumberFormat="1" applyFont="1" applyFill="1" applyBorder="1" applyAlignment="1">
      <alignment horizontal="right"/>
    </xf>
    <xf numFmtId="0" fontId="48" fillId="0" borderId="62" xfId="0" applyFont="1" applyFill="1" applyBorder="1" applyAlignment="1">
      <alignment horizontal="center"/>
    </xf>
    <xf numFmtId="3" fontId="9" fillId="0" borderId="21" xfId="0" applyNumberFormat="1" applyFont="1" applyFill="1" applyBorder="1" applyAlignment="1">
      <alignment horizontal="right"/>
    </xf>
    <xf numFmtId="0" fontId="3" fillId="0" borderId="62" xfId="0" applyFont="1" applyFill="1" applyBorder="1" applyAlignment="1">
      <alignment horizontal="center"/>
    </xf>
    <xf numFmtId="4" fontId="13" fillId="0" borderId="48" xfId="0" applyNumberFormat="1" applyFont="1" applyFill="1" applyBorder="1" applyAlignment="1">
      <alignment horizontal="right"/>
    </xf>
    <xf numFmtId="3" fontId="13" fillId="0" borderId="36" xfId="0" applyNumberFormat="1" applyFont="1" applyFill="1" applyBorder="1" applyAlignment="1">
      <alignment horizontal="right"/>
    </xf>
    <xf numFmtId="4" fontId="13" fillId="0" borderId="53" xfId="0" applyNumberFormat="1" applyFont="1" applyFill="1" applyBorder="1" applyAlignment="1">
      <alignment horizontal="right"/>
    </xf>
    <xf numFmtId="0" fontId="12" fillId="0" borderId="17" xfId="0" applyFont="1" applyFill="1" applyBorder="1"/>
    <xf numFmtId="3" fontId="12" fillId="0" borderId="21" xfId="0" applyNumberFormat="1" applyFont="1" applyFill="1" applyBorder="1" applyAlignment="1">
      <alignment horizontal="right"/>
    </xf>
    <xf numFmtId="3" fontId="12" fillId="0" borderId="17" xfId="0" applyNumberFormat="1" applyFont="1" applyFill="1" applyBorder="1" applyAlignment="1">
      <alignment horizontal="right"/>
    </xf>
    <xf numFmtId="4" fontId="12" fillId="0" borderId="23" xfId="0" applyNumberFormat="1" applyFont="1" applyFill="1" applyBorder="1" applyAlignment="1">
      <alignment horizontal="right"/>
    </xf>
    <xf numFmtId="0" fontId="3" fillId="0" borderId="17" xfId="0" applyFont="1" applyFill="1" applyBorder="1"/>
    <xf numFmtId="0" fontId="3" fillId="0" borderId="64" xfId="0" applyFont="1" applyFill="1" applyBorder="1"/>
    <xf numFmtId="0" fontId="3" fillId="0" borderId="64" xfId="0" applyFont="1" applyFill="1" applyBorder="1" applyAlignment="1">
      <alignment wrapText="1"/>
    </xf>
    <xf numFmtId="3" fontId="3" fillId="0" borderId="17" xfId="0" applyNumberFormat="1" applyFont="1" applyFill="1" applyBorder="1" applyAlignment="1">
      <alignment horizontal="right" wrapText="1"/>
    </xf>
    <xf numFmtId="4" fontId="3" fillId="0" borderId="23" xfId="0" applyNumberFormat="1" applyFont="1" applyFill="1" applyBorder="1" applyAlignment="1">
      <alignment horizontal="right" wrapText="1"/>
    </xf>
    <xf numFmtId="3" fontId="3" fillId="0" borderId="15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/>
    </xf>
    <xf numFmtId="0" fontId="18" fillId="0" borderId="93" xfId="0" applyFont="1" applyFill="1" applyBorder="1" applyAlignment="1">
      <alignment horizontal="center"/>
    </xf>
    <xf numFmtId="0" fontId="18" fillId="0" borderId="68" xfId="0" applyFont="1" applyFill="1" applyBorder="1" applyAlignment="1">
      <alignment vertical="center"/>
    </xf>
    <xf numFmtId="3" fontId="18" fillId="0" borderId="65" xfId="0" applyNumberFormat="1" applyFont="1" applyFill="1" applyBorder="1" applyAlignment="1">
      <alignment horizontal="right" vertical="center"/>
    </xf>
    <xf numFmtId="3" fontId="18" fillId="0" borderId="68" xfId="0" applyNumberFormat="1" applyFont="1" applyFill="1" applyBorder="1" applyAlignment="1">
      <alignment horizontal="right" vertical="center"/>
    </xf>
    <xf numFmtId="4" fontId="18" fillId="0" borderId="73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centerContinuous"/>
    </xf>
    <xf numFmtId="0" fontId="40" fillId="0" borderId="0" xfId="0" applyFont="1" applyFill="1" applyAlignment="1">
      <alignment horizontal="center"/>
    </xf>
    <xf numFmtId="0" fontId="5" fillId="0" borderId="25" xfId="0" applyFont="1" applyFill="1" applyBorder="1"/>
    <xf numFmtId="0" fontId="5" fillId="0" borderId="25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5" fillId="0" borderId="26" xfId="0" applyFont="1" applyFill="1" applyBorder="1"/>
    <xf numFmtId="0" fontId="5" fillId="0" borderId="26" xfId="0" applyFont="1" applyFill="1" applyBorder="1" applyAlignment="1">
      <alignment horizontal="center" vertical="top"/>
    </xf>
    <xf numFmtId="0" fontId="5" fillId="0" borderId="49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37" fillId="0" borderId="91" xfId="0" applyFont="1" applyFill="1" applyBorder="1" applyAlignment="1">
      <alignment horizontal="left"/>
    </xf>
    <xf numFmtId="3" fontId="37" fillId="0" borderId="41" xfId="0" applyNumberFormat="1" applyFont="1" applyFill="1" applyBorder="1" applyAlignment="1">
      <alignment horizontal="right"/>
    </xf>
    <xf numFmtId="0" fontId="20" fillId="0" borderId="1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21" xfId="0" applyFont="1" applyFill="1" applyBorder="1" applyAlignment="1">
      <alignment horizontal="left"/>
    </xf>
    <xf numFmtId="3" fontId="19" fillId="0" borderId="21" xfId="0" applyNumberFormat="1" applyFont="1" applyFill="1" applyBorder="1" applyAlignment="1">
      <alignment horizontal="right"/>
    </xf>
    <xf numFmtId="3" fontId="19" fillId="0" borderId="30" xfId="0" applyNumberFormat="1" applyFont="1" applyFill="1" applyBorder="1" applyAlignment="1">
      <alignment horizontal="right"/>
    </xf>
    <xf numFmtId="0" fontId="51" fillId="0" borderId="12" xfId="0" applyFont="1" applyFill="1" applyBorder="1" applyAlignment="1">
      <alignment horizontal="center"/>
    </xf>
    <xf numFmtId="0" fontId="51" fillId="0" borderId="86" xfId="0" applyFont="1" applyFill="1" applyBorder="1" applyAlignment="1">
      <alignment horizontal="left"/>
    </xf>
    <xf numFmtId="4" fontId="5" fillId="0" borderId="30" xfId="0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6" xfId="0" applyFont="1" applyFill="1" applyBorder="1" applyAlignment="1">
      <alignment horizontal="left" vertical="center"/>
    </xf>
    <xf numFmtId="0" fontId="37" fillId="0" borderId="18" xfId="0" applyFont="1" applyFill="1" applyBorder="1" applyAlignment="1">
      <alignment horizontal="center"/>
    </xf>
    <xf numFmtId="0" fontId="37" fillId="0" borderId="103" xfId="0" applyFont="1" applyFill="1" applyBorder="1" applyAlignment="1">
      <alignment horizontal="left"/>
    </xf>
    <xf numFmtId="3" fontId="37" fillId="0" borderId="104" xfId="0" applyNumberFormat="1" applyFont="1" applyFill="1" applyBorder="1" applyAlignment="1">
      <alignment horizontal="right"/>
    </xf>
    <xf numFmtId="4" fontId="37" fillId="0" borderId="42" xfId="0" applyNumberFormat="1" applyFont="1" applyFill="1" applyBorder="1" applyAlignment="1">
      <alignment horizontal="right"/>
    </xf>
    <xf numFmtId="0" fontId="37" fillId="0" borderId="281" xfId="0" applyFont="1" applyFill="1" applyBorder="1" applyAlignment="1">
      <alignment horizontal="center"/>
    </xf>
    <xf numFmtId="0" fontId="37" fillId="0" borderId="287" xfId="0" applyFont="1" applyFill="1" applyBorder="1" applyAlignment="1">
      <alignment horizontal="left"/>
    </xf>
    <xf numFmtId="3" fontId="37" fillId="0" borderId="15" xfId="0" applyNumberFormat="1" applyFont="1" applyFill="1" applyBorder="1" applyAlignment="1">
      <alignment horizontal="right"/>
    </xf>
    <xf numFmtId="3" fontId="37" fillId="0" borderId="21" xfId="0" applyNumberFormat="1" applyFont="1" applyFill="1" applyBorder="1" applyAlignment="1">
      <alignment horizontal="right"/>
    </xf>
    <xf numFmtId="4" fontId="37" fillId="0" borderId="30" xfId="0" applyNumberFormat="1" applyFont="1" applyFill="1" applyBorder="1" applyAlignment="1">
      <alignment horizontal="right"/>
    </xf>
    <xf numFmtId="0" fontId="5" fillId="0" borderId="8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20" fillId="0" borderId="93" xfId="0" applyFont="1" applyFill="1" applyBorder="1" applyAlignment="1">
      <alignment horizontal="center" vertical="center"/>
    </xf>
    <xf numFmtId="0" fontId="20" fillId="0" borderId="92" xfId="0" applyFont="1" applyFill="1" applyBorder="1" applyAlignment="1">
      <alignment vertical="center"/>
    </xf>
    <xf numFmtId="3" fontId="20" fillId="0" borderId="68" xfId="0" applyNumberFormat="1" applyFont="1" applyFill="1" applyBorder="1" applyAlignment="1">
      <alignment horizontal="right" vertical="center"/>
    </xf>
    <xf numFmtId="4" fontId="20" fillId="0" borderId="7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wrapText="1"/>
    </xf>
    <xf numFmtId="0" fontId="3" fillId="0" borderId="1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56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/>
    </xf>
    <xf numFmtId="0" fontId="4" fillId="0" borderId="22" xfId="0" applyFont="1" applyFill="1" applyBorder="1" applyAlignment="1">
      <alignment wrapText="1"/>
    </xf>
    <xf numFmtId="3" fontId="4" fillId="0" borderId="28" xfId="0" applyNumberFormat="1" applyFont="1" applyFill="1" applyBorder="1" applyAlignment="1">
      <alignment wrapText="1"/>
    </xf>
    <xf numFmtId="0" fontId="3" fillId="0" borderId="14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 wrapText="1"/>
    </xf>
    <xf numFmtId="0" fontId="25" fillId="0" borderId="62" xfId="0" applyFont="1" applyFill="1" applyBorder="1" applyAlignment="1">
      <alignment horizontal="center"/>
    </xf>
    <xf numFmtId="0" fontId="87" fillId="0" borderId="86" xfId="0" applyFont="1" applyFill="1" applyBorder="1" applyAlignment="1">
      <alignment horizontal="left"/>
    </xf>
    <xf numFmtId="3" fontId="3" fillId="0" borderId="21" xfId="0" applyNumberFormat="1" applyFont="1" applyFill="1" applyBorder="1" applyAlignment="1">
      <alignment vertical="center" wrapText="1"/>
    </xf>
    <xf numFmtId="0" fontId="3" fillId="0" borderId="86" xfId="0" applyFont="1" applyFill="1" applyBorder="1" applyAlignment="1">
      <alignment wrapText="1"/>
    </xf>
    <xf numFmtId="3" fontId="3" fillId="0" borderId="21" xfId="0" applyNumberFormat="1" applyFont="1" applyFill="1" applyBorder="1" applyAlignment="1">
      <alignment wrapText="1"/>
    </xf>
    <xf numFmtId="0" fontId="87" fillId="0" borderId="64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4" fillId="0" borderId="24" xfId="0" applyFont="1" applyFill="1" applyBorder="1" applyAlignment="1">
      <alignment wrapText="1"/>
    </xf>
    <xf numFmtId="3" fontId="4" fillId="0" borderId="41" xfId="0" applyNumberFormat="1" applyFont="1" applyFill="1" applyBorder="1" applyAlignment="1">
      <alignment horizontal="right" wrapText="1"/>
    </xf>
    <xf numFmtId="0" fontId="3" fillId="0" borderId="12" xfId="0" applyFont="1" applyFill="1" applyBorder="1"/>
    <xf numFmtId="0" fontId="12" fillId="0" borderId="0" xfId="0" applyFont="1" applyFill="1"/>
    <xf numFmtId="0" fontId="12" fillId="0" borderId="21" xfId="0" applyFont="1" applyFill="1" applyBorder="1"/>
    <xf numFmtId="0" fontId="12" fillId="0" borderId="36" xfId="0" applyFont="1" applyFill="1" applyBorder="1"/>
    <xf numFmtId="0" fontId="12" fillId="0" borderId="30" xfId="0" applyFont="1" applyFill="1" applyBorder="1"/>
    <xf numFmtId="0" fontId="22" fillId="0" borderId="64" xfId="0" applyFont="1" applyFill="1" applyBorder="1" applyAlignment="1">
      <alignment wrapText="1"/>
    </xf>
    <xf numFmtId="3" fontId="22" fillId="0" borderId="64" xfId="0" applyNumberFormat="1" applyFont="1" applyFill="1" applyBorder="1" applyAlignment="1">
      <alignment horizontal="right" wrapText="1"/>
    </xf>
    <xf numFmtId="3" fontId="9" fillId="0" borderId="21" xfId="0" applyNumberFormat="1" applyFont="1" applyFill="1" applyBorder="1" applyAlignment="1">
      <alignment horizontal="right" wrapText="1"/>
    </xf>
    <xf numFmtId="3" fontId="9" fillId="0" borderId="74" xfId="0" applyNumberFormat="1" applyFont="1" applyFill="1" applyBorder="1" applyAlignment="1">
      <alignment horizontal="right" wrapText="1"/>
    </xf>
    <xf numFmtId="0" fontId="22" fillId="0" borderId="64" xfId="0" applyFont="1" applyFill="1" applyBorder="1" applyAlignment="1"/>
    <xf numFmtId="3" fontId="9" fillId="0" borderId="74" xfId="0" applyNumberFormat="1" applyFont="1" applyFill="1" applyBorder="1" applyAlignment="1">
      <alignment horizontal="right"/>
    </xf>
    <xf numFmtId="0" fontId="3" fillId="0" borderId="67" xfId="0" applyFont="1" applyFill="1" applyBorder="1" applyAlignment="1">
      <alignment horizontal="left"/>
    </xf>
    <xf numFmtId="0" fontId="22" fillId="0" borderId="67" xfId="0" applyFont="1" applyFill="1" applyBorder="1" applyAlignment="1">
      <alignment wrapText="1"/>
    </xf>
    <xf numFmtId="0" fontId="22" fillId="0" borderId="0" xfId="0" applyFont="1" applyFill="1"/>
    <xf numFmtId="0" fontId="3" fillId="0" borderId="86" xfId="0" applyFont="1" applyFill="1" applyBorder="1" applyAlignment="1"/>
    <xf numFmtId="0" fontId="8" fillId="0" borderId="69" xfId="0" applyFont="1" applyFill="1" applyBorder="1" applyAlignment="1">
      <alignment horizontal="center"/>
    </xf>
    <xf numFmtId="0" fontId="37" fillId="0" borderId="70" xfId="0" applyFont="1" applyFill="1" applyBorder="1" applyAlignment="1">
      <alignment wrapText="1"/>
    </xf>
    <xf numFmtId="3" fontId="8" fillId="0" borderId="71" xfId="0" applyNumberFormat="1" applyFont="1" applyFill="1" applyBorder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Continuous"/>
    </xf>
    <xf numFmtId="0" fontId="5" fillId="0" borderId="0" xfId="0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37" fillId="0" borderId="72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3" fontId="5" fillId="0" borderId="21" xfId="0" applyNumberFormat="1" applyFont="1" applyFill="1" applyBorder="1" applyAlignment="1">
      <alignment horizontal="right"/>
    </xf>
    <xf numFmtId="3" fontId="5" fillId="0" borderId="30" xfId="0" applyNumberFormat="1" applyFont="1" applyFill="1" applyBorder="1" applyAlignment="1">
      <alignment horizontal="right"/>
    </xf>
    <xf numFmtId="0" fontId="5" fillId="0" borderId="62" xfId="0" applyFont="1" applyFill="1" applyBorder="1" applyAlignment="1">
      <alignment horizontal="center" vertical="top"/>
    </xf>
    <xf numFmtId="0" fontId="5" fillId="0" borderId="64" xfId="0" applyFont="1" applyFill="1" applyBorder="1" applyAlignment="1">
      <alignment horizontal="left" vertical="top" wrapText="1"/>
    </xf>
    <xf numFmtId="3" fontId="5" fillId="0" borderId="21" xfId="0" applyNumberFormat="1" applyFont="1" applyFill="1" applyBorder="1" applyAlignment="1">
      <alignment horizontal="right" vertical="top"/>
    </xf>
    <xf numFmtId="4" fontId="5" fillId="0" borderId="30" xfId="0" applyNumberFormat="1" applyFont="1" applyFill="1" applyBorder="1" applyAlignment="1">
      <alignment horizontal="right" vertical="top"/>
    </xf>
    <xf numFmtId="0" fontId="37" fillId="0" borderId="89" xfId="0" applyFont="1" applyFill="1" applyBorder="1" applyAlignment="1">
      <alignment horizontal="center"/>
    </xf>
    <xf numFmtId="0" fontId="37" fillId="0" borderId="90" xfId="0" applyFont="1" applyFill="1" applyBorder="1" applyAlignment="1">
      <alignment horizontal="left"/>
    </xf>
    <xf numFmtId="0" fontId="37" fillId="0" borderId="94" xfId="0" applyFont="1" applyFill="1" applyBorder="1" applyAlignment="1">
      <alignment horizontal="center"/>
    </xf>
    <xf numFmtId="0" fontId="37" fillId="0" borderId="64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left"/>
    </xf>
    <xf numFmtId="3" fontId="5" fillId="0" borderId="41" xfId="0" applyNumberFormat="1" applyFont="1" applyFill="1" applyBorder="1" applyAlignment="1">
      <alignment horizontal="right"/>
    </xf>
    <xf numFmtId="4" fontId="5" fillId="0" borderId="42" xfId="0" applyNumberFormat="1" applyFont="1" applyFill="1" applyBorder="1" applyAlignment="1">
      <alignment horizontal="right"/>
    </xf>
    <xf numFmtId="0" fontId="20" fillId="0" borderId="19" xfId="0" applyFont="1" applyFill="1" applyBorder="1" applyAlignment="1">
      <alignment horizontal="center"/>
    </xf>
    <xf numFmtId="0" fontId="20" fillId="0" borderId="2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5" fillId="0" borderId="141" xfId="0" applyFont="1" applyFill="1" applyBorder="1"/>
    <xf numFmtId="0" fontId="5" fillId="0" borderId="115" xfId="0" applyFont="1" applyFill="1" applyBorder="1" applyAlignment="1">
      <alignment horizontal="center"/>
    </xf>
    <xf numFmtId="0" fontId="5" fillId="0" borderId="139" xfId="0" applyFont="1" applyFill="1" applyBorder="1"/>
    <xf numFmtId="0" fontId="5" fillId="0" borderId="29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left"/>
    </xf>
    <xf numFmtId="0" fontId="89" fillId="0" borderId="89" xfId="0" applyFont="1" applyFill="1" applyBorder="1" applyAlignment="1">
      <alignment horizontal="center"/>
    </xf>
    <xf numFmtId="0" fontId="89" fillId="0" borderId="90" xfId="0" applyFont="1" applyFill="1" applyBorder="1" applyAlignment="1">
      <alignment horizontal="left"/>
    </xf>
    <xf numFmtId="4" fontId="89" fillId="0" borderId="42" xfId="0" applyNumberFormat="1" applyFont="1" applyFill="1" applyBorder="1" applyAlignment="1">
      <alignment horizontal="right"/>
    </xf>
    <xf numFmtId="0" fontId="90" fillId="0" borderId="62" xfId="0" applyFont="1" applyFill="1" applyBorder="1" applyAlignment="1">
      <alignment horizontal="center"/>
    </xf>
    <xf numFmtId="0" fontId="90" fillId="0" borderId="21" xfId="0" applyFont="1" applyFill="1" applyBorder="1" applyAlignment="1">
      <alignment horizontal="left"/>
    </xf>
    <xf numFmtId="3" fontId="90" fillId="0" borderId="21" xfId="0" applyNumberFormat="1" applyFont="1" applyFill="1" applyBorder="1" applyAlignment="1">
      <alignment horizontal="right"/>
    </xf>
    <xf numFmtId="3" fontId="90" fillId="0" borderId="30" xfId="0" applyNumberFormat="1" applyFont="1" applyFill="1" applyBorder="1" applyAlignment="1">
      <alignment horizontal="right"/>
    </xf>
    <xf numFmtId="0" fontId="90" fillId="0" borderId="62" xfId="0" applyFont="1" applyFill="1" applyBorder="1" applyAlignment="1">
      <alignment horizontal="center" vertical="center"/>
    </xf>
    <xf numFmtId="0" fontId="90" fillId="0" borderId="64" xfId="0" applyFont="1" applyFill="1" applyBorder="1" applyAlignment="1">
      <alignment horizontal="left" vertical="center" wrapText="1"/>
    </xf>
    <xf numFmtId="0" fontId="90" fillId="0" borderId="21" xfId="0" applyFont="1" applyFill="1" applyBorder="1" applyAlignment="1">
      <alignment vertical="center"/>
    </xf>
    <xf numFmtId="3" fontId="90" fillId="0" borderId="21" xfId="0" applyNumberFormat="1" applyFont="1" applyFill="1" applyBorder="1" applyAlignment="1">
      <alignment horizontal="right" vertical="center"/>
    </xf>
    <xf numFmtId="4" fontId="90" fillId="0" borderId="3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top"/>
    </xf>
    <xf numFmtId="3" fontId="90" fillId="0" borderId="127" xfId="0" applyNumberFormat="1" applyFont="1" applyFill="1" applyBorder="1" applyAlignment="1">
      <alignment horizontal="right"/>
    </xf>
    <xf numFmtId="3" fontId="3" fillId="0" borderId="0" xfId="0" applyNumberFormat="1" applyFont="1" applyFill="1" applyAlignment="1"/>
    <xf numFmtId="0" fontId="90" fillId="0" borderId="64" xfId="0" applyFont="1" applyFill="1" applyBorder="1"/>
    <xf numFmtId="0" fontId="90" fillId="0" borderId="127" xfId="0" applyFont="1" applyFill="1" applyBorder="1"/>
    <xf numFmtId="0" fontId="90" fillId="0" borderId="64" xfId="0" applyFont="1" applyFill="1" applyBorder="1" applyAlignment="1">
      <alignment vertical="top"/>
    </xf>
    <xf numFmtId="0" fontId="90" fillId="0" borderId="127" xfId="0" applyFont="1" applyFill="1" applyBorder="1" applyAlignment="1">
      <alignment vertical="top"/>
    </xf>
    <xf numFmtId="0" fontId="88" fillId="0" borderId="145" xfId="0" applyFont="1" applyFill="1" applyBorder="1" applyAlignment="1">
      <alignment horizontal="center" vertical="center"/>
    </xf>
    <xf numFmtId="0" fontId="88" fillId="0" borderId="142" xfId="0" applyFont="1" applyFill="1" applyBorder="1" applyAlignment="1">
      <alignment horizontal="left" vertical="center"/>
    </xf>
    <xf numFmtId="4" fontId="90" fillId="0" borderId="127" xfId="0" applyNumberFormat="1" applyFont="1" applyFill="1" applyBorder="1" applyAlignment="1">
      <alignment vertical="center"/>
    </xf>
    <xf numFmtId="3" fontId="90" fillId="0" borderId="64" xfId="0" applyNumberFormat="1" applyFont="1" applyFill="1" applyBorder="1" applyAlignment="1">
      <alignment vertical="center"/>
    </xf>
    <xf numFmtId="0" fontId="4" fillId="0" borderId="141" xfId="0" applyFont="1" applyFill="1" applyBorder="1" applyAlignment="1">
      <alignment horizontal="center"/>
    </xf>
    <xf numFmtId="0" fontId="20" fillId="0" borderId="141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4" fillId="0" borderId="115" xfId="0" applyFont="1" applyFill="1" applyBorder="1" applyAlignment="1">
      <alignment horizontal="center"/>
    </xf>
    <xf numFmtId="0" fontId="20" fillId="0" borderId="190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8" fillId="0" borderId="115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20" fillId="0" borderId="115" xfId="0" applyFont="1" applyFill="1" applyBorder="1"/>
    <xf numFmtId="0" fontId="20" fillId="0" borderId="115" xfId="0" applyFont="1" applyFill="1" applyBorder="1" applyAlignment="1">
      <alignment horizontal="center"/>
    </xf>
    <xf numFmtId="0" fontId="20" fillId="0" borderId="63" xfId="0" applyFont="1" applyFill="1" applyBorder="1"/>
    <xf numFmtId="0" fontId="18" fillId="0" borderId="63" xfId="0" applyFont="1" applyFill="1" applyBorder="1" applyAlignment="1">
      <alignment horizontal="center"/>
    </xf>
    <xf numFmtId="0" fontId="18" fillId="0" borderId="63" xfId="0" applyFont="1" applyFill="1" applyBorder="1"/>
    <xf numFmtId="3" fontId="26" fillId="0" borderId="115" xfId="0" applyNumberFormat="1" applyFont="1" applyFill="1" applyBorder="1"/>
    <xf numFmtId="0" fontId="40" fillId="0" borderId="115" xfId="0" applyFont="1" applyFill="1" applyBorder="1" applyAlignment="1">
      <alignment horizontal="center"/>
    </xf>
    <xf numFmtId="0" fontId="40" fillId="0" borderId="115" xfId="0" applyFont="1" applyFill="1" applyBorder="1" applyAlignment="1">
      <alignment horizontal="center" vertical="top"/>
    </xf>
    <xf numFmtId="0" fontId="20" fillId="0" borderId="0" xfId="0" applyFont="1" applyFill="1" applyBorder="1"/>
    <xf numFmtId="0" fontId="10" fillId="0" borderId="0" xfId="0" applyFont="1" applyFill="1" applyBorder="1"/>
    <xf numFmtId="0" fontId="13" fillId="0" borderId="139" xfId="0" applyFont="1" applyFill="1" applyBorder="1" applyAlignment="1">
      <alignment horizontal="center"/>
    </xf>
    <xf numFmtId="0" fontId="13" fillId="0" borderId="172" xfId="0" applyFont="1" applyFill="1" applyBorder="1"/>
    <xf numFmtId="0" fontId="104" fillId="0" borderId="83" xfId="0" applyFont="1" applyFill="1" applyBorder="1" applyAlignment="1">
      <alignment horizontal="center" vertical="center"/>
    </xf>
    <xf numFmtId="0" fontId="15" fillId="0" borderId="83" xfId="0" applyFont="1" applyFill="1" applyBorder="1" applyAlignment="1">
      <alignment vertical="center"/>
    </xf>
    <xf numFmtId="3" fontId="15" fillId="0" borderId="83" xfId="0" applyNumberFormat="1" applyFont="1" applyFill="1" applyBorder="1" applyAlignment="1">
      <alignment vertical="center"/>
    </xf>
    <xf numFmtId="4" fontId="15" fillId="0" borderId="83" xfId="0" applyNumberFormat="1" applyFont="1" applyFill="1" applyBorder="1" applyAlignment="1">
      <alignment vertical="center"/>
    </xf>
    <xf numFmtId="0" fontId="5" fillId="0" borderId="115" xfId="0" applyFont="1" applyFill="1" applyBorder="1" applyAlignment="1"/>
    <xf numFmtId="0" fontId="0" fillId="0" borderId="168" xfId="0" applyFill="1" applyBorder="1"/>
    <xf numFmtId="3" fontId="5" fillId="0" borderId="0" xfId="0" applyNumberFormat="1" applyFont="1" applyFill="1"/>
    <xf numFmtId="3" fontId="4" fillId="0" borderId="32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3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6" xfId="0" applyFont="1" applyFill="1" applyBorder="1" applyAlignment="1">
      <alignment wrapText="1"/>
    </xf>
    <xf numFmtId="3" fontId="48" fillId="0" borderId="16" xfId="0" applyNumberFormat="1" applyFont="1" applyFill="1" applyBorder="1"/>
    <xf numFmtId="3" fontId="3" fillId="0" borderId="12" xfId="0" applyNumberFormat="1" applyFont="1" applyFill="1" applyBorder="1"/>
    <xf numFmtId="3" fontId="3" fillId="0" borderId="30" xfId="0" applyNumberFormat="1" applyFont="1" applyFill="1" applyBorder="1"/>
    <xf numFmtId="3" fontId="53" fillId="0" borderId="16" xfId="0" applyNumberFormat="1" applyFont="1" applyFill="1" applyBorder="1" applyAlignment="1">
      <alignment horizontal="center" vertical="center"/>
    </xf>
    <xf numFmtId="3" fontId="53" fillId="0" borderId="16" xfId="0" applyNumberFormat="1" applyFont="1" applyFill="1" applyBorder="1" applyAlignment="1">
      <alignment vertical="center"/>
    </xf>
    <xf numFmtId="3" fontId="4" fillId="0" borderId="12" xfId="0" applyNumberFormat="1" applyFont="1" applyFill="1" applyBorder="1"/>
    <xf numFmtId="3" fontId="4" fillId="0" borderId="21" xfId="0" applyNumberFormat="1" applyFont="1" applyFill="1" applyBorder="1"/>
    <xf numFmtId="3" fontId="4" fillId="0" borderId="30" xfId="0" applyNumberFormat="1" applyFont="1" applyFill="1" applyBorder="1"/>
    <xf numFmtId="3" fontId="8" fillId="0" borderId="34" xfId="0" applyNumberFormat="1" applyFont="1" applyFill="1" applyBorder="1" applyAlignment="1">
      <alignment horizontal="center" vertical="center"/>
    </xf>
    <xf numFmtId="3" fontId="8" fillId="0" borderId="258" xfId="0" applyNumberFormat="1" applyFont="1" applyFill="1" applyBorder="1" applyAlignment="1">
      <alignment horizontal="center" vertical="center"/>
    </xf>
    <xf numFmtId="3" fontId="37" fillId="0" borderId="20" xfId="0" applyNumberFormat="1" applyFont="1" applyFill="1" applyBorder="1" applyAlignment="1">
      <alignment vertical="center"/>
    </xf>
    <xf numFmtId="3" fontId="8" fillId="0" borderId="93" xfId="0" applyNumberFormat="1" applyFont="1" applyFill="1" applyBorder="1" applyAlignment="1">
      <alignment vertical="center"/>
    </xf>
    <xf numFmtId="3" fontId="8" fillId="0" borderId="73" xfId="0" applyNumberFormat="1" applyFont="1" applyFill="1" applyBorder="1" applyAlignment="1">
      <alignment vertical="center"/>
    </xf>
    <xf numFmtId="4" fontId="9" fillId="0" borderId="30" xfId="0" applyNumberFormat="1" applyFont="1" applyFill="1" applyBorder="1"/>
    <xf numFmtId="4" fontId="8" fillId="0" borderId="30" xfId="0" applyNumberFormat="1" applyFont="1" applyFill="1" applyBorder="1"/>
    <xf numFmtId="3" fontId="48" fillId="0" borderId="16" xfId="0" applyNumberFormat="1" applyFont="1" applyFill="1" applyBorder="1" applyAlignment="1">
      <alignment vertical="center"/>
    </xf>
    <xf numFmtId="3" fontId="9" fillId="0" borderId="12" xfId="0" applyNumberFormat="1" applyFont="1" applyFill="1" applyBorder="1"/>
    <xf numFmtId="3" fontId="9" fillId="0" borderId="30" xfId="0" applyNumberFormat="1" applyFont="1" applyFill="1" applyBorder="1"/>
    <xf numFmtId="3" fontId="37" fillId="0" borderId="16" xfId="0" applyNumberFormat="1" applyFont="1" applyFill="1" applyBorder="1" applyAlignment="1">
      <alignment vertical="center"/>
    </xf>
    <xf numFmtId="3" fontId="40" fillId="0" borderId="16" xfId="0" applyNumberFormat="1" applyFont="1" applyFill="1" applyBorder="1" applyAlignment="1">
      <alignment vertical="center"/>
    </xf>
    <xf numFmtId="3" fontId="10" fillId="0" borderId="0" xfId="0" applyNumberFormat="1" applyFont="1" applyFill="1"/>
    <xf numFmtId="3" fontId="8" fillId="0" borderId="12" xfId="0" applyNumberFormat="1" applyFont="1" applyFill="1" applyBorder="1"/>
    <xf numFmtId="3" fontId="8" fillId="0" borderId="30" xfId="0" applyNumberFormat="1" applyFont="1" applyFill="1" applyBorder="1"/>
    <xf numFmtId="3" fontId="8" fillId="0" borderId="16" xfId="0" applyNumberFormat="1" applyFont="1" applyFill="1" applyBorder="1" applyAlignment="1">
      <alignment horizontal="center" vertical="center"/>
    </xf>
    <xf numFmtId="3" fontId="8" fillId="0" borderId="200" xfId="0" applyNumberFormat="1" applyFont="1" applyFill="1" applyBorder="1" applyAlignment="1">
      <alignment horizontal="center" vertical="center"/>
    </xf>
    <xf numFmtId="0" fontId="110" fillId="0" borderId="20" xfId="0" applyFont="1" applyFill="1" applyBorder="1" applyAlignment="1">
      <alignment vertical="center"/>
    </xf>
    <xf numFmtId="3" fontId="4" fillId="0" borderId="93" xfId="0" applyNumberFormat="1" applyFont="1" applyFill="1" applyBorder="1" applyAlignment="1">
      <alignment vertical="center"/>
    </xf>
    <xf numFmtId="3" fontId="52" fillId="0" borderId="16" xfId="0" applyNumberFormat="1" applyFont="1" applyFill="1" applyBorder="1" applyAlignment="1">
      <alignment vertical="center"/>
    </xf>
    <xf numFmtId="3" fontId="8" fillId="0" borderId="43" xfId="0" applyNumberFormat="1" applyFont="1" applyFill="1" applyBorder="1" applyAlignment="1">
      <alignment vertical="center"/>
    </xf>
    <xf numFmtId="3" fontId="8" fillId="0" borderId="29" xfId="0" applyNumberFormat="1" applyFont="1" applyFill="1" applyBorder="1" applyAlignment="1">
      <alignment vertical="center"/>
    </xf>
    <xf numFmtId="0" fontId="48" fillId="0" borderId="16" xfId="0" applyFont="1" applyFill="1" applyBorder="1" applyAlignment="1">
      <alignment vertical="center" wrapText="1"/>
    </xf>
    <xf numFmtId="4" fontId="3" fillId="0" borderId="30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horizontal="center"/>
    </xf>
    <xf numFmtId="3" fontId="4" fillId="0" borderId="16" xfId="0" applyNumberFormat="1" applyFont="1" applyFill="1" applyBorder="1"/>
    <xf numFmtId="3" fontId="8" fillId="0" borderId="20" xfId="0" applyNumberFormat="1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vertical="center"/>
    </xf>
    <xf numFmtId="3" fontId="53" fillId="0" borderId="20" xfId="0" applyNumberFormat="1" applyFont="1" applyFill="1" applyBorder="1" applyAlignment="1">
      <alignment horizontal="center" vertical="center"/>
    </xf>
    <xf numFmtId="3" fontId="8" fillId="0" borderId="20" xfId="0" applyNumberFormat="1" applyFont="1" applyFill="1" applyBorder="1" applyAlignment="1">
      <alignment vertical="center"/>
    </xf>
    <xf numFmtId="4" fontId="8" fillId="0" borderId="73" xfId="0" applyNumberFormat="1" applyFont="1" applyFill="1" applyBorder="1" applyAlignment="1">
      <alignment vertical="center"/>
    </xf>
    <xf numFmtId="3" fontId="37" fillId="0" borderId="20" xfId="0" applyNumberFormat="1" applyFont="1" applyFill="1" applyBorder="1" applyAlignment="1">
      <alignment horizontal="center" vertical="center"/>
    </xf>
    <xf numFmtId="3" fontId="37" fillId="0" borderId="16" xfId="0" applyNumberFormat="1" applyFont="1" applyFill="1" applyBorder="1" applyAlignment="1">
      <alignment horizontal="center" vertical="center"/>
    </xf>
    <xf numFmtId="3" fontId="9" fillId="0" borderId="61" xfId="0" applyNumberFormat="1" applyFont="1" applyFill="1" applyBorder="1" applyAlignment="1">
      <alignment vertical="center"/>
    </xf>
    <xf numFmtId="3" fontId="20" fillId="0" borderId="93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4" fillId="0" borderId="148" xfId="0" applyFont="1" applyFill="1" applyBorder="1" applyAlignment="1">
      <alignment horizontal="center" wrapText="1"/>
    </xf>
    <xf numFmtId="0" fontId="4" fillId="0" borderId="115" xfId="0" applyFont="1" applyFill="1" applyBorder="1" applyAlignment="1">
      <alignment horizontal="center" wrapText="1"/>
    </xf>
    <xf numFmtId="3" fontId="8" fillId="0" borderId="115" xfId="0" applyNumberFormat="1" applyFont="1" applyFill="1" applyBorder="1" applyAlignment="1">
      <alignment horizontal="center"/>
    </xf>
    <xf numFmtId="0" fontId="3" fillId="0" borderId="139" xfId="0" applyFont="1" applyFill="1" applyBorder="1" applyAlignment="1">
      <alignment horizontal="center"/>
    </xf>
    <xf numFmtId="0" fontId="4" fillId="0" borderId="10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193" xfId="0" applyFont="1" applyFill="1" applyBorder="1" applyAlignment="1">
      <alignment horizontal="center" wrapText="1"/>
    </xf>
    <xf numFmtId="0" fontId="8" fillId="0" borderId="195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3" fontId="8" fillId="0" borderId="289" xfId="0" applyNumberFormat="1" applyFont="1" applyFill="1" applyBorder="1" applyAlignment="1">
      <alignment horizontal="center" vertical="center"/>
    </xf>
    <xf numFmtId="0" fontId="23" fillId="0" borderId="115" xfId="0" applyFont="1" applyFill="1" applyBorder="1" applyAlignment="1">
      <alignment horizontal="center"/>
    </xf>
    <xf numFmtId="0" fontId="0" fillId="0" borderId="0" xfId="0" applyFont="1" applyFill="1"/>
    <xf numFmtId="0" fontId="20" fillId="0" borderId="0" xfId="0" applyFont="1" applyFill="1"/>
    <xf numFmtId="3" fontId="4" fillId="0" borderId="13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vertical="center"/>
    </xf>
    <xf numFmtId="0" fontId="3" fillId="0" borderId="109" xfId="0" applyFont="1" applyFill="1" applyBorder="1" applyAlignment="1">
      <alignment horizontal="center"/>
    </xf>
    <xf numFmtId="0" fontId="24" fillId="0" borderId="115" xfId="0" applyFont="1" applyFill="1" applyBorder="1" applyAlignment="1">
      <alignment horizontal="center"/>
    </xf>
    <xf numFmtId="0" fontId="9" fillId="0" borderId="115" xfId="0" applyFont="1" applyFill="1" applyBorder="1" applyAlignment="1">
      <alignment horizontal="center"/>
    </xf>
    <xf numFmtId="0" fontId="13" fillId="0" borderId="115" xfId="0" applyFont="1" applyFill="1" applyBorder="1" applyAlignment="1">
      <alignment horizontal="center" vertical="top"/>
    </xf>
    <xf numFmtId="0" fontId="13" fillId="0" borderId="63" xfId="0" applyFont="1" applyFill="1" applyBorder="1" applyAlignment="1">
      <alignment vertical="top"/>
    </xf>
    <xf numFmtId="0" fontId="9" fillId="0" borderId="63" xfId="0" applyFont="1" applyFill="1" applyBorder="1"/>
    <xf numFmtId="0" fontId="18" fillId="0" borderId="115" xfId="0" applyFont="1" applyFill="1" applyBorder="1" applyAlignment="1">
      <alignment horizontal="center"/>
    </xf>
    <xf numFmtId="0" fontId="18" fillId="0" borderId="150" xfId="0" applyFont="1" applyFill="1" applyBorder="1"/>
    <xf numFmtId="0" fontId="26" fillId="0" borderId="63" xfId="0" applyFont="1" applyFill="1" applyBorder="1"/>
    <xf numFmtId="0" fontId="37" fillId="0" borderId="83" xfId="0" applyFont="1" applyFill="1" applyBorder="1" applyAlignment="1">
      <alignment horizontal="center" vertical="center"/>
    </xf>
    <xf numFmtId="0" fontId="20" fillId="0" borderId="195" xfId="0" applyFont="1" applyFill="1" applyBorder="1" applyAlignment="1">
      <alignment vertical="center"/>
    </xf>
    <xf numFmtId="3" fontId="37" fillId="0" borderId="200" xfId="0" applyNumberFormat="1" applyFont="1" applyFill="1" applyBorder="1" applyAlignment="1">
      <alignment vertical="center"/>
    </xf>
    <xf numFmtId="3" fontId="8" fillId="0" borderId="274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0" fontId="107" fillId="0" borderId="16" xfId="0" applyFont="1" applyFill="1" applyBorder="1" applyAlignment="1">
      <alignment vertical="center"/>
    </xf>
    <xf numFmtId="3" fontId="37" fillId="0" borderId="20" xfId="0" applyNumberFormat="1" applyFont="1" applyFill="1" applyBorder="1" applyAlignment="1">
      <alignment vertical="center" wrapText="1"/>
    </xf>
    <xf numFmtId="3" fontId="4" fillId="0" borderId="34" xfId="0" applyNumberFormat="1" applyFont="1" applyFill="1" applyBorder="1" applyAlignment="1">
      <alignment vertical="center"/>
    </xf>
    <xf numFmtId="3" fontId="20" fillId="0" borderId="68" xfId="0" applyNumberFormat="1" applyFont="1" applyFill="1" applyBorder="1" applyAlignment="1">
      <alignment vertical="center"/>
    </xf>
    <xf numFmtId="3" fontId="20" fillId="0" borderId="65" xfId="0" applyNumberFormat="1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9" fillId="0" borderId="12" xfId="0" applyNumberFormat="1" applyFont="1" applyFill="1" applyBorder="1" applyAlignment="1">
      <alignment vertical="center"/>
    </xf>
    <xf numFmtId="0" fontId="9" fillId="0" borderId="21" xfId="0" applyNumberFormat="1" applyFont="1" applyFill="1" applyBorder="1" applyAlignment="1">
      <alignment vertical="center"/>
    </xf>
    <xf numFmtId="0" fontId="0" fillId="0" borderId="18" xfId="0" applyNumberFormat="1" applyFill="1" applyBorder="1"/>
    <xf numFmtId="0" fontId="9" fillId="0" borderId="41" xfId="0" applyNumberFormat="1" applyFont="1" applyFill="1" applyBorder="1" applyAlignment="1">
      <alignment vertical="center"/>
    </xf>
    <xf numFmtId="3" fontId="50" fillId="0" borderId="17" xfId="0" applyNumberFormat="1" applyFont="1" applyFill="1" applyBorder="1" applyAlignment="1">
      <alignment horizontal="right"/>
    </xf>
    <xf numFmtId="3" fontId="50" fillId="0" borderId="21" xfId="0" applyNumberFormat="1" applyFont="1" applyFill="1" applyBorder="1" applyAlignment="1">
      <alignment horizontal="right"/>
    </xf>
    <xf numFmtId="4" fontId="50" fillId="0" borderId="30" xfId="0" applyNumberFormat="1" applyFont="1" applyFill="1" applyBorder="1" applyAlignment="1">
      <alignment horizontal="right"/>
    </xf>
    <xf numFmtId="0" fontId="3" fillId="0" borderId="74" xfId="0" applyFont="1" applyFill="1" applyBorder="1" applyAlignment="1">
      <alignment horizontal="left"/>
    </xf>
    <xf numFmtId="0" fontId="3" fillId="0" borderId="74" xfId="0" applyFont="1" applyFill="1" applyBorder="1"/>
    <xf numFmtId="0" fontId="5" fillId="0" borderId="21" xfId="0" applyFont="1" applyFill="1" applyBorder="1" applyAlignment="1">
      <alignment horizontal="left" vertical="center"/>
    </xf>
    <xf numFmtId="0" fontId="3" fillId="0" borderId="15" xfId="0" applyFont="1" applyFill="1" applyBorder="1"/>
    <xf numFmtId="0" fontId="3" fillId="0" borderId="21" xfId="0" applyFont="1" applyFill="1" applyBorder="1"/>
    <xf numFmtId="3" fontId="50" fillId="0" borderId="21" xfId="0" applyNumberFormat="1" applyFont="1" applyFill="1" applyBorder="1" applyAlignment="1">
      <alignment horizontal="right" wrapText="1"/>
    </xf>
    <xf numFmtId="4" fontId="50" fillId="0" borderId="30" xfId="0" applyNumberFormat="1" applyFont="1" applyFill="1" applyBorder="1" applyAlignment="1">
      <alignment horizontal="right" vertical="center" wrapText="1"/>
    </xf>
    <xf numFmtId="4" fontId="8" fillId="0" borderId="42" xfId="0" applyNumberFormat="1" applyFont="1" applyFill="1" applyBorder="1" applyAlignment="1">
      <alignment horizontal="right" wrapText="1"/>
    </xf>
    <xf numFmtId="0" fontId="3" fillId="22" borderId="63" xfId="0" applyFont="1" applyFill="1" applyBorder="1"/>
    <xf numFmtId="3" fontId="9" fillId="0" borderId="269" xfId="0" applyNumberFormat="1" applyFont="1" applyFill="1" applyBorder="1" applyAlignment="1" applyProtection="1">
      <alignment vertical="center"/>
    </xf>
    <xf numFmtId="3" fontId="9" fillId="0" borderId="49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>
      <alignment horizontal="center"/>
    </xf>
    <xf numFmtId="169" fontId="81" fillId="0" borderId="16" xfId="4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1" fillId="0" borderId="47" xfId="0" applyFont="1" applyBorder="1" applyAlignment="1">
      <alignment horizontal="center" vertical="center" wrapText="1"/>
    </xf>
    <xf numFmtId="3" fontId="8" fillId="0" borderId="0" xfId="0" applyNumberFormat="1" applyFont="1" applyFill="1" applyBorder="1"/>
    <xf numFmtId="3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center"/>
    </xf>
    <xf numFmtId="3" fontId="9" fillId="0" borderId="245" xfId="0" applyNumberFormat="1" applyFont="1" applyFill="1" applyBorder="1" applyAlignment="1" applyProtection="1">
      <alignment vertical="center"/>
    </xf>
    <xf numFmtId="3" fontId="9" fillId="0" borderId="42" xfId="0" applyNumberFormat="1" applyFont="1" applyFill="1" applyBorder="1" applyAlignment="1" applyProtection="1">
      <alignment vertical="center"/>
      <protection locked="0"/>
    </xf>
    <xf numFmtId="3" fontId="4" fillId="0" borderId="245" xfId="0" applyNumberFormat="1" applyFont="1" applyFill="1" applyBorder="1" applyAlignment="1" applyProtection="1">
      <alignment vertical="center"/>
      <protection locked="0"/>
    </xf>
    <xf numFmtId="3" fontId="8" fillId="0" borderId="248" xfId="0" applyNumberFormat="1" applyFont="1" applyFill="1" applyBorder="1" applyAlignment="1" applyProtection="1">
      <alignment vertical="center"/>
    </xf>
    <xf numFmtId="3" fontId="4" fillId="0" borderId="250" xfId="0" applyNumberFormat="1" applyFont="1" applyFill="1" applyBorder="1" applyAlignment="1" applyProtection="1">
      <alignment vertical="center"/>
      <protection locked="0"/>
    </xf>
    <xf numFmtId="0" fontId="17" fillId="0" borderId="62" xfId="34" applyFont="1" applyFill="1" applyBorder="1" applyAlignment="1">
      <alignment horizontal="center" vertical="center"/>
    </xf>
    <xf numFmtId="0" fontId="3" fillId="0" borderId="64" xfId="34" applyFont="1" applyFill="1" applyBorder="1" applyAlignment="1">
      <alignment vertical="center"/>
    </xf>
    <xf numFmtId="0" fontId="3" fillId="0" borderId="67" xfId="34" applyFont="1" applyFill="1" applyBorder="1" applyAlignment="1">
      <alignment vertical="center"/>
    </xf>
    <xf numFmtId="3" fontId="3" fillId="0" borderId="64" xfId="34" applyNumberFormat="1" applyFont="1" applyFill="1" applyBorder="1" applyAlignment="1">
      <alignment vertical="center"/>
    </xf>
    <xf numFmtId="3" fontId="3" fillId="0" borderId="67" xfId="34" applyNumberFormat="1" applyFont="1" applyFill="1" applyBorder="1" applyAlignment="1">
      <alignment vertical="center"/>
    </xf>
    <xf numFmtId="3" fontId="9" fillId="0" borderId="127" xfId="34" applyNumberFormat="1" applyFont="1" applyFill="1" applyBorder="1" applyAlignment="1">
      <alignment vertical="center"/>
    </xf>
    <xf numFmtId="3" fontId="3" fillId="0" borderId="64" xfId="34" applyNumberFormat="1" applyFont="1" applyFill="1" applyBorder="1" applyAlignment="1">
      <alignment horizontal="right" vertical="center"/>
    </xf>
    <xf numFmtId="3" fontId="3" fillId="0" borderId="67" xfId="34" applyNumberFormat="1" applyFont="1" applyFill="1" applyBorder="1" applyAlignment="1">
      <alignment horizontal="right" vertical="center"/>
    </xf>
    <xf numFmtId="0" fontId="3" fillId="0" borderId="64" xfId="34" applyFont="1" applyFill="1" applyBorder="1" applyAlignment="1">
      <alignment horizontal="left" vertical="center"/>
    </xf>
    <xf numFmtId="0" fontId="3" fillId="0" borderId="64" xfId="34" applyFont="1" applyFill="1" applyBorder="1" applyAlignment="1">
      <alignment horizontal="left" wrapText="1"/>
    </xf>
    <xf numFmtId="0" fontId="3" fillId="0" borderId="62" xfId="34" applyFont="1" applyFill="1" applyBorder="1" applyAlignment="1">
      <alignment horizontal="center" vertical="center"/>
    </xf>
    <xf numFmtId="0" fontId="3" fillId="0" borderId="64" xfId="34" applyFont="1" applyFill="1" applyBorder="1" applyAlignment="1">
      <alignment vertical="center" wrapText="1"/>
    </xf>
    <xf numFmtId="0" fontId="3" fillId="0" borderId="64" xfId="34" applyFont="1" applyFill="1" applyBorder="1" applyAlignment="1">
      <alignment horizontal="left" vertical="center" wrapText="1"/>
    </xf>
    <xf numFmtId="0" fontId="9" fillId="0" borderId="64" xfId="34" applyFont="1" applyFill="1" applyBorder="1" applyAlignment="1">
      <alignment horizontal="left"/>
    </xf>
    <xf numFmtId="3" fontId="9" fillId="0" borderId="64" xfId="34" applyNumberFormat="1" applyFont="1" applyFill="1" applyBorder="1" applyAlignment="1">
      <alignment vertical="center"/>
    </xf>
    <xf numFmtId="3" fontId="9" fillId="0" borderId="67" xfId="34" applyNumberFormat="1" applyFont="1" applyFill="1" applyBorder="1" applyAlignment="1">
      <alignment vertical="center"/>
    </xf>
    <xf numFmtId="3" fontId="117" fillId="0" borderId="21" xfId="0" applyNumberFormat="1" applyFont="1" applyFill="1" applyBorder="1" applyAlignment="1">
      <alignment vertical="center"/>
    </xf>
    <xf numFmtId="169" fontId="81" fillId="0" borderId="50" xfId="41" applyNumberFormat="1" applyFont="1" applyFill="1" applyBorder="1"/>
    <xf numFmtId="169" fontId="83" fillId="0" borderId="55" xfId="41" applyNumberFormat="1" applyFont="1" applyBorder="1"/>
    <xf numFmtId="3" fontId="81" fillId="0" borderId="55" xfId="41" applyNumberFormat="1" applyFont="1" applyBorder="1"/>
    <xf numFmtId="3" fontId="105" fillId="0" borderId="55" xfId="41" applyNumberFormat="1" applyFont="1" applyFill="1" applyBorder="1" applyAlignment="1"/>
    <xf numFmtId="0" fontId="14" fillId="0" borderId="52" xfId="0" applyFont="1" applyBorder="1" applyAlignment="1">
      <alignment horizontal="center"/>
    </xf>
    <xf numFmtId="3" fontId="4" fillId="21" borderId="41" xfId="0" applyNumberFormat="1" applyFont="1" applyFill="1" applyBorder="1" applyAlignment="1">
      <alignment vertical="center" wrapText="1"/>
    </xf>
    <xf numFmtId="3" fontId="14" fillId="21" borderId="41" xfId="0" applyNumberFormat="1" applyFont="1" applyFill="1" applyBorder="1" applyAlignment="1">
      <alignment vertical="center" wrapText="1"/>
    </xf>
    <xf numFmtId="0" fontId="5" fillId="0" borderId="62" xfId="0" applyFont="1" applyFill="1" applyBorder="1" applyAlignment="1">
      <alignment horizontal="left" vertical="top"/>
    </xf>
    <xf numFmtId="0" fontId="5" fillId="0" borderId="64" xfId="0" applyFont="1" applyFill="1" applyBorder="1" applyAlignment="1">
      <alignment horizontal="left" vertical="top"/>
    </xf>
    <xf numFmtId="0" fontId="3" fillId="0" borderId="64" xfId="0" applyFont="1" applyFill="1" applyBorder="1" applyAlignment="1">
      <alignment horizontal="left" vertical="top" wrapText="1"/>
    </xf>
    <xf numFmtId="3" fontId="9" fillId="0" borderId="17" xfId="0" applyNumberFormat="1" applyFont="1" applyFill="1" applyBorder="1" applyAlignment="1">
      <alignment horizontal="right" vertical="top"/>
    </xf>
    <xf numFmtId="3" fontId="3" fillId="0" borderId="21" xfId="0" applyNumberFormat="1" applyFont="1" applyFill="1" applyBorder="1" applyAlignment="1">
      <alignment horizontal="right" vertical="top"/>
    </xf>
    <xf numFmtId="4" fontId="3" fillId="0" borderId="23" xfId="0" applyNumberFormat="1" applyFont="1" applyFill="1" applyBorder="1" applyAlignment="1">
      <alignment horizontal="right" vertical="top"/>
    </xf>
    <xf numFmtId="0" fontId="3" fillId="0" borderId="74" xfId="0" applyFont="1" applyFill="1" applyBorder="1" applyAlignment="1">
      <alignment horizontal="left" vertical="top" wrapText="1"/>
    </xf>
    <xf numFmtId="3" fontId="3" fillId="0" borderId="17" xfId="0" applyNumberFormat="1" applyFont="1" applyFill="1" applyBorder="1" applyAlignment="1">
      <alignment horizontal="right" vertical="top"/>
    </xf>
    <xf numFmtId="0" fontId="3" fillId="0" borderId="35" xfId="0" applyFont="1" applyFill="1" applyBorder="1" applyAlignment="1">
      <alignment horizontal="left"/>
    </xf>
    <xf numFmtId="3" fontId="3" fillId="0" borderId="27" xfId="0" applyNumberFormat="1" applyFont="1" applyFill="1" applyBorder="1" applyAlignment="1">
      <alignment horizontal="right"/>
    </xf>
    <xf numFmtId="3" fontId="3" fillId="0" borderId="257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0" fontId="3" fillId="0" borderId="218" xfId="0" applyFont="1" applyFill="1" applyBorder="1" applyAlignment="1">
      <alignment horizontal="center"/>
    </xf>
    <xf numFmtId="0" fontId="48" fillId="0" borderId="218" xfId="0" applyFont="1" applyFill="1" applyBorder="1" applyAlignment="1">
      <alignment horizontal="center"/>
    </xf>
    <xf numFmtId="0" fontId="48" fillId="0" borderId="218" xfId="0" applyFont="1" applyFill="1" applyBorder="1" applyAlignment="1">
      <alignment horizontal="center" vertical="top"/>
    </xf>
    <xf numFmtId="0" fontId="59" fillId="0" borderId="2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top"/>
    </xf>
    <xf numFmtId="0" fontId="3" fillId="0" borderId="294" xfId="0" applyFont="1" applyFill="1" applyBorder="1" applyAlignment="1">
      <alignment horizontal="center"/>
    </xf>
    <xf numFmtId="0" fontId="9" fillId="0" borderId="64" xfId="0" applyFont="1" applyFill="1" applyBorder="1" applyAlignment="1">
      <alignment horizontal="left"/>
    </xf>
    <xf numFmtId="3" fontId="25" fillId="0" borderId="41" xfId="0" applyNumberFormat="1" applyFont="1" applyFill="1" applyBorder="1" applyAlignment="1">
      <alignment vertical="center"/>
    </xf>
    <xf numFmtId="0" fontId="3" fillId="0" borderId="34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3" fillId="0" borderId="32" xfId="0" applyNumberFormat="1" applyFont="1" applyFill="1" applyBorder="1" applyAlignment="1">
      <alignment horizontal="center"/>
    </xf>
    <xf numFmtId="0" fontId="3" fillId="0" borderId="33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 wrapText="1"/>
    </xf>
    <xf numFmtId="0" fontId="5" fillId="0" borderId="295" xfId="0" applyFont="1" applyFill="1" applyBorder="1" applyAlignment="1">
      <alignment horizontal="center" vertical="center"/>
    </xf>
    <xf numFmtId="0" fontId="5" fillId="0" borderId="296" xfId="0" applyFont="1" applyFill="1" applyBorder="1" applyAlignment="1">
      <alignment horizontal="center" vertical="center"/>
    </xf>
    <xf numFmtId="0" fontId="51" fillId="0" borderId="296" xfId="0" applyFont="1" applyFill="1" applyBorder="1" applyAlignment="1">
      <alignment horizontal="center"/>
    </xf>
    <xf numFmtId="3" fontId="25" fillId="0" borderId="47" xfId="0" applyNumberFormat="1" applyFont="1" applyFill="1" applyBorder="1" applyAlignment="1">
      <alignment vertical="center"/>
    </xf>
    <xf numFmtId="3" fontId="3" fillId="0" borderId="47" xfId="0" applyNumberFormat="1" applyFont="1" applyFill="1" applyBorder="1" applyAlignment="1">
      <alignment vertical="center"/>
    </xf>
    <xf numFmtId="3" fontId="25" fillId="0" borderId="17" xfId="0" applyNumberFormat="1" applyFont="1" applyFill="1" applyBorder="1" applyAlignment="1">
      <alignment vertical="center"/>
    </xf>
    <xf numFmtId="3" fontId="3" fillId="0" borderId="233" xfId="0" applyNumberFormat="1" applyFont="1" applyFill="1" applyBorder="1" applyAlignment="1">
      <alignment vertical="center"/>
    </xf>
    <xf numFmtId="3" fontId="3" fillId="0" borderId="234" xfId="0" applyNumberFormat="1" applyFont="1" applyFill="1" applyBorder="1" applyAlignment="1">
      <alignment vertical="center"/>
    </xf>
    <xf numFmtId="0" fontId="82" fillId="0" borderId="0" xfId="0" applyFont="1" applyFill="1" applyAlignment="1">
      <alignment wrapText="1"/>
    </xf>
    <xf numFmtId="0" fontId="34" fillId="0" borderId="298" xfId="0" applyFont="1" applyFill="1" applyBorder="1" applyAlignment="1">
      <alignment horizontal="center"/>
    </xf>
    <xf numFmtId="0" fontId="20" fillId="0" borderId="299" xfId="0" applyFont="1" applyFill="1" applyBorder="1" applyAlignment="1">
      <alignment horizontal="center" vertical="center"/>
    </xf>
    <xf numFmtId="49" fontId="20" fillId="0" borderId="300" xfId="0" applyNumberFormat="1" applyFont="1" applyFill="1" applyBorder="1" applyAlignment="1" applyProtection="1">
      <alignment horizontal="center" vertical="center"/>
    </xf>
    <xf numFmtId="49" fontId="9" fillId="0" borderId="301" xfId="0" applyNumberFormat="1" applyFont="1" applyFill="1" applyBorder="1" applyAlignment="1" applyProtection="1">
      <alignment horizontal="center" vertical="center"/>
    </xf>
    <xf numFmtId="0" fontId="8" fillId="0" borderId="300" xfId="0" applyFont="1" applyFill="1" applyBorder="1" applyAlignment="1" applyProtection="1">
      <alignment horizontal="center" vertical="center"/>
    </xf>
    <xf numFmtId="49" fontId="37" fillId="0" borderId="300" xfId="0" applyNumberFormat="1" applyFont="1" applyFill="1" applyBorder="1" applyAlignment="1" applyProtection="1">
      <alignment horizontal="center" vertical="center"/>
    </xf>
    <xf numFmtId="49" fontId="4" fillId="0" borderId="300" xfId="0" applyNumberFormat="1" applyFont="1" applyFill="1" applyBorder="1" applyAlignment="1" applyProtection="1">
      <alignment horizontal="center" vertical="center"/>
    </xf>
    <xf numFmtId="0" fontId="37" fillId="0" borderId="300" xfId="0" applyFont="1" applyFill="1" applyBorder="1" applyAlignment="1" applyProtection="1">
      <alignment horizontal="center" vertical="center"/>
    </xf>
    <xf numFmtId="0" fontId="5" fillId="0" borderId="195" xfId="0" applyFont="1" applyFill="1" applyBorder="1" applyAlignment="1">
      <alignment vertical="center"/>
    </xf>
    <xf numFmtId="0" fontId="34" fillId="0" borderId="259" xfId="0" applyFont="1" applyFill="1" applyBorder="1" applyAlignment="1">
      <alignment horizontal="center"/>
    </xf>
    <xf numFmtId="3" fontId="4" fillId="0" borderId="302" xfId="0" applyNumberFormat="1" applyFont="1" applyFill="1" applyBorder="1" applyAlignment="1" applyProtection="1">
      <alignment vertical="center"/>
    </xf>
    <xf numFmtId="3" fontId="9" fillId="0" borderId="303" xfId="0" applyNumberFormat="1" applyFont="1" applyFill="1" applyBorder="1" applyAlignment="1" applyProtection="1">
      <alignment vertical="center"/>
      <protection locked="0"/>
    </xf>
    <xf numFmtId="3" fontId="4" fillId="0" borderId="302" xfId="0" applyNumberFormat="1" applyFont="1" applyFill="1" applyBorder="1" applyAlignment="1" applyProtection="1">
      <alignment vertical="center"/>
      <protection locked="0"/>
    </xf>
    <xf numFmtId="3" fontId="9" fillId="0" borderId="77" xfId="0" applyNumberFormat="1" applyFont="1" applyFill="1" applyBorder="1" applyAlignment="1" applyProtection="1">
      <alignment vertical="center"/>
      <protection locked="0"/>
    </xf>
    <xf numFmtId="3" fontId="9" fillId="0" borderId="302" xfId="0" applyNumberFormat="1" applyFont="1" applyFill="1" applyBorder="1" applyAlignment="1" applyProtection="1">
      <alignment vertical="center"/>
    </xf>
    <xf numFmtId="3" fontId="8" fillId="0" borderId="303" xfId="0" applyNumberFormat="1" applyFont="1" applyFill="1" applyBorder="1" applyAlignment="1" applyProtection="1">
      <alignment vertical="center"/>
    </xf>
    <xf numFmtId="3" fontId="8" fillId="0" borderId="302" xfId="0" applyNumberFormat="1" applyFont="1" applyFill="1" applyBorder="1" applyAlignment="1" applyProtection="1">
      <alignment vertical="center"/>
    </xf>
    <xf numFmtId="3" fontId="25" fillId="0" borderId="15" xfId="0" applyNumberFormat="1" applyFont="1" applyFill="1" applyBorder="1" applyAlignment="1" applyProtection="1">
      <alignment vertical="center"/>
    </xf>
    <xf numFmtId="3" fontId="9" fillId="0" borderId="302" xfId="0" applyNumberFormat="1" applyFont="1" applyFill="1" applyBorder="1" applyAlignment="1" applyProtection="1">
      <alignment vertical="center"/>
      <protection locked="0"/>
    </xf>
    <xf numFmtId="3" fontId="20" fillId="0" borderId="304" xfId="0" applyNumberFormat="1" applyFont="1" applyFill="1" applyBorder="1" applyAlignment="1" applyProtection="1">
      <alignment vertical="center"/>
    </xf>
    <xf numFmtId="0" fontId="34" fillId="0" borderId="105" xfId="0" applyFont="1" applyFill="1" applyBorder="1" applyAlignment="1">
      <alignment horizontal="center"/>
    </xf>
    <xf numFmtId="0" fontId="20" fillId="0" borderId="107" xfId="0" applyFont="1" applyFill="1" applyBorder="1" applyAlignment="1">
      <alignment vertical="center"/>
    </xf>
    <xf numFmtId="0" fontId="20" fillId="0" borderId="305" xfId="0" applyFont="1" applyFill="1" applyBorder="1" applyAlignment="1" applyProtection="1">
      <alignment vertical="center"/>
    </xf>
    <xf numFmtId="0" fontId="3" fillId="0" borderId="306" xfId="0" applyFont="1" applyFill="1" applyBorder="1" applyAlignment="1" applyProtection="1">
      <alignment vertical="center"/>
    </xf>
    <xf numFmtId="0" fontId="3" fillId="0" borderId="307" xfId="0" applyFont="1" applyFill="1" applyBorder="1" applyAlignment="1" applyProtection="1">
      <alignment vertical="center"/>
    </xf>
    <xf numFmtId="0" fontId="9" fillId="0" borderId="305" xfId="0" applyFont="1" applyFill="1" applyBorder="1" applyAlignment="1" applyProtection="1">
      <alignment horizontal="left" vertical="center"/>
    </xf>
    <xf numFmtId="0" fontId="8" fillId="0" borderId="305" xfId="0" applyFont="1" applyFill="1" applyBorder="1" applyAlignment="1" applyProtection="1">
      <alignment vertical="center"/>
    </xf>
    <xf numFmtId="0" fontId="37" fillId="0" borderId="305" xfId="0" applyFont="1" applyFill="1" applyBorder="1" applyAlignment="1" applyProtection="1">
      <alignment horizontal="left" vertical="center"/>
    </xf>
    <xf numFmtId="0" fontId="4" fillId="0" borderId="305" xfId="0" applyFont="1" applyFill="1" applyBorder="1" applyAlignment="1" applyProtection="1">
      <alignment vertical="center"/>
    </xf>
    <xf numFmtId="3" fontId="37" fillId="0" borderId="305" xfId="0" applyNumberFormat="1" applyFont="1" applyFill="1" applyBorder="1" applyAlignment="1">
      <alignment vertical="center"/>
    </xf>
    <xf numFmtId="3" fontId="20" fillId="0" borderId="157" xfId="0" applyNumberFormat="1" applyFont="1" applyFill="1" applyBorder="1" applyAlignment="1">
      <alignment vertical="center"/>
    </xf>
    <xf numFmtId="3" fontId="8" fillId="0" borderId="77" xfId="0" applyNumberFormat="1" applyFont="1" applyFill="1" applyBorder="1" applyAlignment="1" applyProtection="1">
      <alignment vertical="center"/>
      <protection locked="0"/>
    </xf>
    <xf numFmtId="3" fontId="9" fillId="0" borderId="15" xfId="0" applyNumberFormat="1" applyFont="1" applyFill="1" applyBorder="1" applyAlignment="1" applyProtection="1">
      <alignment vertical="center"/>
      <protection locked="0"/>
    </xf>
    <xf numFmtId="3" fontId="25" fillId="0" borderId="15" xfId="0" applyNumberFormat="1" applyFont="1" applyFill="1" applyBorder="1" applyAlignment="1" applyProtection="1">
      <alignment vertical="center"/>
      <protection locked="0"/>
    </xf>
    <xf numFmtId="3" fontId="9" fillId="0" borderId="15" xfId="0" applyNumberFormat="1" applyFont="1" applyFill="1" applyBorder="1" applyAlignment="1" applyProtection="1">
      <alignment vertical="center"/>
    </xf>
    <xf numFmtId="3" fontId="8" fillId="0" borderId="302" xfId="0" applyNumberFormat="1" applyFont="1" applyFill="1" applyBorder="1" applyAlignment="1" applyProtection="1">
      <alignment vertical="center"/>
      <protection locked="0"/>
    </xf>
    <xf numFmtId="3" fontId="4" fillId="0" borderId="308" xfId="0" applyNumberFormat="1" applyFont="1" applyFill="1" applyBorder="1" applyAlignment="1" applyProtection="1">
      <alignment vertical="center"/>
    </xf>
    <xf numFmtId="3" fontId="9" fillId="0" borderId="309" xfId="0" applyNumberFormat="1" applyFont="1" applyFill="1" applyBorder="1" applyAlignment="1" applyProtection="1">
      <alignment vertical="center"/>
      <protection locked="0"/>
    </xf>
    <xf numFmtId="3" fontId="4" fillId="0" borderId="308" xfId="0" applyNumberFormat="1" applyFont="1" applyFill="1" applyBorder="1" applyAlignment="1" applyProtection="1">
      <alignment vertical="center"/>
      <protection locked="0"/>
    </xf>
    <xf numFmtId="3" fontId="9" fillId="0" borderId="308" xfId="0" applyNumberFormat="1" applyFont="1" applyFill="1" applyBorder="1" applyAlignment="1" applyProtection="1">
      <alignment vertical="center"/>
    </xf>
    <xf numFmtId="3" fontId="8" fillId="0" borderId="309" xfId="0" applyNumberFormat="1" applyFont="1" applyFill="1" applyBorder="1" applyAlignment="1" applyProtection="1">
      <alignment vertical="center"/>
    </xf>
    <xf numFmtId="3" fontId="9" fillId="0" borderId="296" xfId="0" applyNumberFormat="1" applyFont="1" applyFill="1" applyBorder="1" applyAlignment="1" applyProtection="1">
      <alignment vertical="center"/>
      <protection hidden="1"/>
    </xf>
    <xf numFmtId="3" fontId="25" fillId="0" borderId="296" xfId="0" applyNumberFormat="1" applyFont="1" applyFill="1" applyBorder="1" applyAlignment="1" applyProtection="1">
      <alignment vertical="center"/>
      <protection hidden="1"/>
    </xf>
    <xf numFmtId="3" fontId="8" fillId="0" borderId="308" xfId="0" applyNumberFormat="1" applyFont="1" applyFill="1" applyBorder="1" applyAlignment="1" applyProtection="1">
      <alignment vertical="center"/>
    </xf>
    <xf numFmtId="3" fontId="25" fillId="0" borderId="296" xfId="0" applyNumberFormat="1" applyFont="1" applyFill="1" applyBorder="1" applyAlignment="1" applyProtection="1">
      <alignment vertical="center"/>
    </xf>
    <xf numFmtId="3" fontId="8" fillId="0" borderId="308" xfId="0" applyNumberFormat="1" applyFont="1" applyFill="1" applyBorder="1" applyAlignment="1" applyProtection="1">
      <alignment vertical="center"/>
      <protection hidden="1"/>
    </xf>
    <xf numFmtId="3" fontId="9" fillId="0" borderId="308" xfId="0" applyNumberFormat="1" applyFont="1" applyFill="1" applyBorder="1" applyAlignment="1" applyProtection="1">
      <alignment vertical="center"/>
      <protection locked="0"/>
    </xf>
    <xf numFmtId="3" fontId="9" fillId="0" borderId="308" xfId="0" applyNumberFormat="1" applyFont="1" applyFill="1" applyBorder="1" applyAlignment="1" applyProtection="1">
      <alignment vertical="center"/>
      <protection hidden="1"/>
    </xf>
    <xf numFmtId="3" fontId="9" fillId="0" borderId="310" xfId="0" applyNumberFormat="1" applyFont="1" applyFill="1" applyBorder="1" applyAlignment="1" applyProtection="1">
      <alignment vertical="center"/>
      <protection locked="0"/>
    </xf>
    <xf numFmtId="3" fontId="4" fillId="0" borderId="250" xfId="0" applyNumberFormat="1" applyFont="1" applyFill="1" applyBorder="1" applyAlignment="1" applyProtection="1">
      <alignment vertical="center"/>
    </xf>
    <xf numFmtId="3" fontId="9" fillId="0" borderId="311" xfId="0" applyNumberFormat="1" applyFont="1" applyFill="1" applyBorder="1" applyAlignment="1" applyProtection="1">
      <alignment vertical="center"/>
      <protection locked="0"/>
    </xf>
    <xf numFmtId="3" fontId="9" fillId="0" borderId="312" xfId="0" applyNumberFormat="1" applyFont="1" applyFill="1" applyBorder="1" applyAlignment="1" applyProtection="1">
      <alignment vertical="center"/>
    </xf>
    <xf numFmtId="0" fontId="7" fillId="0" borderId="297" xfId="0" applyFont="1" applyFill="1" applyBorder="1" applyAlignment="1">
      <alignment horizontal="center"/>
    </xf>
    <xf numFmtId="3" fontId="9" fillId="0" borderId="313" xfId="0" applyNumberFormat="1" applyFont="1" applyFill="1" applyBorder="1" applyAlignment="1">
      <alignment vertical="center"/>
    </xf>
    <xf numFmtId="3" fontId="9" fillId="0" borderId="314" xfId="0" applyNumberFormat="1" applyFont="1" applyFill="1" applyBorder="1" applyAlignment="1">
      <alignment vertical="center"/>
    </xf>
    <xf numFmtId="0" fontId="0" fillId="0" borderId="313" xfId="0" applyFill="1" applyBorder="1"/>
    <xf numFmtId="3" fontId="4" fillId="0" borderId="313" xfId="0" applyNumberFormat="1" applyFont="1" applyFill="1" applyBorder="1" applyAlignment="1">
      <alignment vertical="center"/>
    </xf>
    <xf numFmtId="3" fontId="9" fillId="0" borderId="3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3" fontId="9" fillId="0" borderId="316" xfId="0" applyNumberFormat="1" applyFont="1" applyFill="1" applyBorder="1" applyAlignment="1">
      <alignment vertical="center"/>
    </xf>
    <xf numFmtId="0" fontId="0" fillId="0" borderId="315" xfId="0" applyFill="1" applyBorder="1"/>
    <xf numFmtId="3" fontId="4" fillId="0" borderId="317" xfId="0" applyNumberFormat="1" applyFont="1" applyFill="1" applyBorder="1" applyAlignment="1">
      <alignment vertical="center"/>
    </xf>
    <xf numFmtId="3" fontId="20" fillId="0" borderId="318" xfId="0" applyNumberFormat="1" applyFont="1" applyFill="1" applyBorder="1" applyAlignment="1">
      <alignment vertical="center"/>
    </xf>
    <xf numFmtId="3" fontId="3" fillId="0" borderId="296" xfId="0" applyNumberFormat="1" applyFont="1" applyFill="1" applyBorder="1" applyAlignment="1">
      <alignment vertical="center"/>
    </xf>
    <xf numFmtId="3" fontId="9" fillId="0" borderId="319" xfId="0" applyNumberFormat="1" applyFont="1" applyFill="1" applyBorder="1" applyAlignment="1">
      <alignment vertical="center"/>
    </xf>
    <xf numFmtId="3" fontId="9" fillId="0" borderId="320" xfId="0" applyNumberFormat="1" applyFont="1" applyFill="1" applyBorder="1" applyAlignment="1">
      <alignment vertical="center"/>
    </xf>
    <xf numFmtId="3" fontId="9" fillId="0" borderId="321" xfId="0" applyNumberFormat="1" applyFont="1" applyFill="1" applyBorder="1" applyAlignment="1">
      <alignment vertical="center"/>
    </xf>
    <xf numFmtId="3" fontId="9" fillId="0" borderId="296" xfId="0" applyNumberFormat="1" applyFont="1" applyFill="1" applyBorder="1" applyAlignment="1">
      <alignment vertical="center"/>
    </xf>
    <xf numFmtId="3" fontId="9" fillId="0" borderId="322" xfId="0" applyNumberFormat="1" applyFont="1" applyFill="1" applyBorder="1" applyAlignment="1">
      <alignment vertical="center"/>
    </xf>
    <xf numFmtId="3" fontId="9" fillId="0" borderId="323" xfId="0" applyNumberFormat="1" applyFont="1" applyFill="1" applyBorder="1" applyAlignment="1">
      <alignment vertical="center"/>
    </xf>
    <xf numFmtId="3" fontId="9" fillId="0" borderId="324" xfId="0" applyNumberFormat="1" applyFont="1" applyFill="1" applyBorder="1" applyAlignment="1">
      <alignment vertical="center"/>
    </xf>
    <xf numFmtId="0" fontId="0" fillId="0" borderId="319" xfId="0" applyFill="1" applyBorder="1"/>
    <xf numFmtId="0" fontId="0" fillId="0" borderId="325" xfId="0" applyFill="1" applyBorder="1"/>
    <xf numFmtId="0" fontId="0" fillId="0" borderId="321" xfId="0" applyFill="1" applyBorder="1"/>
    <xf numFmtId="0" fontId="0" fillId="0" borderId="296" xfId="0" applyFill="1" applyBorder="1"/>
    <xf numFmtId="3" fontId="4" fillId="0" borderId="319" xfId="0" applyNumberFormat="1" applyFont="1" applyFill="1" applyBorder="1" applyAlignment="1">
      <alignment vertical="center"/>
    </xf>
    <xf numFmtId="3" fontId="4" fillId="0" borderId="320" xfId="0" applyNumberFormat="1" applyFont="1" applyFill="1" applyBorder="1" applyAlignment="1">
      <alignment vertical="center"/>
    </xf>
    <xf numFmtId="3" fontId="18" fillId="0" borderId="19" xfId="0" applyNumberFormat="1" applyFont="1" applyFill="1" applyBorder="1" applyAlignment="1">
      <alignment vertical="center"/>
    </xf>
    <xf numFmtId="1" fontId="30" fillId="0" borderId="32" xfId="0" applyNumberFormat="1" applyFont="1" applyFill="1" applyBorder="1" applyAlignment="1">
      <alignment horizontal="center"/>
    </xf>
    <xf numFmtId="0" fontId="30" fillId="0" borderId="16" xfId="0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34" fillId="0" borderId="32" xfId="0" applyFont="1" applyFill="1" applyBorder="1" applyAlignment="1">
      <alignment horizontal="center"/>
    </xf>
    <xf numFmtId="0" fontId="34" fillId="0" borderId="33" xfId="0" applyFont="1" applyFill="1" applyBorder="1" applyAlignment="1">
      <alignment horizontal="center"/>
    </xf>
    <xf numFmtId="0" fontId="34" fillId="0" borderId="11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3" fontId="4" fillId="0" borderId="83" xfId="0" applyNumberFormat="1" applyFont="1" applyFill="1" applyBorder="1" applyAlignment="1" applyProtection="1">
      <alignment vertical="center"/>
    </xf>
    <xf numFmtId="3" fontId="4" fillId="0" borderId="108" xfId="0" applyNumberFormat="1" applyFont="1" applyFill="1" applyBorder="1" applyAlignment="1" applyProtection="1">
      <alignment vertical="center"/>
    </xf>
    <xf numFmtId="3" fontId="4" fillId="0" borderId="326" xfId="0" applyNumberFormat="1" applyFont="1" applyFill="1" applyBorder="1" applyAlignment="1" applyProtection="1">
      <alignment vertical="center"/>
    </xf>
    <xf numFmtId="0" fontId="8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0" fontId="37" fillId="0" borderId="25" xfId="0" applyFont="1" applyFill="1" applyBorder="1" applyAlignment="1">
      <alignment horizontal="center"/>
    </xf>
    <xf numFmtId="0" fontId="37" fillId="0" borderId="13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top"/>
    </xf>
    <xf numFmtId="0" fontId="37" fillId="0" borderId="26" xfId="0" applyFont="1" applyFill="1" applyBorder="1" applyAlignment="1">
      <alignment horizontal="center" vertical="top"/>
    </xf>
    <xf numFmtId="0" fontId="8" fillId="0" borderId="31" xfId="0" applyFont="1" applyFill="1" applyBorder="1" applyAlignment="1">
      <alignment horizontal="center"/>
    </xf>
    <xf numFmtId="0" fontId="37" fillId="0" borderId="13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0" fontId="37" fillId="0" borderId="26" xfId="0" applyFont="1" applyFill="1" applyBorder="1" applyAlignment="1">
      <alignment horizontal="center"/>
    </xf>
    <xf numFmtId="0" fontId="37" fillId="0" borderId="148" xfId="0" applyFont="1" applyFill="1" applyBorder="1" applyAlignment="1">
      <alignment horizontal="center"/>
    </xf>
    <xf numFmtId="0" fontId="37" fillId="0" borderId="149" xfId="0" applyFont="1" applyFill="1" applyBorder="1" applyAlignment="1">
      <alignment horizontal="center"/>
    </xf>
    <xf numFmtId="0" fontId="37" fillId="0" borderId="115" xfId="0" applyFont="1" applyFill="1" applyBorder="1" applyAlignment="1">
      <alignment horizontal="center"/>
    </xf>
    <xf numFmtId="0" fontId="37" fillId="0" borderId="150" xfId="0" applyFont="1" applyFill="1" applyBorder="1" applyAlignment="1">
      <alignment horizontal="center"/>
    </xf>
    <xf numFmtId="0" fontId="37" fillId="0" borderId="139" xfId="0" applyFont="1" applyFill="1" applyBorder="1" applyAlignment="1">
      <alignment horizontal="center"/>
    </xf>
    <xf numFmtId="0" fontId="37" fillId="0" borderId="146" xfId="0" applyFont="1" applyFill="1" applyBorder="1" applyAlignment="1">
      <alignment horizontal="center"/>
    </xf>
    <xf numFmtId="0" fontId="37" fillId="0" borderId="290" xfId="0" applyFont="1" applyFill="1" applyBorder="1" applyAlignment="1">
      <alignment horizontal="center"/>
    </xf>
    <xf numFmtId="3" fontId="20" fillId="0" borderId="10" xfId="0" applyNumberFormat="1" applyFont="1" applyFill="1" applyBorder="1" applyAlignment="1">
      <alignment horizontal="center"/>
    </xf>
    <xf numFmtId="3" fontId="20" fillId="0" borderId="13" xfId="0" applyNumberFormat="1" applyFont="1" applyFill="1" applyBorder="1" applyAlignment="1">
      <alignment horizontal="center"/>
    </xf>
    <xf numFmtId="0" fontId="37" fillId="0" borderId="13" xfId="0" applyFont="1" applyFill="1" applyBorder="1" applyAlignment="1">
      <alignment horizontal="center" vertical="top"/>
    </xf>
    <xf numFmtId="0" fontId="13" fillId="0" borderId="327" xfId="0" applyFont="1" applyFill="1" applyBorder="1" applyAlignment="1">
      <alignment horizontal="center"/>
    </xf>
    <xf numFmtId="0" fontId="13" fillId="0" borderId="328" xfId="0" applyFont="1" applyFill="1" applyBorder="1"/>
    <xf numFmtId="3" fontId="20" fillId="0" borderId="327" xfId="0" applyNumberFormat="1" applyFont="1" applyFill="1" applyBorder="1"/>
    <xf numFmtId="0" fontId="3" fillId="0" borderId="328" xfId="0" applyFont="1" applyFill="1" applyBorder="1" applyAlignment="1">
      <alignment horizontal="center"/>
    </xf>
    <xf numFmtId="0" fontId="3" fillId="0" borderId="328" xfId="0" applyFont="1" applyFill="1" applyBorder="1"/>
    <xf numFmtId="0" fontId="40" fillId="0" borderId="327" xfId="0" applyFont="1" applyFill="1" applyBorder="1" applyAlignment="1">
      <alignment horizontal="center" vertical="top"/>
    </xf>
    <xf numFmtId="0" fontId="9" fillId="0" borderId="327" xfId="0" applyFont="1" applyFill="1" applyBorder="1" applyAlignment="1">
      <alignment horizontal="center"/>
    </xf>
    <xf numFmtId="0" fontId="13" fillId="0" borderId="327" xfId="0" applyFont="1" applyFill="1" applyBorder="1"/>
    <xf numFmtId="3" fontId="13" fillId="0" borderId="327" xfId="0" applyNumberFormat="1" applyFont="1" applyFill="1" applyBorder="1" applyAlignment="1">
      <alignment vertical="center"/>
    </xf>
    <xf numFmtId="4" fontId="26" fillId="0" borderId="327" xfId="0" applyNumberFormat="1" applyFont="1" applyFill="1" applyBorder="1" applyAlignment="1">
      <alignment vertical="center"/>
    </xf>
    <xf numFmtId="0" fontId="9" fillId="0" borderId="327" xfId="0" applyFont="1" applyFill="1" applyBorder="1"/>
    <xf numFmtId="3" fontId="9" fillId="0" borderId="327" xfId="0" applyNumberFormat="1" applyFont="1" applyFill="1" applyBorder="1"/>
    <xf numFmtId="3" fontId="40" fillId="0" borderId="327" xfId="0" applyNumberFormat="1" applyFont="1" applyFill="1" applyBorder="1"/>
    <xf numFmtId="4" fontId="3" fillId="0" borderId="329" xfId="0" applyNumberFormat="1" applyFont="1" applyFill="1" applyBorder="1" applyAlignment="1">
      <alignment vertical="center"/>
    </xf>
    <xf numFmtId="0" fontId="3" fillId="0" borderId="327" xfId="0" applyFont="1" applyFill="1" applyBorder="1" applyAlignment="1">
      <alignment horizontal="center"/>
    </xf>
    <xf numFmtId="3" fontId="8" fillId="0" borderId="141" xfId="0" applyNumberFormat="1" applyFont="1" applyFill="1" applyBorder="1" applyAlignment="1">
      <alignment horizontal="center"/>
    </xf>
    <xf numFmtId="3" fontId="8" fillId="0" borderId="139" xfId="0" applyNumberFormat="1" applyFont="1" applyFill="1" applyBorder="1" applyAlignment="1">
      <alignment horizontal="center"/>
    </xf>
    <xf numFmtId="0" fontId="8" fillId="0" borderId="126" xfId="34" applyFont="1" applyFill="1" applyBorder="1" applyAlignment="1">
      <alignment horizontal="center"/>
    </xf>
    <xf numFmtId="0" fontId="8" fillId="0" borderId="127" xfId="34" applyFont="1" applyFill="1" applyBorder="1" applyAlignment="1">
      <alignment horizontal="center" vertical="center"/>
    </xf>
    <xf numFmtId="0" fontId="8" fillId="0" borderId="129" xfId="34" applyFont="1" applyFill="1" applyBorder="1" applyAlignment="1">
      <alignment horizontal="center"/>
    </xf>
    <xf numFmtId="0" fontId="8" fillId="0" borderId="124" xfId="34" applyFont="1" applyFill="1" applyBorder="1" applyAlignment="1">
      <alignment horizontal="center" vertical="center"/>
    </xf>
    <xf numFmtId="0" fontId="8" fillId="0" borderId="64" xfId="34" applyFont="1" applyFill="1" applyBorder="1" applyAlignment="1">
      <alignment horizontal="center" vertical="center"/>
    </xf>
    <xf numFmtId="0" fontId="8" fillId="0" borderId="90" xfId="34" applyFont="1" applyFill="1" applyBorder="1" applyAlignment="1">
      <alignment horizontal="center" vertical="center"/>
    </xf>
    <xf numFmtId="0" fontId="118" fillId="0" borderId="0" xfId="44" applyFont="1"/>
    <xf numFmtId="0" fontId="118" fillId="0" borderId="0" xfId="44" applyFont="1" applyAlignment="1">
      <alignment horizontal="right"/>
    </xf>
    <xf numFmtId="0" fontId="1" fillId="0" borderId="0" xfId="44"/>
    <xf numFmtId="0" fontId="118" fillId="0" borderId="331" xfId="44" applyFont="1" applyBorder="1" applyAlignment="1">
      <alignment horizontal="center" vertical="center" wrapText="1"/>
    </xf>
    <xf numFmtId="0" fontId="118" fillId="0" borderId="332" xfId="44" applyFont="1" applyBorder="1" applyAlignment="1">
      <alignment horizontal="center" vertical="center" wrapText="1"/>
    </xf>
    <xf numFmtId="0" fontId="118" fillId="0" borderId="333" xfId="44" applyFont="1" applyBorder="1" applyAlignment="1">
      <alignment horizontal="center" vertical="center" wrapText="1"/>
    </xf>
    <xf numFmtId="0" fontId="118" fillId="0" borderId="334" xfId="44" applyFont="1" applyBorder="1"/>
    <xf numFmtId="0" fontId="118" fillId="0" borderId="335" xfId="44" applyFont="1" applyBorder="1"/>
    <xf numFmtId="0" fontId="118" fillId="0" borderId="336" xfId="44" applyFont="1" applyBorder="1"/>
    <xf numFmtId="0" fontId="121" fillId="0" borderId="334" xfId="44" applyFont="1" applyBorder="1"/>
    <xf numFmtId="3" fontId="121" fillId="0" borderId="335" xfId="44" applyNumberFormat="1" applyFont="1" applyBorder="1"/>
    <xf numFmtId="3" fontId="121" fillId="0" borderId="336" xfId="44" applyNumberFormat="1" applyFont="1" applyBorder="1"/>
    <xf numFmtId="0" fontId="122" fillId="0" borderId="0" xfId="44" applyFont="1"/>
    <xf numFmtId="3" fontId="118" fillId="0" borderId="335" xfId="44" applyNumberFormat="1" applyFont="1" applyBorder="1"/>
    <xf numFmtId="3" fontId="118" fillId="0" borderId="336" xfId="44" applyNumberFormat="1" applyFont="1" applyBorder="1"/>
    <xf numFmtId="3" fontId="118" fillId="0" borderId="335" xfId="44" applyNumberFormat="1" applyFont="1" applyFill="1" applyBorder="1"/>
    <xf numFmtId="0" fontId="118" fillId="0" borderId="78" xfId="44" applyFont="1" applyBorder="1"/>
    <xf numFmtId="3" fontId="118" fillId="0" borderId="76" xfId="44" applyNumberFormat="1" applyFont="1" applyBorder="1"/>
    <xf numFmtId="3" fontId="118" fillId="0" borderId="337" xfId="44" applyNumberFormat="1" applyFont="1" applyBorder="1"/>
    <xf numFmtId="3" fontId="1" fillId="0" borderId="0" xfId="44" applyNumberFormat="1"/>
    <xf numFmtId="3" fontId="123" fillId="0" borderId="0" xfId="44" applyNumberFormat="1" applyFont="1"/>
    <xf numFmtId="0" fontId="84" fillId="0" borderId="0" xfId="45"/>
    <xf numFmtId="0" fontId="124" fillId="0" borderId="0" xfId="0" applyFont="1" applyAlignment="1">
      <alignment vertical="center"/>
    </xf>
    <xf numFmtId="0" fontId="27" fillId="0" borderId="160" xfId="45" applyFont="1" applyBorder="1" applyAlignment="1">
      <alignment horizontal="center" vertical="center" wrapText="1"/>
    </xf>
    <xf numFmtId="0" fontId="27" fillId="0" borderId="162" xfId="45" applyFont="1" applyBorder="1" applyAlignment="1">
      <alignment horizontal="center" vertical="center" wrapText="1"/>
    </xf>
    <xf numFmtId="0" fontId="27" fillId="0" borderId="338" xfId="45" applyFont="1" applyBorder="1" applyAlignment="1">
      <alignment horizontal="center" vertical="center" wrapText="1"/>
    </xf>
    <xf numFmtId="0" fontId="84" fillId="0" borderId="0" xfId="45" applyAlignment="1">
      <alignment wrapText="1"/>
    </xf>
    <xf numFmtId="0" fontId="27" fillId="0" borderId="339" xfId="45" applyFont="1" applyBorder="1" applyAlignment="1">
      <alignment horizontal="center" vertical="center"/>
    </xf>
    <xf numFmtId="0" fontId="27" fillId="0" borderId="340" xfId="45" applyFont="1" applyBorder="1" applyAlignment="1">
      <alignment horizontal="center" vertical="center"/>
    </xf>
    <xf numFmtId="0" fontId="27" fillId="0" borderId="341" xfId="45" applyFont="1" applyBorder="1" applyAlignment="1">
      <alignment horizontal="center" vertical="center"/>
    </xf>
    <xf numFmtId="0" fontId="30" fillId="0" borderId="330" xfId="45" applyFont="1" applyBorder="1" applyAlignment="1">
      <alignment horizontal="center" vertical="center"/>
    </xf>
    <xf numFmtId="3" fontId="37" fillId="22" borderId="64" xfId="0" applyNumberFormat="1" applyFont="1" applyFill="1" applyBorder="1" applyAlignment="1">
      <alignment vertical="top" wrapText="1"/>
    </xf>
    <xf numFmtId="3" fontId="110" fillId="0" borderId="127" xfId="45" applyNumberFormat="1" applyFont="1" applyBorder="1" applyAlignment="1">
      <alignment horizontal="right" vertical="top"/>
    </xf>
    <xf numFmtId="3" fontId="40" fillId="22" borderId="64" xfId="0" applyNumberFormat="1" applyFont="1" applyFill="1" applyBorder="1" applyAlignment="1">
      <alignment vertical="center" wrapText="1"/>
    </xf>
    <xf numFmtId="3" fontId="109" fillId="0" borderId="127" xfId="45" applyNumberFormat="1" applyFont="1" applyBorder="1" applyAlignment="1">
      <alignment horizontal="right" vertical="center"/>
    </xf>
    <xf numFmtId="3" fontId="5" fillId="22" borderId="64" xfId="0" applyNumberFormat="1" applyFont="1" applyFill="1" applyBorder="1" applyAlignment="1">
      <alignment vertical="center" wrapText="1"/>
    </xf>
    <xf numFmtId="0" fontId="30" fillId="0" borderId="89" xfId="45" applyFont="1" applyBorder="1" applyAlignment="1">
      <alignment horizontal="center" vertical="center"/>
    </xf>
    <xf numFmtId="3" fontId="37" fillId="22" borderId="90" xfId="0" applyNumberFormat="1" applyFont="1" applyFill="1" applyBorder="1" applyAlignment="1">
      <alignment vertical="top" wrapText="1"/>
    </xf>
    <xf numFmtId="3" fontId="110" fillId="0" borderId="129" xfId="45" applyNumberFormat="1" applyFont="1" applyBorder="1" applyAlignment="1">
      <alignment horizontal="right" vertical="top"/>
    </xf>
    <xf numFmtId="0" fontId="27" fillId="0" borderId="330" xfId="45" applyFont="1" applyBorder="1" applyAlignment="1">
      <alignment horizontal="center" vertical="center"/>
    </xf>
    <xf numFmtId="0" fontId="27" fillId="0" borderId="64" xfId="45" applyFont="1" applyBorder="1" applyAlignment="1">
      <alignment horizontal="center" vertical="center"/>
    </xf>
    <xf numFmtId="0" fontId="27" fillId="0" borderId="127" xfId="45" applyFont="1" applyBorder="1" applyAlignment="1">
      <alignment horizontal="center" vertical="center"/>
    </xf>
    <xf numFmtId="3" fontId="37" fillId="22" borderId="144" xfId="0" applyNumberFormat="1" applyFont="1" applyFill="1" applyBorder="1" applyAlignment="1">
      <alignment vertical="top" wrapText="1"/>
    </xf>
    <xf numFmtId="3" fontId="110" fillId="0" borderId="342" xfId="45" applyNumberFormat="1" applyFont="1" applyBorder="1" applyAlignment="1">
      <alignment horizontal="right" vertical="top"/>
    </xf>
    <xf numFmtId="3" fontId="56" fillId="22" borderId="64" xfId="0" applyNumberFormat="1" applyFont="1" applyFill="1" applyBorder="1" applyAlignment="1">
      <alignment vertical="center" wrapText="1"/>
    </xf>
    <xf numFmtId="3" fontId="110" fillId="0" borderId="127" xfId="45" applyNumberFormat="1" applyFont="1" applyBorder="1" applyAlignment="1">
      <alignment horizontal="right" vertical="center"/>
    </xf>
    <xf numFmtId="0" fontId="27" fillId="0" borderId="343" xfId="45" applyFont="1" applyBorder="1" applyAlignment="1">
      <alignment horizontal="center" vertical="center"/>
    </xf>
    <xf numFmtId="3" fontId="37" fillId="22" borderId="344" xfId="0" applyNumberFormat="1" applyFont="1" applyFill="1" applyBorder="1" applyAlignment="1">
      <alignment vertical="center" wrapText="1"/>
    </xf>
    <xf numFmtId="3" fontId="110" fillId="0" borderId="345" xfId="45" applyNumberFormat="1" applyFont="1" applyBorder="1" applyAlignment="1">
      <alignment horizontal="right" vertical="center"/>
    </xf>
    <xf numFmtId="0" fontId="40" fillId="24" borderId="64" xfId="0" applyFont="1" applyFill="1" applyBorder="1" applyAlignment="1">
      <alignment horizontal="left" vertical="center" wrapText="1"/>
    </xf>
    <xf numFmtId="3" fontId="37" fillId="22" borderId="64" xfId="0" applyNumberFormat="1" applyFont="1" applyFill="1" applyBorder="1" applyAlignment="1">
      <alignment vertical="center" wrapText="1"/>
    </xf>
    <xf numFmtId="0" fontId="30" fillId="0" borderId="69" xfId="45" applyFont="1" applyBorder="1" applyAlignment="1">
      <alignment horizontal="center" vertical="center"/>
    </xf>
    <xf numFmtId="3" fontId="104" fillId="22" borderId="95" xfId="0" applyNumberFormat="1" applyFont="1" applyFill="1" applyBorder="1" applyAlignment="1">
      <alignment vertical="center" wrapText="1"/>
    </xf>
    <xf numFmtId="3" fontId="98" fillId="0" borderId="184" xfId="45" applyNumberFormat="1" applyFont="1" applyBorder="1" applyAlignment="1">
      <alignment horizontal="right" vertical="center"/>
    </xf>
    <xf numFmtId="0" fontId="30" fillId="0" borderId="0" xfId="0" applyFont="1"/>
    <xf numFmtId="0" fontId="15" fillId="0" borderId="0" xfId="32" applyFont="1" applyFill="1" applyBorder="1" applyAlignment="1">
      <alignment horizontal="center"/>
    </xf>
    <xf numFmtId="0" fontId="3" fillId="0" borderId="0" xfId="32" applyFont="1" applyFill="1" applyBorder="1" applyAlignment="1">
      <alignment horizontal="center"/>
    </xf>
    <xf numFmtId="0" fontId="18" fillId="0" borderId="69" xfId="32" applyFont="1" applyFill="1" applyBorder="1" applyAlignment="1">
      <alignment horizontal="center" vertical="center"/>
    </xf>
    <xf numFmtId="0" fontId="18" fillId="0" borderId="260" xfId="32" applyFont="1" applyFill="1" applyBorder="1" applyAlignment="1">
      <alignment horizontal="center" vertical="center"/>
    </xf>
    <xf numFmtId="3" fontId="18" fillId="0" borderId="241" xfId="32" applyNumberFormat="1" applyFont="1" applyFill="1" applyBorder="1" applyAlignment="1">
      <alignment horizontal="center" vertical="center"/>
    </xf>
    <xf numFmtId="3" fontId="18" fillId="0" borderId="266" xfId="32" applyNumberFormat="1" applyFont="1" applyFill="1" applyBorder="1" applyAlignment="1">
      <alignment horizontal="center" vertical="center"/>
    </xf>
    <xf numFmtId="0" fontId="18" fillId="0" borderId="261" xfId="32" applyFont="1" applyFill="1" applyBorder="1" applyAlignment="1">
      <alignment horizontal="center" vertical="center"/>
    </xf>
    <xf numFmtId="0" fontId="18" fillId="0" borderId="262" xfId="32" applyFont="1" applyFill="1" applyBorder="1" applyAlignment="1">
      <alignment horizontal="center" vertical="center"/>
    </xf>
    <xf numFmtId="0" fontId="18" fillId="0" borderId="263" xfId="32" applyFont="1" applyFill="1" applyBorder="1" applyAlignment="1">
      <alignment horizontal="center" vertical="center"/>
    </xf>
    <xf numFmtId="0" fontId="18" fillId="0" borderId="264" xfId="32" applyFont="1" applyFill="1" applyBorder="1" applyAlignment="1">
      <alignment horizontal="center" vertical="center"/>
    </xf>
    <xf numFmtId="0" fontId="18" fillId="0" borderId="265" xfId="32" applyFont="1" applyFill="1" applyBorder="1" applyAlignment="1">
      <alignment horizontal="center" vertical="center"/>
    </xf>
    <xf numFmtId="0" fontId="18" fillId="0" borderId="136" xfId="32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109" fillId="0" borderId="0" xfId="0" applyFont="1" applyFill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7" fillId="0" borderId="297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3" fillId="0" borderId="32" xfId="0" applyNumberFormat="1" applyFont="1" applyFill="1" applyBorder="1" applyAlignment="1">
      <alignment horizontal="center"/>
    </xf>
    <xf numFmtId="0" fontId="3" fillId="0" borderId="33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32" xfId="0" applyNumberFormat="1" applyFont="1" applyFill="1" applyBorder="1" applyAlignment="1">
      <alignment horizontal="center" vertical="center" wrapText="1"/>
    </xf>
    <xf numFmtId="0" fontId="3" fillId="0" borderId="33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8" fillId="0" borderId="32" xfId="0" applyNumberFormat="1" applyFont="1" applyFill="1" applyBorder="1" applyAlignment="1">
      <alignment horizontal="center"/>
    </xf>
    <xf numFmtId="0" fontId="8" fillId="0" borderId="33" xfId="0" applyNumberFormat="1" applyFont="1" applyFill="1" applyBorder="1" applyAlignment="1">
      <alignment horizontal="center"/>
    </xf>
    <xf numFmtId="0" fontId="8" fillId="0" borderId="25" xfId="0" applyNumberFormat="1" applyFont="1" applyFill="1" applyBorder="1" applyAlignment="1">
      <alignment horizontal="center"/>
    </xf>
    <xf numFmtId="0" fontId="3" fillId="0" borderId="297" xfId="0" applyNumberFormat="1" applyFont="1" applyFill="1" applyBorder="1" applyAlignment="1">
      <alignment horizontal="center"/>
    </xf>
    <xf numFmtId="0" fontId="82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0" fontId="4" fillId="0" borderId="32" xfId="0" applyNumberFormat="1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4" fillId="0" borderId="35" xfId="0" applyNumberFormat="1" applyFont="1" applyFill="1" applyBorder="1" applyAlignment="1">
      <alignment horizontal="center"/>
    </xf>
    <xf numFmtId="0" fontId="4" fillId="0" borderId="26" xfId="0" applyNumberFormat="1" applyFont="1" applyFill="1" applyBorder="1" applyAlignment="1">
      <alignment horizontal="center"/>
    </xf>
    <xf numFmtId="0" fontId="8" fillId="0" borderId="34" xfId="0" applyNumberFormat="1" applyFont="1" applyFill="1" applyBorder="1" applyAlignment="1">
      <alignment horizontal="center"/>
    </xf>
    <xf numFmtId="0" fontId="8" fillId="0" borderId="35" xfId="0" applyNumberFormat="1" applyFont="1" applyFill="1" applyBorder="1" applyAlignment="1">
      <alignment horizontal="center"/>
    </xf>
    <xf numFmtId="0" fontId="8" fillId="0" borderId="26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 wrapText="1"/>
    </xf>
    <xf numFmtId="0" fontId="3" fillId="0" borderId="26" xfId="0" applyNumberFormat="1" applyFont="1" applyFill="1" applyBorder="1" applyAlignment="1">
      <alignment horizontal="center" wrapText="1"/>
    </xf>
    <xf numFmtId="0" fontId="3" fillId="0" borderId="33" xfId="0" applyNumberFormat="1" applyFont="1" applyFill="1" applyBorder="1" applyAlignment="1">
      <alignment horizontal="center" wrapText="1"/>
    </xf>
    <xf numFmtId="0" fontId="3" fillId="0" borderId="25" xfId="0" applyNumberFormat="1" applyFont="1" applyFill="1" applyBorder="1" applyAlignment="1">
      <alignment horizontal="center" wrapText="1"/>
    </xf>
    <xf numFmtId="0" fontId="3" fillId="0" borderId="297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/>
    </xf>
    <xf numFmtId="0" fontId="98" fillId="0" borderId="0" xfId="0" applyFont="1" applyFill="1" applyAlignment="1">
      <alignment horizontal="center" wrapText="1"/>
    </xf>
    <xf numFmtId="0" fontId="34" fillId="0" borderId="34" xfId="0" applyFont="1" applyFill="1" applyBorder="1" applyAlignment="1">
      <alignment horizontal="center"/>
    </xf>
    <xf numFmtId="0" fontId="34" fillId="0" borderId="26" xfId="0" applyFont="1" applyFill="1" applyBorder="1" applyAlignment="1">
      <alignment horizontal="center"/>
    </xf>
    <xf numFmtId="0" fontId="7" fillId="0" borderId="61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34" fillId="0" borderId="35" xfId="0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3" fillId="0" borderId="32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 wrapText="1"/>
    </xf>
    <xf numFmtId="169" fontId="81" fillId="0" borderId="16" xfId="41" applyNumberFormat="1" applyFont="1" applyFill="1" applyBorder="1" applyAlignment="1">
      <alignment horizontal="center"/>
    </xf>
    <xf numFmtId="169" fontId="81" fillId="0" borderId="23" xfId="41" applyNumberFormat="1" applyFont="1" applyFill="1" applyBorder="1" applyAlignment="1">
      <alignment horizontal="center"/>
    </xf>
    <xf numFmtId="169" fontId="27" fillId="0" borderId="0" xfId="41" applyNumberFormat="1" applyFont="1" applyAlignment="1">
      <alignment horizontal="center"/>
    </xf>
    <xf numFmtId="3" fontId="27" fillId="0" borderId="20" xfId="41" applyNumberFormat="1" applyFont="1" applyBorder="1" applyAlignment="1">
      <alignment horizontal="center"/>
    </xf>
    <xf numFmtId="3" fontId="27" fillId="0" borderId="37" xfId="41" applyNumberFormat="1" applyFont="1" applyBorder="1" applyAlignment="1">
      <alignment horizontal="center"/>
    </xf>
    <xf numFmtId="3" fontId="92" fillId="0" borderId="34" xfId="41" applyNumberFormat="1" applyFont="1" applyBorder="1" applyAlignment="1">
      <alignment horizontal="center"/>
    </xf>
    <xf numFmtId="3" fontId="92" fillId="0" borderId="35" xfId="41" applyNumberFormat="1" applyFont="1" applyBorder="1" applyAlignment="1">
      <alignment horizontal="center"/>
    </xf>
    <xf numFmtId="169" fontId="92" fillId="0" borderId="16" xfId="41" applyNumberFormat="1" applyFont="1" applyBorder="1" applyAlignment="1">
      <alignment horizontal="center"/>
    </xf>
    <xf numFmtId="169" fontId="92" fillId="0" borderId="23" xfId="41" applyNumberFormat="1" applyFont="1" applyBorder="1" applyAlignment="1">
      <alignment horizontal="center"/>
    </xf>
    <xf numFmtId="3" fontId="27" fillId="0" borderId="33" xfId="0" applyNumberFormat="1" applyFont="1" applyBorder="1" applyAlignment="1">
      <alignment horizontal="center"/>
    </xf>
    <xf numFmtId="3" fontId="27" fillId="0" borderId="37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0" borderId="196" xfId="0" applyNumberFormat="1" applyFont="1" applyBorder="1" applyAlignment="1">
      <alignment horizontal="center"/>
    </xf>
    <xf numFmtId="3" fontId="35" fillId="0" borderId="20" xfId="0" applyNumberFormat="1" applyFont="1" applyBorder="1" applyAlignment="1">
      <alignment horizontal="center"/>
    </xf>
    <xf numFmtId="3" fontId="35" fillId="0" borderId="37" xfId="0" applyNumberFormat="1" applyFont="1" applyBorder="1" applyAlignment="1">
      <alignment horizontal="center"/>
    </xf>
    <xf numFmtId="3" fontId="35" fillId="0" borderId="196" xfId="0" applyNumberFormat="1" applyFont="1" applyBorder="1" applyAlignment="1">
      <alignment horizontal="center"/>
    </xf>
    <xf numFmtId="0" fontId="81" fillId="0" borderId="267" xfId="0" applyFont="1" applyBorder="1" applyAlignment="1">
      <alignment horizontal="center" vertical="center" wrapText="1"/>
    </xf>
    <xf numFmtId="0" fontId="81" fillId="0" borderId="259" xfId="0" applyFont="1" applyBorder="1" applyAlignment="1">
      <alignment horizontal="center" vertical="center" wrapText="1"/>
    </xf>
    <xf numFmtId="0" fontId="81" fillId="0" borderId="57" xfId="0" applyFont="1" applyBorder="1" applyAlignment="1">
      <alignment horizontal="center" vertical="center" wrapText="1"/>
    </xf>
    <xf numFmtId="0" fontId="81" fillId="0" borderId="152" xfId="0" applyFont="1" applyBorder="1" applyAlignment="1">
      <alignment horizontal="center" vertical="center" wrapText="1"/>
    </xf>
    <xf numFmtId="0" fontId="81" fillId="0" borderId="11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96" xfId="0" applyFont="1" applyBorder="1" applyAlignment="1">
      <alignment horizontal="center"/>
    </xf>
    <xf numFmtId="0" fontId="38" fillId="0" borderId="37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196" xfId="0" applyFont="1" applyBorder="1" applyAlignment="1">
      <alignment horizontal="center" vertical="center"/>
    </xf>
    <xf numFmtId="0" fontId="81" fillId="0" borderId="24" xfId="0" applyFont="1" applyBorder="1" applyAlignment="1">
      <alignment horizontal="center" vertical="center" wrapText="1"/>
    </xf>
    <xf numFmtId="0" fontId="81" fillId="0" borderId="46" xfId="0" applyFont="1" applyBorder="1" applyAlignment="1">
      <alignment horizontal="center" vertical="center" wrapText="1"/>
    </xf>
    <xf numFmtId="0" fontId="81" fillId="0" borderId="47" xfId="0" applyFont="1" applyBorder="1" applyAlignment="1">
      <alignment horizontal="center" vertical="center" wrapText="1"/>
    </xf>
    <xf numFmtId="0" fontId="106" fillId="0" borderId="267" xfId="0" applyFont="1" applyBorder="1" applyAlignment="1">
      <alignment horizontal="center" vertical="center" wrapText="1"/>
    </xf>
    <xf numFmtId="0" fontId="106" fillId="0" borderId="119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20" fillId="0" borderId="0" xfId="0" applyFont="1" applyFill="1" applyBorder="1" applyAlignment="1"/>
    <xf numFmtId="0" fontId="52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0" fontId="5" fillId="0" borderId="0" xfId="0" applyFont="1" applyFill="1" applyAlignment="1"/>
    <xf numFmtId="0" fontId="3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6" fillId="22" borderId="160" xfId="34" applyFont="1" applyFill="1" applyBorder="1" applyAlignment="1">
      <alignment horizontal="center" vertical="center"/>
    </xf>
    <xf numFmtId="0" fontId="4" fillId="22" borderId="162" xfId="34" applyFont="1" applyFill="1" applyBorder="1" applyAlignment="1">
      <alignment horizontal="center" vertical="center"/>
    </xf>
    <xf numFmtId="0" fontId="4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22" borderId="125" xfId="34" applyFont="1" applyFill="1" applyBorder="1" applyAlignment="1">
      <alignment horizontal="center" vertical="center"/>
    </xf>
    <xf numFmtId="0" fontId="8" fillId="22" borderId="169" xfId="34" applyFont="1" applyFill="1" applyBorder="1" applyAlignment="1">
      <alignment horizontal="center" vertical="center"/>
    </xf>
    <xf numFmtId="0" fontId="119" fillId="0" borderId="0" xfId="44" applyFont="1" applyAlignment="1">
      <alignment horizontal="center"/>
    </xf>
    <xf numFmtId="0" fontId="120" fillId="0" borderId="0" xfId="44" applyFont="1" applyAlignment="1">
      <alignment horizontal="center"/>
    </xf>
    <xf numFmtId="0" fontId="98" fillId="0" borderId="0" xfId="45" applyFont="1" applyBorder="1" applyAlignment="1">
      <alignment horizontal="center" wrapText="1"/>
    </xf>
    <xf numFmtId="0" fontId="125" fillId="0" borderId="168" xfId="45" applyFont="1" applyBorder="1" applyAlignment="1">
      <alignment horizontal="center" vertical="top"/>
    </xf>
    <xf numFmtId="0" fontId="20" fillId="0" borderId="0" xfId="0" applyFont="1" applyFill="1" applyAlignment="1">
      <alignment horizontal="center" vertical="center"/>
    </xf>
    <xf numFmtId="0" fontId="55" fillId="21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20" fillId="21" borderId="0" xfId="0" applyFont="1" applyFill="1" applyAlignment="1">
      <alignment horizontal="center"/>
    </xf>
    <xf numFmtId="0" fontId="52" fillId="0" borderId="20" xfId="0" applyFont="1" applyFill="1" applyBorder="1" applyAlignment="1">
      <alignment horizontal="center" vertical="center"/>
    </xf>
    <xf numFmtId="0" fontId="52" fillId="0" borderId="196" xfId="0" applyFont="1" applyFill="1" applyBorder="1" applyAlignment="1">
      <alignment horizontal="center" vertical="center"/>
    </xf>
    <xf numFmtId="0" fontId="52" fillId="21" borderId="10" xfId="0" applyFont="1" applyFill="1" applyBorder="1" applyAlignment="1">
      <alignment horizontal="center" vertical="center"/>
    </xf>
    <xf numFmtId="0" fontId="52" fillId="21" borderId="11" xfId="0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9" fillId="21" borderId="0" xfId="0" applyFont="1" applyFill="1" applyBorder="1" applyAlignment="1">
      <alignment horizontal="center"/>
    </xf>
    <xf numFmtId="0" fontId="3" fillId="21" borderId="44" xfId="0" applyFont="1" applyFill="1" applyBorder="1" applyAlignment="1">
      <alignment horizontal="center" vertical="center"/>
    </xf>
    <xf numFmtId="0" fontId="3" fillId="21" borderId="21" xfId="0" applyFont="1" applyFill="1" applyBorder="1" applyAlignment="1">
      <alignment horizontal="center" vertical="center"/>
    </xf>
    <xf numFmtId="0" fontId="3" fillId="21" borderId="41" xfId="0" applyFont="1" applyFill="1" applyBorder="1" applyAlignment="1">
      <alignment horizontal="center" vertical="center"/>
    </xf>
    <xf numFmtId="0" fontId="11" fillId="21" borderId="51" xfId="0" applyFont="1" applyFill="1" applyBorder="1" applyAlignment="1">
      <alignment horizontal="center"/>
    </xf>
    <xf numFmtId="0" fontId="11" fillId="21" borderId="52" xfId="0" applyFont="1" applyFill="1" applyBorder="1" applyAlignment="1">
      <alignment horizontal="center"/>
    </xf>
    <xf numFmtId="0" fontId="11" fillId="21" borderId="44" xfId="0" applyFont="1" applyFill="1" applyBorder="1" applyAlignment="1">
      <alignment horizontal="center" wrapText="1"/>
    </xf>
    <xf numFmtId="0" fontId="0" fillId="0" borderId="21" xfId="0" applyBorder="1" applyAlignment="1">
      <alignment wrapText="1"/>
    </xf>
    <xf numFmtId="0" fontId="40" fillId="21" borderId="47" xfId="0" applyFont="1" applyFill="1" applyBorder="1" applyAlignment="1" applyProtection="1">
      <alignment horizontal="center"/>
      <protection locked="0" hidden="1"/>
    </xf>
    <xf numFmtId="0" fontId="40" fillId="21" borderId="46" xfId="0" applyFont="1" applyFill="1" applyBorder="1" applyAlignment="1" applyProtection="1">
      <alignment horizontal="center"/>
      <protection locked="0" hidden="1"/>
    </xf>
    <xf numFmtId="0" fontId="15" fillId="21" borderId="0" xfId="0" applyFont="1" applyFill="1" applyAlignment="1" applyProtection="1">
      <alignment horizontal="center"/>
      <protection locked="0" hidden="1"/>
    </xf>
    <xf numFmtId="0" fontId="11" fillId="21" borderId="0" xfId="0" applyFont="1" applyFill="1" applyBorder="1" applyAlignment="1" applyProtection="1">
      <protection locked="0" hidden="1"/>
    </xf>
    <xf numFmtId="0" fontId="40" fillId="21" borderId="17" xfId="0" applyFont="1" applyFill="1" applyBorder="1" applyAlignment="1" applyProtection="1">
      <alignment horizontal="center"/>
      <protection locked="0" hidden="1"/>
    </xf>
    <xf numFmtId="0" fontId="40" fillId="21" borderId="15" xfId="0" applyFont="1" applyFill="1" applyBorder="1" applyAlignment="1" applyProtection="1">
      <alignment horizontal="center"/>
      <protection locked="0" hidden="1"/>
    </xf>
    <xf numFmtId="0" fontId="40" fillId="21" borderId="60" xfId="0" applyFont="1" applyFill="1" applyBorder="1" applyAlignment="1" applyProtection="1">
      <alignment horizontal="center"/>
      <protection locked="0" hidden="1"/>
    </xf>
    <xf numFmtId="0" fontId="40" fillId="21" borderId="45" xfId="0" applyFont="1" applyFill="1" applyBorder="1" applyAlignment="1" applyProtection="1">
      <alignment horizontal="center"/>
      <protection locked="0" hidden="1"/>
    </xf>
    <xf numFmtId="3" fontId="99" fillId="21" borderId="65" xfId="0" applyNumberFormat="1" applyFont="1" applyFill="1" applyBorder="1" applyAlignment="1">
      <alignment horizontal="center" vertical="center"/>
    </xf>
    <xf numFmtId="0" fontId="100" fillId="21" borderId="92" xfId="0" applyFont="1" applyFill="1" applyBorder="1" applyAlignment="1">
      <alignment horizontal="center" vertical="center"/>
    </xf>
    <xf numFmtId="3" fontId="101" fillId="21" borderId="58" xfId="0" applyNumberFormat="1" applyFont="1" applyFill="1" applyBorder="1" applyAlignment="1">
      <alignment horizontal="center" vertical="center"/>
    </xf>
    <xf numFmtId="0" fontId="102" fillId="21" borderId="77" xfId="0" applyFont="1" applyFill="1" applyBorder="1" applyAlignment="1">
      <alignment horizontal="center" vertical="center"/>
    </xf>
    <xf numFmtId="3" fontId="5" fillId="21" borderId="17" xfId="0" applyNumberFormat="1" applyFont="1" applyFill="1" applyBorder="1" applyAlignment="1">
      <alignment horizontal="center"/>
    </xf>
    <xf numFmtId="3" fontId="5" fillId="21" borderId="23" xfId="0" applyNumberFormat="1" applyFont="1" applyFill="1" applyBorder="1" applyAlignment="1">
      <alignment horizontal="center"/>
    </xf>
    <xf numFmtId="0" fontId="100" fillId="21" borderId="196" xfId="0" applyFont="1" applyFill="1" applyBorder="1" applyAlignment="1">
      <alignment horizontal="center" vertical="center"/>
    </xf>
    <xf numFmtId="0" fontId="102" fillId="21" borderId="122" xfId="0" applyFont="1" applyFill="1" applyBorder="1" applyAlignment="1">
      <alignment horizontal="center" vertical="center"/>
    </xf>
    <xf numFmtId="3" fontId="5" fillId="21" borderId="58" xfId="0" applyNumberFormat="1" applyFont="1" applyFill="1" applyBorder="1" applyAlignment="1">
      <alignment horizontal="center"/>
    </xf>
    <xf numFmtId="3" fontId="5" fillId="21" borderId="122" xfId="0" applyNumberFormat="1" applyFont="1" applyFill="1" applyBorder="1" applyAlignment="1">
      <alignment horizontal="center"/>
    </xf>
    <xf numFmtId="3" fontId="41" fillId="21" borderId="17" xfId="0" applyNumberFormat="1" applyFont="1" applyFill="1" applyBorder="1" applyAlignment="1">
      <alignment horizontal="center"/>
    </xf>
    <xf numFmtId="0" fontId="23" fillId="0" borderId="15" xfId="0" applyFont="1" applyBorder="1" applyAlignment="1">
      <alignment horizontal="center"/>
    </xf>
    <xf numFmtId="3" fontId="5" fillId="21" borderId="15" xfId="0" applyNumberFormat="1" applyFont="1" applyFill="1" applyBorder="1" applyAlignment="1">
      <alignment horizontal="center"/>
    </xf>
    <xf numFmtId="3" fontId="5" fillId="21" borderId="47" xfId="0" applyNumberFormat="1" applyFont="1" applyFill="1" applyBorder="1" applyAlignment="1">
      <alignment horizontal="center"/>
    </xf>
    <xf numFmtId="3" fontId="5" fillId="21" borderId="46" xfId="0" applyNumberFormat="1" applyFont="1" applyFill="1" applyBorder="1" applyAlignment="1">
      <alignment horizontal="center"/>
    </xf>
    <xf numFmtId="3" fontId="5" fillId="21" borderId="77" xfId="0" applyNumberFormat="1" applyFont="1" applyFill="1" applyBorder="1" applyAlignment="1">
      <alignment horizontal="center"/>
    </xf>
    <xf numFmtId="0" fontId="0" fillId="0" borderId="15" xfId="0" applyBorder="1"/>
    <xf numFmtId="0" fontId="23" fillId="21" borderId="15" xfId="0" applyFont="1" applyFill="1" applyBorder="1" applyAlignment="1">
      <alignment horizontal="center"/>
    </xf>
    <xf numFmtId="3" fontId="5" fillId="21" borderId="22" xfId="0" applyNumberFormat="1" applyFont="1" applyFill="1" applyBorder="1" applyAlignment="1">
      <alignment horizontal="center"/>
    </xf>
    <xf numFmtId="0" fontId="20" fillId="21" borderId="0" xfId="0" applyFont="1" applyFill="1" applyBorder="1" applyAlignment="1">
      <alignment horizontal="center"/>
    </xf>
    <xf numFmtId="0" fontId="40" fillId="21" borderId="0" xfId="0" applyFont="1" applyFill="1" applyBorder="1" applyAlignment="1">
      <alignment horizontal="center"/>
    </xf>
    <xf numFmtId="3" fontId="5" fillId="21" borderId="60" xfId="0" applyNumberFormat="1" applyFont="1" applyFill="1" applyBorder="1" applyAlignment="1">
      <alignment horizontal="center"/>
    </xf>
    <xf numFmtId="3" fontId="5" fillId="21" borderId="45" xfId="0" applyNumberFormat="1" applyFont="1" applyFill="1" applyBorder="1" applyAlignment="1">
      <alignment horizontal="center"/>
    </xf>
    <xf numFmtId="0" fontId="0" fillId="0" borderId="45" xfId="0" applyBorder="1"/>
    <xf numFmtId="0" fontId="5" fillId="20" borderId="14" xfId="0" applyFont="1" applyFill="1" applyBorder="1" applyAlignment="1">
      <alignment horizontal="center" vertical="center" wrapText="1"/>
    </xf>
    <xf numFmtId="0" fontId="5" fillId="20" borderId="12" xfId="0" applyFont="1" applyFill="1" applyBorder="1" applyAlignment="1">
      <alignment horizontal="center" vertical="center" wrapText="1"/>
    </xf>
    <xf numFmtId="0" fontId="5" fillId="20" borderId="61" xfId="0" applyFont="1" applyFill="1" applyBorder="1" applyAlignment="1">
      <alignment horizontal="center" vertical="center" wrapText="1"/>
    </xf>
    <xf numFmtId="0" fontId="5" fillId="20" borderId="58" xfId="0" applyFont="1" applyFill="1" applyBorder="1" applyAlignment="1">
      <alignment horizontal="center" vertical="center"/>
    </xf>
    <xf numFmtId="0" fontId="5" fillId="20" borderId="22" xfId="0" applyFont="1" applyFill="1" applyBorder="1" applyAlignment="1">
      <alignment horizontal="center" vertical="center"/>
    </xf>
    <xf numFmtId="0" fontId="5" fillId="20" borderId="122" xfId="0" applyFont="1" applyFill="1" applyBorder="1" applyAlignment="1">
      <alignment horizontal="center" vertical="center"/>
    </xf>
    <xf numFmtId="0" fontId="5" fillId="20" borderId="197" xfId="0" applyFont="1" applyFill="1" applyBorder="1" applyAlignment="1">
      <alignment horizontal="center" vertical="center"/>
    </xf>
    <xf numFmtId="0" fontId="23" fillId="0" borderId="198" xfId="0" applyFont="1" applyBorder="1" applyAlignment="1">
      <alignment horizontal="center" vertical="center"/>
    </xf>
    <xf numFmtId="0" fontId="20" fillId="20" borderId="0" xfId="0" applyFont="1" applyFill="1" applyAlignment="1">
      <alignment horizontal="center"/>
    </xf>
    <xf numFmtId="0" fontId="5" fillId="20" borderId="267" xfId="0" applyFont="1" applyFill="1" applyBorder="1" applyAlignment="1">
      <alignment horizontal="center"/>
    </xf>
    <xf numFmtId="0" fontId="5" fillId="20" borderId="84" xfId="0" applyFont="1" applyFill="1" applyBorder="1" applyAlignment="1">
      <alignment horizontal="center"/>
    </xf>
    <xf numFmtId="0" fontId="5" fillId="20" borderId="119" xfId="0" applyFont="1" applyFill="1" applyBorder="1" applyAlignment="1">
      <alignment horizontal="center"/>
    </xf>
    <xf numFmtId="0" fontId="5" fillId="20" borderId="36" xfId="0" applyFont="1" applyFill="1" applyBorder="1" applyAlignment="1">
      <alignment vertical="center" wrapText="1"/>
    </xf>
    <xf numFmtId="0" fontId="5" fillId="20" borderId="27" xfId="0" applyFont="1" applyFill="1" applyBorder="1" applyAlignment="1">
      <alignment vertical="center" wrapText="1"/>
    </xf>
    <xf numFmtId="0" fontId="5" fillId="20" borderId="50" xfId="0" applyFont="1" applyFill="1" applyBorder="1" applyAlignment="1">
      <alignment vertical="center" wrapText="1"/>
    </xf>
    <xf numFmtId="0" fontId="5" fillId="20" borderId="31" xfId="0" applyFont="1" applyFill="1" applyBorder="1" applyAlignment="1">
      <alignment vertical="center" wrapText="1"/>
    </xf>
    <xf numFmtId="0" fontId="5" fillId="20" borderId="76" xfId="0" applyFont="1" applyFill="1" applyBorder="1" applyAlignment="1">
      <alignment horizontal="center" vertical="center"/>
    </xf>
    <xf numFmtId="0" fontId="5" fillId="20" borderId="79" xfId="0" applyFont="1" applyFill="1" applyBorder="1" applyAlignment="1">
      <alignment horizontal="center" vertical="center"/>
    </xf>
    <xf numFmtId="0" fontId="5" fillId="20" borderId="198" xfId="0" applyFont="1" applyFill="1" applyBorder="1" applyAlignment="1">
      <alignment horizontal="center" vertical="center"/>
    </xf>
    <xf numFmtId="0" fontId="5" fillId="20" borderId="268" xfId="0" applyFont="1" applyFill="1" applyBorder="1" applyAlignment="1">
      <alignment horizontal="center" vertical="center"/>
    </xf>
    <xf numFmtId="0" fontId="5" fillId="20" borderId="10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5" fillId="20" borderId="56" xfId="0" applyFont="1" applyFill="1" applyBorder="1" applyAlignment="1">
      <alignment horizontal="center"/>
    </xf>
    <xf numFmtId="0" fontId="5" fillId="20" borderId="57" xfId="0" applyFont="1" applyFill="1" applyBorder="1" applyAlignment="1">
      <alignment horizontal="center"/>
    </xf>
    <xf numFmtId="0" fontId="5" fillId="20" borderId="40" xfId="0" applyFont="1" applyFill="1" applyBorder="1" applyAlignment="1">
      <alignment horizontal="center"/>
    </xf>
    <xf numFmtId="0" fontId="5" fillId="20" borderId="49" xfId="0" applyFont="1" applyFill="1" applyBorder="1" applyAlignment="1">
      <alignment horizontal="center" vertical="center" wrapText="1"/>
    </xf>
    <xf numFmtId="0" fontId="5" fillId="20" borderId="78" xfId="0" applyFont="1" applyFill="1" applyBorder="1" applyAlignment="1">
      <alignment horizontal="center" vertical="center" wrapText="1"/>
    </xf>
    <xf numFmtId="0" fontId="5" fillId="20" borderId="28" xfId="0" applyFont="1" applyFill="1" applyBorder="1" applyAlignment="1">
      <alignment horizontal="center" vertical="center"/>
    </xf>
    <xf numFmtId="0" fontId="5" fillId="20" borderId="38" xfId="0" applyFont="1" applyFill="1" applyBorder="1" applyAlignment="1">
      <alignment horizontal="center" vertical="center"/>
    </xf>
  </cellXfs>
  <cellStyles count="46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39" builtinId="3"/>
    <cellStyle name="Ezres 2" xfId="40"/>
    <cellStyle name="Ezres 2 2" xfId="42"/>
    <cellStyle name="Ezres 3" xfId="41"/>
    <cellStyle name="Ezres 3 2" xfId="43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 2" xfId="44"/>
    <cellStyle name="Normál_1.számú melléklet" xfId="32"/>
    <cellStyle name="Normál_18 tábla" xfId="45"/>
    <cellStyle name="Normal_KARSZJ3" xfId="33"/>
    <cellStyle name="Normál_Tartalék felhasználás" xfId="34"/>
    <cellStyle name="Összesen" xfId="35" builtinId="25" customBuiltin="1"/>
    <cellStyle name="Rossz" xfId="36" builtinId="27" customBuiltin="1"/>
    <cellStyle name="Semleges" xfId="37" builtinId="28" customBuiltin="1"/>
    <cellStyle name="Számítás" xfId="38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zoomScale="75" zoomScaleNormal="100" workbookViewId="0">
      <pane xSplit="2" ySplit="11" topLeftCell="C12" activePane="bottomRight" state="frozen"/>
      <selection pane="topRight" activeCell="C1" sqref="C1"/>
      <selection pane="bottomLeft" activeCell="A13" sqref="A13"/>
      <selection pane="bottomRight" activeCell="N2" sqref="N2"/>
    </sheetView>
  </sheetViews>
  <sheetFormatPr defaultRowHeight="12.75" x14ac:dyDescent="0.2"/>
  <cols>
    <col min="1" max="1" width="4.28515625" style="526" customWidth="1"/>
    <col min="2" max="2" width="50.7109375" style="526" customWidth="1"/>
    <col min="3" max="4" width="15.7109375" style="526" bestFit="1" customWidth="1"/>
    <col min="5" max="5" width="15.28515625" style="526" customWidth="1"/>
    <col min="6" max="6" width="16.140625" style="526" customWidth="1"/>
    <col min="7" max="7" width="10.28515625" style="526" customWidth="1"/>
    <col min="8" max="8" width="4.28515625" style="526" customWidth="1"/>
    <col min="9" max="9" width="55.7109375" style="526" customWidth="1"/>
    <col min="10" max="10" width="15.7109375" style="526" bestFit="1" customWidth="1"/>
    <col min="11" max="11" width="17" style="526" customWidth="1"/>
    <col min="12" max="12" width="16.28515625" style="526" customWidth="1"/>
    <col min="13" max="13" width="17.140625" style="526" customWidth="1"/>
    <col min="14" max="14" width="9.7109375" style="526" customWidth="1"/>
    <col min="15" max="15" width="16.7109375" style="526" customWidth="1"/>
    <col min="16" max="16" width="16.28515625" style="526" customWidth="1"/>
    <col min="17" max="17" width="15" style="526" customWidth="1"/>
    <col min="18" max="18" width="9.140625" style="526"/>
    <col min="19" max="19" width="12.5703125" style="526" bestFit="1" customWidth="1"/>
    <col min="20" max="16384" width="9.140625" style="526"/>
  </cols>
  <sheetData>
    <row r="1" spans="1:17" ht="7.5" customHeight="1" x14ac:dyDescent="0.2"/>
    <row r="2" spans="1:17" x14ac:dyDescent="0.2">
      <c r="A2" s="1510"/>
      <c r="B2" s="1511"/>
      <c r="C2" s="1511"/>
      <c r="D2" s="525"/>
      <c r="E2" s="525"/>
      <c r="F2" s="525"/>
      <c r="G2" s="525"/>
      <c r="I2" s="710"/>
      <c r="J2" s="710"/>
      <c r="M2" s="1425"/>
      <c r="N2" s="1425" t="s">
        <v>1196</v>
      </c>
      <c r="Q2" s="1425"/>
    </row>
    <row r="3" spans="1:17" x14ac:dyDescent="0.2">
      <c r="F3" s="710"/>
      <c r="G3" s="710"/>
      <c r="I3" s="710"/>
      <c r="J3" s="710"/>
      <c r="M3" s="1425"/>
      <c r="N3" s="1425" t="s">
        <v>51</v>
      </c>
      <c r="Q3" s="1425"/>
    </row>
    <row r="4" spans="1:17" ht="18.75" x14ac:dyDescent="0.3">
      <c r="A4" s="2325" t="s">
        <v>1195</v>
      </c>
      <c r="B4" s="2325"/>
      <c r="C4" s="2325"/>
      <c r="D4" s="2325"/>
      <c r="E4" s="2325"/>
      <c r="F4" s="2325"/>
      <c r="G4" s="2325"/>
      <c r="H4" s="2325"/>
      <c r="I4" s="2325"/>
      <c r="J4" s="2325"/>
      <c r="K4" s="2325"/>
      <c r="L4" s="2325"/>
      <c r="M4" s="2325"/>
      <c r="N4" s="2325"/>
    </row>
    <row r="5" spans="1:17" x14ac:dyDescent="0.2">
      <c r="A5" s="2326" t="s">
        <v>1249</v>
      </c>
      <c r="B5" s="2326"/>
      <c r="C5" s="2326"/>
      <c r="D5" s="2326"/>
      <c r="E5" s="2326"/>
      <c r="F5" s="2326"/>
      <c r="G5" s="2326"/>
      <c r="H5" s="2326"/>
      <c r="I5" s="2326"/>
      <c r="J5" s="2326"/>
      <c r="K5" s="2326"/>
      <c r="L5" s="2326"/>
      <c r="M5" s="2326"/>
      <c r="N5" s="2326"/>
      <c r="O5" s="1512"/>
      <c r="P5" s="1512"/>
      <c r="Q5" s="1512"/>
    </row>
    <row r="6" spans="1:17" x14ac:dyDescent="0.2">
      <c r="A6" s="1708"/>
      <c r="B6" s="1708"/>
      <c r="C6" s="1708"/>
      <c r="D6" s="1708"/>
      <c r="E6" s="1708"/>
      <c r="F6" s="1708"/>
      <c r="G6" s="1708"/>
      <c r="H6" s="1708"/>
      <c r="I6" s="1708"/>
      <c r="J6" s="1708"/>
      <c r="K6" s="1708"/>
      <c r="L6" s="1708"/>
      <c r="M6" s="1708"/>
      <c r="N6" s="1708"/>
      <c r="O6" s="1708"/>
      <c r="P6" s="1708"/>
      <c r="Q6" s="1708"/>
    </row>
    <row r="7" spans="1:17" ht="13.5" thickBot="1" x14ac:dyDescent="0.25">
      <c r="I7" s="710"/>
      <c r="J7" s="710"/>
    </row>
    <row r="8" spans="1:17" x14ac:dyDescent="0.2">
      <c r="A8" s="1513" t="s">
        <v>505</v>
      </c>
      <c r="B8" s="1513"/>
      <c r="C8" s="40" t="s">
        <v>1105</v>
      </c>
      <c r="D8" s="675" t="s">
        <v>1164</v>
      </c>
      <c r="E8" s="675" t="s">
        <v>1164</v>
      </c>
      <c r="F8" s="40" t="s">
        <v>1164</v>
      </c>
      <c r="G8" s="1514" t="s">
        <v>1164</v>
      </c>
      <c r="H8" s="1515"/>
      <c r="I8" s="1513"/>
      <c r="J8" s="40" t="s">
        <v>1105</v>
      </c>
      <c r="K8" s="675" t="s">
        <v>1164</v>
      </c>
      <c r="L8" s="675" t="s">
        <v>1164</v>
      </c>
      <c r="M8" s="40" t="s">
        <v>1164</v>
      </c>
      <c r="N8" s="1516" t="s">
        <v>1164</v>
      </c>
    </row>
    <row r="9" spans="1:17" x14ac:dyDescent="0.2">
      <c r="A9" s="1517" t="s">
        <v>336</v>
      </c>
      <c r="B9" s="1517" t="s">
        <v>356</v>
      </c>
      <c r="C9" s="1518" t="s">
        <v>130</v>
      </c>
      <c r="D9" s="676" t="s">
        <v>32</v>
      </c>
      <c r="E9" s="676" t="s">
        <v>288</v>
      </c>
      <c r="F9" s="1518" t="s">
        <v>130</v>
      </c>
      <c r="G9" s="1519" t="s">
        <v>130</v>
      </c>
      <c r="H9" s="1520" t="s">
        <v>336</v>
      </c>
      <c r="I9" s="1517" t="s">
        <v>357</v>
      </c>
      <c r="J9" s="1518" t="s">
        <v>130</v>
      </c>
      <c r="K9" s="676" t="s">
        <v>32</v>
      </c>
      <c r="L9" s="676" t="s">
        <v>288</v>
      </c>
      <c r="M9" s="1518" t="s">
        <v>130</v>
      </c>
      <c r="N9" s="1521" t="s">
        <v>130</v>
      </c>
    </row>
    <row r="10" spans="1:17" ht="13.5" thickBot="1" x14ac:dyDescent="0.25">
      <c r="A10" s="1522"/>
      <c r="B10" s="1522" t="s">
        <v>76</v>
      </c>
      <c r="C10" s="1523" t="s">
        <v>1163</v>
      </c>
      <c r="D10" s="677" t="s">
        <v>8</v>
      </c>
      <c r="E10" s="1524" t="s">
        <v>8</v>
      </c>
      <c r="F10" s="1523"/>
      <c r="G10" s="1525" t="s">
        <v>170</v>
      </c>
      <c r="H10" s="1526"/>
      <c r="I10" s="1527" t="s">
        <v>76</v>
      </c>
      <c r="J10" s="1523" t="s">
        <v>1163</v>
      </c>
      <c r="K10" s="677" t="s">
        <v>8</v>
      </c>
      <c r="L10" s="1524" t="s">
        <v>8</v>
      </c>
      <c r="M10" s="1523"/>
      <c r="N10" s="1528" t="s">
        <v>170</v>
      </c>
    </row>
    <row r="11" spans="1:17" ht="15" x14ac:dyDescent="0.25">
      <c r="A11" s="1529">
        <v>1</v>
      </c>
      <c r="B11" s="1530">
        <v>2</v>
      </c>
      <c r="C11" s="1714">
        <v>3</v>
      </c>
      <c r="D11" s="1715">
        <v>4</v>
      </c>
      <c r="E11" s="1714">
        <v>5</v>
      </c>
      <c r="F11" s="1714">
        <v>6</v>
      </c>
      <c r="G11" s="678">
        <v>7</v>
      </c>
      <c r="H11" s="1531">
        <v>8</v>
      </c>
      <c r="I11" s="1532">
        <v>9</v>
      </c>
      <c r="J11" s="1714">
        <v>10</v>
      </c>
      <c r="K11" s="1715">
        <v>11</v>
      </c>
      <c r="L11" s="1716">
        <v>12</v>
      </c>
      <c r="M11" s="1714">
        <v>13</v>
      </c>
      <c r="N11" s="713">
        <v>14</v>
      </c>
      <c r="O11" s="1533"/>
      <c r="P11" s="1533"/>
      <c r="Q11" s="1534"/>
    </row>
    <row r="12" spans="1:17" ht="15" x14ac:dyDescent="0.25">
      <c r="A12" s="1535"/>
      <c r="B12" s="941"/>
      <c r="C12" s="1536"/>
      <c r="D12" s="679"/>
      <c r="E12" s="679"/>
      <c r="F12" s="1536"/>
      <c r="G12" s="1537"/>
      <c r="H12" s="1538" t="s">
        <v>505</v>
      </c>
      <c r="I12" s="679"/>
      <c r="J12" s="1539"/>
      <c r="K12" s="679"/>
      <c r="L12" s="679"/>
      <c r="M12" s="1539"/>
      <c r="N12" s="1540"/>
      <c r="O12" s="1541"/>
      <c r="P12" s="1541"/>
      <c r="Q12" s="1541"/>
    </row>
    <row r="13" spans="1:17" s="1546" customFormat="1" ht="24.95" customHeight="1" x14ac:dyDescent="0.25">
      <c r="A13" s="703">
        <v>1</v>
      </c>
      <c r="B13" s="1542" t="s">
        <v>296</v>
      </c>
      <c r="C13" s="1543">
        <v>7931378674</v>
      </c>
      <c r="D13" s="1543">
        <v>9461978400</v>
      </c>
      <c r="E13" s="1543">
        <v>9966198885</v>
      </c>
      <c r="F13" s="1543">
        <v>9264776371</v>
      </c>
      <c r="G13" s="1544">
        <v>92.961985586543918</v>
      </c>
      <c r="H13" s="684">
        <v>1</v>
      </c>
      <c r="I13" s="685" t="s">
        <v>813</v>
      </c>
      <c r="J13" s="681">
        <v>3850185088</v>
      </c>
      <c r="K13" s="681">
        <v>3952541607.9999995</v>
      </c>
      <c r="L13" s="681">
        <v>4504709924</v>
      </c>
      <c r="M13" s="681">
        <v>4504709924</v>
      </c>
      <c r="N13" s="1545">
        <v>100</v>
      </c>
      <c r="O13" s="1541"/>
      <c r="P13" s="1541"/>
      <c r="Q13" s="1534"/>
    </row>
    <row r="14" spans="1:17" ht="24.95" customHeight="1" x14ac:dyDescent="0.25">
      <c r="A14" s="703">
        <v>2</v>
      </c>
      <c r="B14" s="1542" t="s">
        <v>56</v>
      </c>
      <c r="C14" s="1543">
        <v>1203691640</v>
      </c>
      <c r="D14" s="1543">
        <v>1376743092</v>
      </c>
      <c r="E14" s="1543">
        <v>1353471396</v>
      </c>
      <c r="F14" s="1543">
        <v>1191377848</v>
      </c>
      <c r="G14" s="1544">
        <v>88.023866002706413</v>
      </c>
      <c r="H14" s="1547">
        <v>2</v>
      </c>
      <c r="I14" s="692" t="s">
        <v>814</v>
      </c>
      <c r="J14" s="681">
        <v>5090796</v>
      </c>
      <c r="K14" s="681">
        <v>0</v>
      </c>
      <c r="L14" s="681">
        <v>36567000</v>
      </c>
      <c r="M14" s="681">
        <v>36566931</v>
      </c>
      <c r="N14" s="1545">
        <v>99.999811305275244</v>
      </c>
      <c r="O14" s="1541"/>
      <c r="P14" s="1541"/>
      <c r="Q14" s="1541"/>
    </row>
    <row r="15" spans="1:17" ht="24.95" customHeight="1" x14ac:dyDescent="0.25">
      <c r="A15" s="703">
        <v>3</v>
      </c>
      <c r="B15" s="1542" t="s">
        <v>22</v>
      </c>
      <c r="C15" s="1543">
        <v>5424104870</v>
      </c>
      <c r="D15" s="1543">
        <v>6405891899</v>
      </c>
      <c r="E15" s="1543">
        <v>8814181734</v>
      </c>
      <c r="F15" s="1543">
        <v>7004479324</v>
      </c>
      <c r="G15" s="1544">
        <v>79.46828798617554</v>
      </c>
      <c r="H15" s="1547">
        <v>3</v>
      </c>
      <c r="I15" s="938" t="s">
        <v>815</v>
      </c>
      <c r="J15" s="681">
        <v>2671213861</v>
      </c>
      <c r="K15" s="681">
        <v>3254625000</v>
      </c>
      <c r="L15" s="681">
        <v>3492713938</v>
      </c>
      <c r="M15" s="681">
        <v>3495892400</v>
      </c>
      <c r="N15" s="1545">
        <v>100.09100264311425</v>
      </c>
      <c r="O15" s="1541"/>
      <c r="P15" s="1541"/>
      <c r="Q15" s="1541"/>
    </row>
    <row r="16" spans="1:17" ht="24.95" customHeight="1" x14ac:dyDescent="0.25">
      <c r="A16" s="957">
        <v>4</v>
      </c>
      <c r="B16" s="1548" t="s">
        <v>193</v>
      </c>
      <c r="C16" s="681">
        <v>118699949</v>
      </c>
      <c r="D16" s="681">
        <v>137080000</v>
      </c>
      <c r="E16" s="681">
        <v>139250000</v>
      </c>
      <c r="F16" s="681">
        <v>104445535</v>
      </c>
      <c r="G16" s="1544">
        <v>75.005770197486527</v>
      </c>
      <c r="H16" s="1547">
        <v>4</v>
      </c>
      <c r="I16" s="938" t="s">
        <v>489</v>
      </c>
      <c r="J16" s="681">
        <v>9569665615</v>
      </c>
      <c r="K16" s="681">
        <v>9918276000</v>
      </c>
      <c r="L16" s="681">
        <v>10787440000</v>
      </c>
      <c r="M16" s="681">
        <v>11354413423</v>
      </c>
      <c r="N16" s="1545">
        <v>105.25586629450545</v>
      </c>
      <c r="O16" s="1541"/>
      <c r="P16" s="1541"/>
      <c r="Q16" s="1541"/>
    </row>
    <row r="17" spans="1:18" ht="24.95" customHeight="1" x14ac:dyDescent="0.25">
      <c r="A17" s="703">
        <v>5</v>
      </c>
      <c r="B17" s="1548" t="s">
        <v>784</v>
      </c>
      <c r="C17" s="681">
        <v>1349942788</v>
      </c>
      <c r="D17" s="681">
        <v>1352655214</v>
      </c>
      <c r="E17" s="681">
        <v>1393292009</v>
      </c>
      <c r="F17" s="681">
        <v>1393128742</v>
      </c>
      <c r="G17" s="1544">
        <v>99.988281925185433</v>
      </c>
      <c r="H17" s="684">
        <v>5</v>
      </c>
      <c r="I17" s="938" t="s">
        <v>223</v>
      </c>
      <c r="J17" s="681">
        <v>1907591272</v>
      </c>
      <c r="K17" s="681">
        <v>2905445072</v>
      </c>
      <c r="L17" s="681">
        <v>2836382000</v>
      </c>
      <c r="M17" s="681">
        <v>2986127702.0000005</v>
      </c>
      <c r="N17" s="1545">
        <v>105.27946172271578</v>
      </c>
      <c r="O17" s="1541"/>
      <c r="P17" s="1541"/>
      <c r="Q17" s="1534"/>
    </row>
    <row r="18" spans="1:18" ht="24.95" customHeight="1" x14ac:dyDescent="0.25">
      <c r="A18" s="957">
        <v>6</v>
      </c>
      <c r="B18" s="1542" t="s">
        <v>788</v>
      </c>
      <c r="C18" s="681">
        <v>141332300</v>
      </c>
      <c r="D18" s="681">
        <v>81821000</v>
      </c>
      <c r="E18" s="681">
        <v>169775074</v>
      </c>
      <c r="F18" s="681">
        <v>136782754</v>
      </c>
      <c r="G18" s="1544">
        <v>80.567041307842402</v>
      </c>
      <c r="H18" s="684">
        <v>6</v>
      </c>
      <c r="I18" s="685" t="s">
        <v>816</v>
      </c>
      <c r="J18" s="681">
        <v>6018200</v>
      </c>
      <c r="K18" s="681">
        <v>0</v>
      </c>
      <c r="L18" s="681">
        <v>1310000</v>
      </c>
      <c r="M18" s="681">
        <v>1310000</v>
      </c>
      <c r="N18" s="1545">
        <v>100</v>
      </c>
      <c r="O18" s="1541"/>
      <c r="P18" s="1541"/>
      <c r="Q18" s="1534"/>
    </row>
    <row r="19" spans="1:18" ht="24.95" customHeight="1" x14ac:dyDescent="0.25">
      <c r="A19" s="957">
        <v>7</v>
      </c>
      <c r="B19" s="1542" t="s">
        <v>791</v>
      </c>
      <c r="C19" s="681">
        <v>1057589365</v>
      </c>
      <c r="D19" s="681">
        <v>971361000</v>
      </c>
      <c r="E19" s="681">
        <v>1139415000</v>
      </c>
      <c r="F19" s="681">
        <v>1128221834</v>
      </c>
      <c r="G19" s="1544">
        <v>99.017639227147271</v>
      </c>
      <c r="H19" s="684"/>
      <c r="I19" s="692"/>
      <c r="J19" s="680"/>
      <c r="K19" s="680"/>
      <c r="L19" s="680"/>
      <c r="M19" s="680"/>
      <c r="N19" s="1545"/>
      <c r="O19" s="1541"/>
      <c r="P19" s="1541"/>
      <c r="Q19" s="1534"/>
    </row>
    <row r="20" spans="1:18" ht="24.95" customHeight="1" x14ac:dyDescent="0.25">
      <c r="A20" s="957">
        <v>8</v>
      </c>
      <c r="B20" s="1548" t="s">
        <v>40</v>
      </c>
      <c r="C20" s="681"/>
      <c r="D20" s="681">
        <v>51100000</v>
      </c>
      <c r="E20" s="681">
        <v>301823175</v>
      </c>
      <c r="F20" s="681"/>
      <c r="G20" s="1544">
        <v>0</v>
      </c>
      <c r="H20" s="684"/>
      <c r="I20" s="685"/>
      <c r="J20" s="680"/>
      <c r="K20" s="680"/>
      <c r="L20" s="680"/>
      <c r="M20" s="680"/>
      <c r="N20" s="1545"/>
      <c r="O20" s="1534"/>
      <c r="P20" s="1534"/>
      <c r="Q20" s="1534"/>
    </row>
    <row r="21" spans="1:18" ht="24.95" customHeight="1" thickBot="1" x14ac:dyDescent="0.3">
      <c r="A21" s="957">
        <v>9</v>
      </c>
      <c r="B21" s="1548" t="s">
        <v>41</v>
      </c>
      <c r="C21" s="681"/>
      <c r="D21" s="681">
        <v>367709321</v>
      </c>
      <c r="E21" s="681">
        <v>104833421</v>
      </c>
      <c r="F21" s="681"/>
      <c r="G21" s="1544">
        <v>0</v>
      </c>
      <c r="H21" s="684"/>
      <c r="I21" s="955"/>
      <c r="J21" s="687"/>
      <c r="K21" s="686"/>
      <c r="L21" s="686"/>
      <c r="M21" s="687"/>
      <c r="N21" s="1549"/>
      <c r="O21" s="688" t="s">
        <v>358</v>
      </c>
      <c r="P21" s="688"/>
      <c r="Q21" s="688"/>
    </row>
    <row r="22" spans="1:18" ht="17.100000000000001" customHeight="1" thickBot="1" x14ac:dyDescent="0.3">
      <c r="A22" s="2327" t="s">
        <v>121</v>
      </c>
      <c r="B22" s="1550" t="s">
        <v>57</v>
      </c>
      <c r="C22" s="943"/>
      <c r="D22" s="1551"/>
      <c r="E22" s="1551"/>
      <c r="F22" s="943"/>
      <c r="G22" s="1552"/>
      <c r="H22" s="2328" t="s">
        <v>121</v>
      </c>
      <c r="I22" s="1553" t="s">
        <v>572</v>
      </c>
      <c r="J22" s="943"/>
      <c r="K22" s="943"/>
      <c r="L22" s="943"/>
      <c r="M22" s="943"/>
      <c r="N22" s="1554"/>
      <c r="O22" s="1555" t="s">
        <v>139</v>
      </c>
      <c r="P22" s="1556" t="s">
        <v>1291</v>
      </c>
      <c r="Q22" s="1557" t="s">
        <v>169</v>
      </c>
    </row>
    <row r="23" spans="1:18" ht="17.100000000000001" customHeight="1" thickBot="1" x14ac:dyDescent="0.25">
      <c r="A23" s="2327"/>
      <c r="B23" s="1558" t="s">
        <v>506</v>
      </c>
      <c r="C23" s="1559">
        <v>17226739586</v>
      </c>
      <c r="D23" s="1559">
        <v>20206339926</v>
      </c>
      <c r="E23" s="1559">
        <v>23382240694</v>
      </c>
      <c r="F23" s="1559">
        <v>20223212408</v>
      </c>
      <c r="G23" s="1560">
        <v>86.48962549251911</v>
      </c>
      <c r="H23" s="2328"/>
      <c r="I23" s="1561" t="s">
        <v>506</v>
      </c>
      <c r="J23" s="1559">
        <v>18009764832</v>
      </c>
      <c r="K23" s="1559">
        <v>20030887680</v>
      </c>
      <c r="L23" s="1559">
        <v>21659122862</v>
      </c>
      <c r="M23" s="1559">
        <v>22379020380</v>
      </c>
      <c r="N23" s="1562">
        <v>103.32376118177449</v>
      </c>
      <c r="O23" s="1563">
        <v>-175452246</v>
      </c>
      <c r="P23" s="1564">
        <v>-1723117832</v>
      </c>
      <c r="Q23" s="1565">
        <v>2155807972</v>
      </c>
    </row>
    <row r="24" spans="1:18" ht="9.9499999999999993" customHeight="1" x14ac:dyDescent="0.2">
      <c r="A24" s="695"/>
      <c r="B24" s="941"/>
      <c r="C24" s="943"/>
      <c r="D24" s="943"/>
      <c r="E24" s="944"/>
      <c r="F24" s="943"/>
      <c r="G24" s="949"/>
      <c r="H24" s="950"/>
      <c r="I24" s="942"/>
      <c r="J24" s="680"/>
      <c r="K24" s="680"/>
      <c r="L24" s="680"/>
      <c r="M24" s="680"/>
      <c r="N24" s="945"/>
      <c r="O24" s="946"/>
      <c r="P24" s="947"/>
      <c r="Q24" s="947"/>
      <c r="R24" s="948"/>
    </row>
    <row r="25" spans="1:18" ht="24.95" customHeight="1" x14ac:dyDescent="0.2">
      <c r="A25" s="703">
        <v>10</v>
      </c>
      <c r="B25" s="1542" t="s">
        <v>360</v>
      </c>
      <c r="C25" s="681">
        <v>2122434214</v>
      </c>
      <c r="D25" s="681">
        <v>3560780905</v>
      </c>
      <c r="E25" s="681">
        <v>5426272877</v>
      </c>
      <c r="F25" s="681">
        <v>4082386120</v>
      </c>
      <c r="G25" s="1544">
        <v>75.233704838246382</v>
      </c>
      <c r="H25" s="684">
        <v>7</v>
      </c>
      <c r="I25" s="685" t="s">
        <v>878</v>
      </c>
      <c r="J25" s="1087">
        <v>0</v>
      </c>
      <c r="K25" s="1087">
        <v>0</v>
      </c>
      <c r="L25" s="1087">
        <v>0</v>
      </c>
      <c r="M25" s="1087">
        <v>0</v>
      </c>
      <c r="N25" s="1545">
        <v>0</v>
      </c>
      <c r="O25" s="1566"/>
      <c r="P25" s="1566"/>
      <c r="Q25" s="1566"/>
    </row>
    <row r="26" spans="1:18" ht="24.95" customHeight="1" x14ac:dyDescent="0.2">
      <c r="A26" s="957">
        <v>11</v>
      </c>
      <c r="B26" s="1548" t="s">
        <v>361</v>
      </c>
      <c r="C26" s="681">
        <v>206764171</v>
      </c>
      <c r="D26" s="681">
        <v>987354000</v>
      </c>
      <c r="E26" s="681">
        <v>769836079</v>
      </c>
      <c r="F26" s="681">
        <v>329149673</v>
      </c>
      <c r="G26" s="1544">
        <v>42.755812825446959</v>
      </c>
      <c r="H26" s="684">
        <v>8</v>
      </c>
      <c r="I26" s="938" t="s">
        <v>891</v>
      </c>
      <c r="J26" s="690">
        <v>1001465080</v>
      </c>
      <c r="K26" s="690">
        <v>315414000</v>
      </c>
      <c r="L26" s="690">
        <v>500757000</v>
      </c>
      <c r="M26" s="690">
        <v>573246736</v>
      </c>
      <c r="N26" s="1545">
        <v>114.47603048983839</v>
      </c>
      <c r="O26" s="1567"/>
      <c r="P26" s="1567"/>
      <c r="Q26" s="955"/>
    </row>
    <row r="27" spans="1:18" ht="24.95" customHeight="1" x14ac:dyDescent="0.2">
      <c r="A27" s="957">
        <v>12</v>
      </c>
      <c r="B27" s="1542" t="s">
        <v>780</v>
      </c>
      <c r="C27" s="681">
        <v>468598214</v>
      </c>
      <c r="D27" s="681">
        <v>0</v>
      </c>
      <c r="E27" s="681">
        <v>6000000</v>
      </c>
      <c r="F27" s="681">
        <v>6000000</v>
      </c>
      <c r="G27" s="1544">
        <v>100</v>
      </c>
      <c r="H27" s="684">
        <v>9</v>
      </c>
      <c r="I27" s="938" t="s">
        <v>884</v>
      </c>
      <c r="J27" s="1087">
        <v>352305634</v>
      </c>
      <c r="K27" s="1087">
        <v>2847776904.9999995</v>
      </c>
      <c r="L27" s="1087">
        <v>1482793905</v>
      </c>
      <c r="M27" s="1087">
        <v>1470107153</v>
      </c>
      <c r="N27" s="1545">
        <v>99.144402202003917</v>
      </c>
      <c r="O27" s="1567"/>
      <c r="P27" s="1567"/>
      <c r="Q27" s="955"/>
    </row>
    <row r="28" spans="1:18" ht="24.95" customHeight="1" x14ac:dyDescent="0.2">
      <c r="A28" s="957">
        <v>13</v>
      </c>
      <c r="B28" s="1542" t="s">
        <v>817</v>
      </c>
      <c r="C28" s="681">
        <v>3000000</v>
      </c>
      <c r="D28" s="681">
        <v>3000000</v>
      </c>
      <c r="E28" s="681">
        <v>3000000</v>
      </c>
      <c r="F28" s="681">
        <v>0</v>
      </c>
      <c r="G28" s="1544">
        <v>0</v>
      </c>
      <c r="H28" s="684">
        <v>10</v>
      </c>
      <c r="I28" s="685" t="s">
        <v>892</v>
      </c>
      <c r="J28" s="1087">
        <v>5390428</v>
      </c>
      <c r="K28" s="1087">
        <v>40015000</v>
      </c>
      <c r="L28" s="1087">
        <v>20878000</v>
      </c>
      <c r="M28" s="1087">
        <v>19292669</v>
      </c>
      <c r="N28" s="1545">
        <v>92.406691253951522</v>
      </c>
      <c r="O28" s="1567"/>
      <c r="P28" s="1567"/>
      <c r="Q28" s="955"/>
    </row>
    <row r="29" spans="1:18" ht="24.95" customHeight="1" x14ac:dyDescent="0.2">
      <c r="A29" s="957">
        <v>14</v>
      </c>
      <c r="B29" s="1542" t="s">
        <v>777</v>
      </c>
      <c r="C29" s="681">
        <v>469691734</v>
      </c>
      <c r="D29" s="681">
        <v>318266265</v>
      </c>
      <c r="E29" s="681">
        <v>502636671.00000006</v>
      </c>
      <c r="F29" s="681">
        <v>311643158</v>
      </c>
      <c r="G29" s="1544">
        <v>62.001675560198024</v>
      </c>
      <c r="H29" s="684">
        <v>11</v>
      </c>
      <c r="I29" s="1546" t="s">
        <v>888</v>
      </c>
      <c r="J29" s="1087">
        <v>29061150</v>
      </c>
      <c r="K29" s="1087">
        <v>0</v>
      </c>
      <c r="L29" s="1087">
        <v>44717000</v>
      </c>
      <c r="M29" s="1087">
        <v>4717400</v>
      </c>
      <c r="N29" s="1545">
        <v>10.549455464364783</v>
      </c>
      <c r="O29" s="1567"/>
      <c r="P29" s="1567"/>
      <c r="Q29" s="955"/>
    </row>
    <row r="30" spans="1:18" ht="24.95" customHeight="1" thickBot="1" x14ac:dyDescent="0.3">
      <c r="A30" s="957">
        <v>15</v>
      </c>
      <c r="B30" s="1548" t="s">
        <v>123</v>
      </c>
      <c r="C30" s="682"/>
      <c r="D30" s="681">
        <v>1126933000</v>
      </c>
      <c r="E30" s="681">
        <v>487865014.00000012</v>
      </c>
      <c r="F30" s="682"/>
      <c r="G30" s="1544">
        <v>0</v>
      </c>
      <c r="H30" s="684"/>
      <c r="I30" s="692"/>
      <c r="J30" s="691"/>
      <c r="K30" s="691"/>
      <c r="L30" s="691"/>
      <c r="M30" s="691"/>
      <c r="N30" s="1545"/>
      <c r="O30" s="688" t="s">
        <v>972</v>
      </c>
      <c r="P30" s="1567"/>
      <c r="Q30" s="955"/>
    </row>
    <row r="31" spans="1:18" ht="17.100000000000001" customHeight="1" x14ac:dyDescent="0.25">
      <c r="A31" s="2335" t="s">
        <v>276</v>
      </c>
      <c r="B31" s="1568" t="s">
        <v>58</v>
      </c>
      <c r="C31" s="1569"/>
      <c r="D31" s="1570"/>
      <c r="E31" s="1571"/>
      <c r="F31" s="1569"/>
      <c r="G31" s="1572"/>
      <c r="H31" s="2329" t="s">
        <v>276</v>
      </c>
      <c r="I31" s="1569" t="s">
        <v>59</v>
      </c>
      <c r="J31" s="1569"/>
      <c r="K31" s="1569"/>
      <c r="L31" s="1569"/>
      <c r="M31" s="1569"/>
      <c r="N31" s="1573"/>
      <c r="O31" s="1555" t="s">
        <v>139</v>
      </c>
      <c r="P31" s="1556" t="s">
        <v>1291</v>
      </c>
      <c r="Q31" s="1557" t="s">
        <v>169</v>
      </c>
    </row>
    <row r="32" spans="1:18" ht="17.100000000000001" customHeight="1" thickBot="1" x14ac:dyDescent="0.25">
      <c r="A32" s="2336"/>
      <c r="B32" s="1574" t="s">
        <v>506</v>
      </c>
      <c r="C32" s="1575">
        <v>3270488333</v>
      </c>
      <c r="D32" s="1575">
        <v>5996334170</v>
      </c>
      <c r="E32" s="1575">
        <v>7195610641</v>
      </c>
      <c r="F32" s="1575">
        <v>4729178951</v>
      </c>
      <c r="G32" s="1560">
        <v>65.723107974374358</v>
      </c>
      <c r="H32" s="2330"/>
      <c r="I32" s="1575" t="s">
        <v>506</v>
      </c>
      <c r="J32" s="1575">
        <v>1388222292</v>
      </c>
      <c r="K32" s="1575">
        <v>3203205904.9999995</v>
      </c>
      <c r="L32" s="1575">
        <v>2049145905</v>
      </c>
      <c r="M32" s="1575">
        <v>2067363958</v>
      </c>
      <c r="N32" s="1562">
        <v>100.88905592108142</v>
      </c>
      <c r="O32" s="1563">
        <v>-2793128265.0000005</v>
      </c>
      <c r="P32" s="1564">
        <v>-5146464736</v>
      </c>
      <c r="Q32" s="1565">
        <v>-2661814993</v>
      </c>
    </row>
    <row r="33" spans="1:19" ht="9.9499999999999993" customHeight="1" thickBot="1" x14ac:dyDescent="0.25">
      <c r="A33" s="695"/>
      <c r="B33" s="696"/>
      <c r="C33" s="693"/>
      <c r="D33" s="697"/>
      <c r="E33" s="693"/>
      <c r="F33" s="693"/>
      <c r="G33" s="694"/>
      <c r="H33" s="698"/>
      <c r="I33" s="693"/>
      <c r="J33" s="693"/>
      <c r="K33" s="693"/>
      <c r="L33" s="693"/>
      <c r="M33" s="693"/>
      <c r="N33" s="714"/>
      <c r="O33" s="711"/>
      <c r="P33" s="711"/>
      <c r="Q33" s="711"/>
    </row>
    <row r="34" spans="1:19" ht="17.100000000000001" customHeight="1" thickBot="1" x14ac:dyDescent="0.3">
      <c r="A34" s="2331" t="s">
        <v>9</v>
      </c>
      <c r="B34" s="1576" t="s">
        <v>60</v>
      </c>
      <c r="C34" s="1577"/>
      <c r="D34" s="1578"/>
      <c r="E34" s="1579"/>
      <c r="F34" s="1577"/>
      <c r="G34" s="1580"/>
      <c r="H34" s="2333" t="s">
        <v>9</v>
      </c>
      <c r="I34" s="1581" t="s">
        <v>61</v>
      </c>
      <c r="J34" s="1577"/>
      <c r="K34" s="1577"/>
      <c r="L34" s="1577"/>
      <c r="M34" s="1577"/>
      <c r="N34" s="1582"/>
      <c r="O34" s="1555" t="s">
        <v>139</v>
      </c>
      <c r="P34" s="1556" t="s">
        <v>1291</v>
      </c>
      <c r="Q34" s="1557" t="s">
        <v>169</v>
      </c>
    </row>
    <row r="35" spans="1:19" ht="17.100000000000001" customHeight="1" thickBot="1" x14ac:dyDescent="0.25">
      <c r="A35" s="2332"/>
      <c r="B35" s="1583" t="s">
        <v>490</v>
      </c>
      <c r="C35" s="1584">
        <v>20497227919</v>
      </c>
      <c r="D35" s="1584">
        <v>26202674096</v>
      </c>
      <c r="E35" s="1584">
        <v>30577851335</v>
      </c>
      <c r="F35" s="1584">
        <v>24952391359</v>
      </c>
      <c r="G35" s="1560">
        <v>81.602827764549332</v>
      </c>
      <c r="H35" s="2334"/>
      <c r="I35" s="1585" t="s">
        <v>490</v>
      </c>
      <c r="J35" s="1584">
        <v>19397987124</v>
      </c>
      <c r="K35" s="1584">
        <v>23234093585</v>
      </c>
      <c r="L35" s="1584">
        <v>23708268767</v>
      </c>
      <c r="M35" s="1584">
        <v>24446384338</v>
      </c>
      <c r="N35" s="1562">
        <v>103.11332547413753</v>
      </c>
      <c r="O35" s="1563">
        <v>-2968580511</v>
      </c>
      <c r="P35" s="1563">
        <v>-6869582568</v>
      </c>
      <c r="Q35" s="1565">
        <v>-506007021</v>
      </c>
    </row>
    <row r="36" spans="1:19" ht="9.9499999999999993" customHeight="1" x14ac:dyDescent="0.25">
      <c r="A36" s="695"/>
      <c r="B36" s="696"/>
      <c r="C36" s="1067"/>
      <c r="D36" s="697"/>
      <c r="E36" s="693"/>
      <c r="F36" s="693"/>
      <c r="G36" s="694"/>
      <c r="H36" s="699"/>
      <c r="I36" s="700"/>
      <c r="J36" s="938"/>
      <c r="K36" s="689"/>
      <c r="L36" s="689"/>
      <c r="M36" s="689"/>
      <c r="N36" s="1545"/>
      <c r="O36" s="712"/>
      <c r="P36" s="712"/>
      <c r="Q36" s="701"/>
    </row>
    <row r="37" spans="1:19" ht="17.100000000000001" customHeight="1" x14ac:dyDescent="0.25">
      <c r="A37" s="695"/>
      <c r="B37" s="696"/>
      <c r="C37" s="1067"/>
      <c r="D37" s="697"/>
      <c r="E37" s="693"/>
      <c r="F37" s="693"/>
      <c r="G37" s="694"/>
      <c r="H37" s="937">
        <v>12</v>
      </c>
      <c r="I37" s="938" t="s">
        <v>818</v>
      </c>
      <c r="J37" s="690">
        <v>3278499499</v>
      </c>
      <c r="K37" s="690">
        <v>317302000</v>
      </c>
      <c r="L37" s="690">
        <v>2528615538</v>
      </c>
      <c r="M37" s="690">
        <v>2528615538</v>
      </c>
      <c r="N37" s="1545">
        <v>100</v>
      </c>
      <c r="O37" s="939"/>
      <c r="P37" s="939"/>
      <c r="Q37" s="940"/>
    </row>
    <row r="38" spans="1:19" ht="17.100000000000001" customHeight="1" x14ac:dyDescent="0.25">
      <c r="A38" s="703">
        <v>16</v>
      </c>
      <c r="B38" s="951" t="s">
        <v>963</v>
      </c>
      <c r="C38" s="693">
        <v>21300000000</v>
      </c>
      <c r="D38" s="697"/>
      <c r="E38" s="693"/>
      <c r="F38" s="693">
        <v>70178000000</v>
      </c>
      <c r="G38" s="694"/>
      <c r="H38" s="937">
        <v>13</v>
      </c>
      <c r="I38" s="951" t="s">
        <v>964</v>
      </c>
      <c r="J38" s="690">
        <v>21300000000</v>
      </c>
      <c r="K38" s="690"/>
      <c r="L38" s="690"/>
      <c r="M38" s="690">
        <v>70178000000</v>
      </c>
      <c r="N38" s="1545"/>
      <c r="O38" s="939"/>
      <c r="P38" s="939"/>
      <c r="Q38" s="940"/>
      <c r="S38" s="1600"/>
    </row>
    <row r="39" spans="1:19" ht="17.100000000000001" customHeight="1" thickBot="1" x14ac:dyDescent="0.3">
      <c r="A39" s="952">
        <v>17</v>
      </c>
      <c r="B39" s="938" t="s">
        <v>1024</v>
      </c>
      <c r="C39" s="690">
        <v>458307827</v>
      </c>
      <c r="D39" s="690">
        <v>141849754</v>
      </c>
      <c r="E39" s="690">
        <v>681912072.99999988</v>
      </c>
      <c r="F39" s="690">
        <v>509615739</v>
      </c>
      <c r="G39" s="1544">
        <v>74.733350409532946</v>
      </c>
      <c r="H39" s="953">
        <v>14</v>
      </c>
      <c r="I39" s="938" t="s">
        <v>1023</v>
      </c>
      <c r="J39" s="690">
        <v>454799662</v>
      </c>
      <c r="K39" s="690"/>
      <c r="L39" s="690">
        <v>540062319</v>
      </c>
      <c r="M39" s="690">
        <v>540021369</v>
      </c>
      <c r="N39" s="1545">
        <v>0</v>
      </c>
      <c r="O39" s="711"/>
      <c r="P39" s="711"/>
      <c r="Q39" s="702"/>
    </row>
    <row r="40" spans="1:19" ht="17.100000000000001" customHeight="1" thickBot="1" x14ac:dyDescent="0.3">
      <c r="A40" s="2327" t="s">
        <v>347</v>
      </c>
      <c r="B40" s="1550" t="s">
        <v>819</v>
      </c>
      <c r="C40" s="1551"/>
      <c r="D40" s="1551"/>
      <c r="E40" s="1551"/>
      <c r="F40" s="1551"/>
      <c r="G40" s="1586"/>
      <c r="H40" s="2328" t="s">
        <v>347</v>
      </c>
      <c r="I40" s="1553" t="s">
        <v>820</v>
      </c>
      <c r="J40" s="943"/>
      <c r="K40" s="943"/>
      <c r="L40" s="943"/>
      <c r="M40" s="943"/>
      <c r="N40" s="1582"/>
      <c r="O40" s="1555" t="s">
        <v>139</v>
      </c>
      <c r="P40" s="1556" t="s">
        <v>1291</v>
      </c>
      <c r="Q40" s="1557" t="s">
        <v>169</v>
      </c>
    </row>
    <row r="41" spans="1:19" ht="17.100000000000001" customHeight="1" thickBot="1" x14ac:dyDescent="0.25">
      <c r="A41" s="2327"/>
      <c r="B41" s="1587" t="s">
        <v>506</v>
      </c>
      <c r="C41" s="1559">
        <v>21758307827</v>
      </c>
      <c r="D41" s="1559">
        <v>141849754</v>
      </c>
      <c r="E41" s="1559">
        <v>681912072.99999988</v>
      </c>
      <c r="F41" s="1559">
        <v>70687615739</v>
      </c>
      <c r="G41" s="1560">
        <v>10366.089491276687</v>
      </c>
      <c r="H41" s="2328"/>
      <c r="I41" s="1588" t="s">
        <v>506</v>
      </c>
      <c r="J41" s="1559">
        <v>25033299161</v>
      </c>
      <c r="K41" s="1559">
        <v>317302000</v>
      </c>
      <c r="L41" s="1559">
        <v>3068677857</v>
      </c>
      <c r="M41" s="1559">
        <v>73246636907</v>
      </c>
      <c r="N41" s="1562">
        <v>2386.9118988790619</v>
      </c>
      <c r="O41" s="1563">
        <v>175452246</v>
      </c>
      <c r="P41" s="1563">
        <v>2386765784</v>
      </c>
      <c r="Q41" s="1565">
        <v>2559021168</v>
      </c>
    </row>
    <row r="42" spans="1:19" ht="9.9499999999999993" customHeight="1" x14ac:dyDescent="0.2">
      <c r="A42" s="695"/>
      <c r="B42" s="696"/>
      <c r="C42" s="696"/>
      <c r="D42" s="680"/>
      <c r="E42" s="680"/>
      <c r="F42" s="680"/>
      <c r="G42" s="1544"/>
      <c r="H42" s="937"/>
      <c r="I42" s="954"/>
      <c r="J42" s="954"/>
      <c r="K42" s="693"/>
      <c r="L42" s="693"/>
      <c r="M42" s="693"/>
      <c r="N42" s="714"/>
      <c r="O42" s="955"/>
      <c r="P42" s="955"/>
      <c r="Q42" s="956"/>
    </row>
    <row r="43" spans="1:19" ht="17.100000000000001" customHeight="1" x14ac:dyDescent="0.2">
      <c r="A43" s="957"/>
      <c r="B43" s="685"/>
      <c r="C43" s="685"/>
      <c r="D43" s="680"/>
      <c r="E43" s="680"/>
      <c r="F43" s="680"/>
      <c r="G43" s="1589"/>
      <c r="H43" s="937">
        <v>15</v>
      </c>
      <c r="I43" s="938" t="s">
        <v>824</v>
      </c>
      <c r="J43" s="690">
        <v>4835681783</v>
      </c>
      <c r="K43" s="690">
        <v>2793128265</v>
      </c>
      <c r="L43" s="690">
        <v>4482816784</v>
      </c>
      <c r="M43" s="690">
        <v>4482816784</v>
      </c>
      <c r="N43" s="1545">
        <v>100</v>
      </c>
      <c r="O43" s="955"/>
      <c r="P43" s="955"/>
      <c r="Q43" s="956"/>
    </row>
    <row r="44" spans="1:19" ht="17.100000000000001" customHeight="1" x14ac:dyDescent="0.2">
      <c r="A44" s="703">
        <v>18</v>
      </c>
      <c r="B44" s="704" t="s">
        <v>491</v>
      </c>
      <c r="C44" s="681">
        <v>0</v>
      </c>
      <c r="D44" s="681">
        <v>0</v>
      </c>
      <c r="E44" s="681">
        <v>0</v>
      </c>
      <c r="F44" s="681">
        <v>0</v>
      </c>
      <c r="G44" s="1544">
        <v>0</v>
      </c>
      <c r="H44" s="937">
        <v>16</v>
      </c>
      <c r="I44" s="954" t="s">
        <v>492</v>
      </c>
      <c r="J44" s="690">
        <v>0</v>
      </c>
      <c r="K44" s="690">
        <v>0</v>
      </c>
      <c r="L44" s="690">
        <v>0</v>
      </c>
      <c r="M44" s="690">
        <v>0</v>
      </c>
      <c r="N44" s="1545">
        <v>0</v>
      </c>
      <c r="O44" s="955"/>
      <c r="P44" s="955"/>
      <c r="Q44" s="956"/>
    </row>
    <row r="45" spans="1:19" ht="17.100000000000001" customHeight="1" x14ac:dyDescent="0.2">
      <c r="A45" s="957">
        <v>19</v>
      </c>
      <c r="B45" s="685" t="s">
        <v>821</v>
      </c>
      <c r="C45" s="680"/>
      <c r="D45" s="680"/>
      <c r="E45" s="680"/>
      <c r="F45" s="680"/>
      <c r="G45" s="1544"/>
      <c r="H45" s="937">
        <v>17</v>
      </c>
      <c r="I45" s="938" t="s">
        <v>359</v>
      </c>
      <c r="J45" s="1088"/>
      <c r="K45" s="690"/>
      <c r="L45" s="690"/>
      <c r="M45" s="690"/>
      <c r="N45" s="714"/>
      <c r="O45" s="955"/>
      <c r="P45" s="955"/>
      <c r="Q45" s="956"/>
    </row>
    <row r="46" spans="1:19" ht="30" customHeight="1" x14ac:dyDescent="0.2">
      <c r="A46" s="958">
        <v>20</v>
      </c>
      <c r="B46" s="938" t="s">
        <v>822</v>
      </c>
      <c r="C46" s="938"/>
      <c r="D46" s="1053"/>
      <c r="E46" s="1053"/>
      <c r="F46" s="1053"/>
      <c r="G46" s="1590"/>
      <c r="H46" s="953">
        <v>18</v>
      </c>
      <c r="I46" s="938" t="s">
        <v>823</v>
      </c>
      <c r="J46" s="1088"/>
      <c r="K46" s="690"/>
      <c r="L46" s="690"/>
      <c r="M46" s="690"/>
      <c r="N46" s="714"/>
      <c r="O46" s="956"/>
      <c r="P46" s="956"/>
      <c r="Q46" s="955"/>
    </row>
    <row r="47" spans="1:19" ht="20.100000000000001" customHeight="1" thickBot="1" x14ac:dyDescent="0.25">
      <c r="A47" s="952">
        <v>21</v>
      </c>
      <c r="B47" s="938" t="s">
        <v>963</v>
      </c>
      <c r="C47" s="938"/>
      <c r="D47" s="1053"/>
      <c r="E47" s="1053"/>
      <c r="F47" s="1053"/>
      <c r="G47" s="1590"/>
      <c r="H47" s="953">
        <v>19</v>
      </c>
      <c r="I47" s="938" t="s">
        <v>964</v>
      </c>
      <c r="J47" s="690"/>
      <c r="K47" s="690"/>
      <c r="L47" s="690"/>
      <c r="N47" s="1068">
        <v>0</v>
      </c>
      <c r="O47" s="956"/>
      <c r="P47" s="956"/>
      <c r="Q47" s="955"/>
    </row>
    <row r="48" spans="1:19" ht="17.100000000000001" customHeight="1" thickBot="1" x14ac:dyDescent="0.3">
      <c r="A48" s="2327" t="s">
        <v>348</v>
      </c>
      <c r="B48" s="1550" t="s">
        <v>825</v>
      </c>
      <c r="C48" s="1550"/>
      <c r="D48" s="1551"/>
      <c r="E48" s="1551"/>
      <c r="F48" s="1551"/>
      <c r="G48" s="1586"/>
      <c r="H48" s="2328" t="s">
        <v>348</v>
      </c>
      <c r="I48" s="1553" t="s">
        <v>826</v>
      </c>
      <c r="J48" s="1591"/>
      <c r="K48" s="943"/>
      <c r="L48" s="943"/>
      <c r="M48" s="943"/>
      <c r="N48" s="1582"/>
      <c r="O48" s="1555" t="s">
        <v>139</v>
      </c>
      <c r="P48" s="1556" t="s">
        <v>1291</v>
      </c>
      <c r="Q48" s="1557" t="s">
        <v>169</v>
      </c>
    </row>
    <row r="49" spans="1:17" ht="17.100000000000001" customHeight="1" thickBot="1" x14ac:dyDescent="0.25">
      <c r="A49" s="2327"/>
      <c r="B49" s="1587" t="s">
        <v>506</v>
      </c>
      <c r="C49" s="1559">
        <v>0</v>
      </c>
      <c r="D49" s="1559">
        <v>0</v>
      </c>
      <c r="E49" s="1559">
        <v>0</v>
      </c>
      <c r="F49" s="1559">
        <v>0</v>
      </c>
      <c r="G49" s="1560">
        <v>0</v>
      </c>
      <c r="H49" s="2328"/>
      <c r="I49" s="1588" t="s">
        <v>506</v>
      </c>
      <c r="J49" s="1559">
        <v>4835681783</v>
      </c>
      <c r="K49" s="1559">
        <v>2793128265</v>
      </c>
      <c r="L49" s="1559">
        <v>4482816784</v>
      </c>
      <c r="M49" s="1559">
        <v>4482816784</v>
      </c>
      <c r="N49" s="1562">
        <v>100</v>
      </c>
      <c r="O49" s="1563">
        <v>2793128265</v>
      </c>
      <c r="P49" s="1563">
        <v>4482816784</v>
      </c>
      <c r="Q49" s="1565">
        <v>4482816784</v>
      </c>
    </row>
    <row r="50" spans="1:17" ht="9.9499999999999993" customHeight="1" thickBot="1" x14ac:dyDescent="0.25">
      <c r="A50" s="695"/>
      <c r="B50" s="705"/>
      <c r="C50" s="716"/>
      <c r="D50" s="706"/>
      <c r="E50" s="683"/>
      <c r="F50" s="716"/>
      <c r="G50" s="1592"/>
      <c r="H50" s="707"/>
      <c r="I50" s="708"/>
      <c r="J50" s="693"/>
      <c r="K50" s="693"/>
      <c r="L50" s="693"/>
      <c r="M50" s="693"/>
      <c r="N50" s="715"/>
      <c r="O50" s="709"/>
      <c r="P50" s="709"/>
      <c r="Q50" s="709"/>
    </row>
    <row r="51" spans="1:17" ht="24.95" customHeight="1" thickBot="1" x14ac:dyDescent="0.25">
      <c r="A51" s="2331" t="s">
        <v>517</v>
      </c>
      <c r="B51" s="1576" t="s">
        <v>518</v>
      </c>
      <c r="C51" s="1593"/>
      <c r="D51" s="1578"/>
      <c r="E51" s="1579"/>
      <c r="F51" s="1593"/>
      <c r="G51" s="1594"/>
      <c r="H51" s="2333" t="s">
        <v>517</v>
      </c>
      <c r="I51" s="1581" t="s">
        <v>519</v>
      </c>
      <c r="J51" s="1577"/>
      <c r="K51" s="1577"/>
      <c r="L51" s="1577"/>
      <c r="M51" s="1577"/>
      <c r="N51" s="1582"/>
      <c r="O51" s="1595" t="s">
        <v>139</v>
      </c>
      <c r="P51" s="1596" t="s">
        <v>1291</v>
      </c>
      <c r="Q51" s="1597" t="s">
        <v>169</v>
      </c>
    </row>
    <row r="52" spans="1:17" ht="17.100000000000001" customHeight="1" thickBot="1" x14ac:dyDescent="0.25">
      <c r="A52" s="2332"/>
      <c r="B52" s="1583" t="s">
        <v>992</v>
      </c>
      <c r="C52" s="1584">
        <v>42255535746</v>
      </c>
      <c r="D52" s="1584">
        <v>26344523850</v>
      </c>
      <c r="E52" s="1584">
        <v>31259763408</v>
      </c>
      <c r="F52" s="1584">
        <v>95640007098</v>
      </c>
      <c r="G52" s="1598">
        <v>305.95243428337591</v>
      </c>
      <c r="H52" s="2334"/>
      <c r="I52" s="1585" t="s">
        <v>993</v>
      </c>
      <c r="J52" s="1584">
        <v>49266968068</v>
      </c>
      <c r="K52" s="1584">
        <v>26344523850</v>
      </c>
      <c r="L52" s="1584">
        <v>31259763408</v>
      </c>
      <c r="M52" s="1584">
        <v>102175838029</v>
      </c>
      <c r="N52" s="1562">
        <v>326.86056095629681</v>
      </c>
      <c r="O52" s="1563">
        <v>0</v>
      </c>
      <c r="P52" s="1563">
        <v>0</v>
      </c>
      <c r="Q52" s="1565">
        <v>6535830931</v>
      </c>
    </row>
    <row r="53" spans="1:17" ht="16.5" customHeight="1" thickBot="1" x14ac:dyDescent="0.25">
      <c r="I53" s="1533"/>
      <c r="J53" s="1533"/>
      <c r="L53" s="710"/>
      <c r="M53" s="1599"/>
      <c r="N53" s="1600"/>
    </row>
    <row r="54" spans="1:17" ht="16.5" customHeight="1" thickBot="1" x14ac:dyDescent="0.25">
      <c r="A54" s="2331" t="s">
        <v>1158</v>
      </c>
      <c r="B54" s="1576" t="s">
        <v>518</v>
      </c>
      <c r="C54" s="1593"/>
      <c r="D54" s="1578"/>
      <c r="E54" s="1579"/>
      <c r="F54" s="1593"/>
      <c r="G54" s="1594"/>
      <c r="H54" s="2333" t="s">
        <v>1158</v>
      </c>
      <c r="I54" s="1581" t="s">
        <v>519</v>
      </c>
      <c r="J54" s="1577"/>
      <c r="K54" s="1577"/>
      <c r="L54" s="1577"/>
      <c r="M54" s="1577"/>
      <c r="N54" s="1582"/>
      <c r="O54" s="1595" t="s">
        <v>139</v>
      </c>
      <c r="P54" s="1596" t="s">
        <v>1291</v>
      </c>
      <c r="Q54" s="1597" t="s">
        <v>169</v>
      </c>
    </row>
    <row r="55" spans="1:17" ht="16.5" customHeight="1" thickBot="1" x14ac:dyDescent="0.25">
      <c r="A55" s="2332"/>
      <c r="B55" s="1583" t="s">
        <v>1159</v>
      </c>
      <c r="C55" s="1584">
        <v>20955535746</v>
      </c>
      <c r="D55" s="1584">
        <v>26344523850</v>
      </c>
      <c r="E55" s="1584">
        <v>31259763408</v>
      </c>
      <c r="F55" s="1584">
        <v>25462007098</v>
      </c>
      <c r="G55" s="1598">
        <v>81.452974437688042</v>
      </c>
      <c r="H55" s="2334"/>
      <c r="I55" s="1585" t="s">
        <v>1159</v>
      </c>
      <c r="J55" s="1584">
        <v>27966968068</v>
      </c>
      <c r="K55" s="1584">
        <v>26344523850</v>
      </c>
      <c r="L55" s="1584">
        <v>31259763408</v>
      </c>
      <c r="M55" s="1584">
        <v>31997838029</v>
      </c>
      <c r="N55" s="1562">
        <v>102.3611011106089</v>
      </c>
      <c r="O55" s="1563">
        <v>0</v>
      </c>
      <c r="P55" s="1563">
        <v>0</v>
      </c>
      <c r="Q55" s="1565">
        <v>6535830931</v>
      </c>
    </row>
    <row r="56" spans="1:17" ht="16.5" customHeight="1" x14ac:dyDescent="0.2">
      <c r="I56" s="1533"/>
      <c r="J56" s="1533"/>
      <c r="L56" s="710"/>
      <c r="M56" s="1599"/>
      <c r="N56" s="1600"/>
    </row>
    <row r="57" spans="1:17" x14ac:dyDescent="0.2">
      <c r="L57" s="1600"/>
      <c r="M57" s="1600"/>
      <c r="Q57" s="1600"/>
    </row>
    <row r="58" spans="1:17" x14ac:dyDescent="0.2">
      <c r="Q58" s="1600"/>
    </row>
  </sheetData>
  <mergeCells count="16">
    <mergeCell ref="A54:A55"/>
    <mergeCell ref="H54:H55"/>
    <mergeCell ref="A34:A35"/>
    <mergeCell ref="H34:H35"/>
    <mergeCell ref="A31:A32"/>
    <mergeCell ref="A40:A41"/>
    <mergeCell ref="H40:H41"/>
    <mergeCell ref="A48:A49"/>
    <mergeCell ref="H48:H49"/>
    <mergeCell ref="A51:A52"/>
    <mergeCell ref="H51:H52"/>
    <mergeCell ref="A4:N4"/>
    <mergeCell ref="A5:N5"/>
    <mergeCell ref="A22:A23"/>
    <mergeCell ref="H22:H23"/>
    <mergeCell ref="H31:H32"/>
  </mergeCells>
  <phoneticPr fontId="84" type="noConversion"/>
  <printOptions horizontalCentered="1" verticalCentered="1"/>
  <pageMargins left="0.15748031496062992" right="0.15748031496062992" top="0.43307086614173229" bottom="0.47244094488188981" header="0.15748031496062992" footer="0.19685039370078741"/>
  <pageSetup paperSize="9" scale="47" fitToHeight="0" orientation="landscape" r:id="rId1"/>
  <headerFooter alignWithMargins="0"/>
  <colBreaks count="1" manualBreakCount="1">
    <brk id="17" min="1" max="4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="80" workbookViewId="0">
      <pane xSplit="2" ySplit="13" topLeftCell="C14" activePane="bottomRight" state="frozen"/>
      <selection pane="topRight"/>
      <selection pane="bottomLeft"/>
      <selection pane="bottomRight" activeCell="F1" sqref="F1"/>
    </sheetView>
  </sheetViews>
  <sheetFormatPr defaultRowHeight="12.75" x14ac:dyDescent="0.2"/>
  <cols>
    <col min="1" max="1" width="8.140625" style="14" customWidth="1"/>
    <col min="2" max="2" width="78.140625" style="14" customWidth="1"/>
    <col min="3" max="6" width="15.7109375" style="14" customWidth="1"/>
    <col min="7" max="10" width="9.140625" style="14" customWidth="1"/>
    <col min="11" max="16384" width="9.140625" style="14"/>
  </cols>
  <sheetData>
    <row r="1" spans="1:6" x14ac:dyDescent="0.2">
      <c r="F1" s="567" t="s">
        <v>1221</v>
      </c>
    </row>
    <row r="2" spans="1:6" x14ac:dyDescent="0.2">
      <c r="A2" s="1727"/>
      <c r="C2" s="1728"/>
      <c r="D2" s="1425"/>
      <c r="F2" s="228" t="s">
        <v>51</v>
      </c>
    </row>
    <row r="3" spans="1:6" ht="34.5" customHeight="1" x14ac:dyDescent="0.25">
      <c r="A3" s="1775"/>
      <c r="B3" s="1775"/>
      <c r="C3" s="1729"/>
      <c r="D3" s="1729"/>
    </row>
    <row r="4" spans="1:6" ht="20.100000000000001" customHeight="1" x14ac:dyDescent="0.3">
      <c r="A4" s="2441" t="s">
        <v>1211</v>
      </c>
      <c r="B4" s="2441"/>
      <c r="C4" s="2441"/>
      <c r="D4" s="2441"/>
      <c r="E4" s="2441"/>
      <c r="F4" s="2441"/>
    </row>
    <row r="5" spans="1:6" ht="20.100000000000001" customHeight="1" x14ac:dyDescent="0.3">
      <c r="A5" s="2441" t="s">
        <v>897</v>
      </c>
      <c r="B5" s="2441"/>
      <c r="C5" s="2441"/>
      <c r="D5" s="2441"/>
      <c r="E5" s="2441"/>
      <c r="F5" s="2441"/>
    </row>
    <row r="6" spans="1:6" ht="30.75" customHeight="1" x14ac:dyDescent="0.25">
      <c r="A6" s="2438" t="s">
        <v>1249</v>
      </c>
      <c r="B6" s="2438"/>
      <c r="C6" s="2438"/>
      <c r="D6" s="2438"/>
      <c r="E6" s="2438"/>
      <c r="F6" s="2438"/>
    </row>
    <row r="7" spans="1:6" ht="15.75" x14ac:dyDescent="0.25">
      <c r="A7" s="1776"/>
      <c r="B7" s="1776"/>
      <c r="C7" s="1776"/>
      <c r="D7" s="1776"/>
      <c r="E7" s="1776"/>
      <c r="F7" s="1776"/>
    </row>
    <row r="8" spans="1:6" ht="15.75" x14ac:dyDescent="0.25">
      <c r="A8" s="1776"/>
      <c r="B8" s="1776"/>
      <c r="C8" s="1776"/>
      <c r="D8" s="1776"/>
      <c r="E8" s="1776"/>
      <c r="F8" s="1776"/>
    </row>
    <row r="9" spans="1:6" ht="23.25" customHeight="1" thickBot="1" x14ac:dyDescent="0.3">
      <c r="A9" s="1729"/>
      <c r="B9" s="1729" t="s">
        <v>505</v>
      </c>
    </row>
    <row r="10" spans="1:6" ht="22.5" customHeight="1" x14ac:dyDescent="0.25">
      <c r="A10" s="400"/>
      <c r="B10" s="1777"/>
      <c r="C10" s="2226" t="s">
        <v>1164</v>
      </c>
      <c r="D10" s="2226" t="s">
        <v>1164</v>
      </c>
      <c r="E10" s="2227" t="s">
        <v>1164</v>
      </c>
      <c r="F10" s="1778" t="s">
        <v>1164</v>
      </c>
    </row>
    <row r="11" spans="1:6" ht="22.5" customHeight="1" x14ac:dyDescent="0.2">
      <c r="A11" s="401" t="s">
        <v>606</v>
      </c>
      <c r="B11" s="1779" t="s">
        <v>28</v>
      </c>
      <c r="C11" s="2228" t="s">
        <v>32</v>
      </c>
      <c r="D11" s="2228" t="s">
        <v>288</v>
      </c>
      <c r="E11" s="2229" t="s">
        <v>130</v>
      </c>
      <c r="F11" s="1779" t="s">
        <v>130</v>
      </c>
    </row>
    <row r="12" spans="1:6" ht="22.5" customHeight="1" thickBot="1" x14ac:dyDescent="0.3">
      <c r="A12" s="402"/>
      <c r="B12" s="1780"/>
      <c r="C12" s="2230" t="s">
        <v>8</v>
      </c>
      <c r="D12" s="2230" t="s">
        <v>8</v>
      </c>
      <c r="E12" s="2231"/>
      <c r="F12" s="1781" t="s">
        <v>171</v>
      </c>
    </row>
    <row r="13" spans="1:6" ht="22.5" customHeight="1" x14ac:dyDescent="0.2">
      <c r="A13" s="1782">
        <v>1</v>
      </c>
      <c r="B13" s="1783">
        <v>2</v>
      </c>
      <c r="C13" s="1163">
        <v>3</v>
      </c>
      <c r="D13" s="1413">
        <v>4</v>
      </c>
      <c r="E13" s="1413">
        <v>5</v>
      </c>
      <c r="F13" s="1784">
        <v>6</v>
      </c>
    </row>
    <row r="14" spans="1:6" ht="15" customHeight="1" x14ac:dyDescent="0.2">
      <c r="A14" s="1735"/>
      <c r="B14" s="1736"/>
      <c r="C14" s="1785"/>
      <c r="D14" s="1786"/>
      <c r="E14" s="1786"/>
      <c r="F14" s="35"/>
    </row>
    <row r="15" spans="1:6" ht="18.75" customHeight="1" x14ac:dyDescent="0.25">
      <c r="A15" s="1787" t="s">
        <v>121</v>
      </c>
      <c r="B15" s="1788" t="s">
        <v>898</v>
      </c>
      <c r="C15" s="1789">
        <v>3254625000</v>
      </c>
      <c r="D15" s="1789">
        <v>3492713938</v>
      </c>
      <c r="E15" s="1789">
        <v>3495892400</v>
      </c>
      <c r="F15" s="235">
        <v>100.09100264311425</v>
      </c>
    </row>
    <row r="16" spans="1:6" ht="15.75" customHeight="1" x14ac:dyDescent="0.25">
      <c r="A16" s="1790"/>
      <c r="B16" s="1791"/>
      <c r="C16" s="1792"/>
      <c r="D16" s="1793"/>
      <c r="E16" s="1793"/>
      <c r="F16" s="1794"/>
    </row>
    <row r="17" spans="1:6" ht="14.25" customHeight="1" x14ac:dyDescent="0.25">
      <c r="A17" s="1795" t="s">
        <v>11</v>
      </c>
      <c r="B17" s="1796" t="s">
        <v>406</v>
      </c>
      <c r="C17" s="244"/>
      <c r="D17" s="244"/>
      <c r="E17" s="244"/>
      <c r="F17" s="1797"/>
    </row>
    <row r="18" spans="1:6" ht="24.95" customHeight="1" x14ac:dyDescent="0.2">
      <c r="A18" s="1798">
        <v>1</v>
      </c>
      <c r="B18" s="571" t="s">
        <v>1213</v>
      </c>
      <c r="C18" s="244">
        <v>0</v>
      </c>
      <c r="D18" s="244">
        <v>104173349</v>
      </c>
      <c r="E18" s="244">
        <v>104173349</v>
      </c>
      <c r="F18" s="1797">
        <v>100</v>
      </c>
    </row>
    <row r="19" spans="1:6" ht="24.95" customHeight="1" x14ac:dyDescent="0.2">
      <c r="A19" s="1798">
        <v>2</v>
      </c>
      <c r="B19" s="571" t="s">
        <v>1214</v>
      </c>
      <c r="C19" s="244">
        <v>0</v>
      </c>
      <c r="D19" s="244">
        <v>30850304</v>
      </c>
      <c r="E19" s="244">
        <v>30850304</v>
      </c>
      <c r="F19" s="1797">
        <v>100</v>
      </c>
    </row>
    <row r="20" spans="1:6" ht="24.95" customHeight="1" x14ac:dyDescent="0.2">
      <c r="A20" s="1798">
        <v>3</v>
      </c>
      <c r="B20" s="571" t="s">
        <v>1215</v>
      </c>
      <c r="C20" s="244">
        <v>0</v>
      </c>
      <c r="D20" s="244">
        <v>39627388</v>
      </c>
      <c r="E20" s="244">
        <v>42426750</v>
      </c>
      <c r="F20" s="1797">
        <v>107.06421023762655</v>
      </c>
    </row>
    <row r="21" spans="1:6" ht="24.95" customHeight="1" x14ac:dyDescent="0.2">
      <c r="A21" s="1798">
        <v>4</v>
      </c>
      <c r="B21" s="571" t="s">
        <v>1026</v>
      </c>
      <c r="C21" s="244">
        <v>0</v>
      </c>
      <c r="D21" s="244">
        <v>2960000</v>
      </c>
      <c r="E21" s="244">
        <v>2960000</v>
      </c>
      <c r="F21" s="1797">
        <v>100</v>
      </c>
    </row>
    <row r="22" spans="1:6" ht="24.95" customHeight="1" x14ac:dyDescent="0.2">
      <c r="A22" s="2116">
        <v>5</v>
      </c>
      <c r="B22" s="571" t="s">
        <v>1074</v>
      </c>
      <c r="C22" s="244">
        <v>0</v>
      </c>
      <c r="D22" s="244">
        <v>1800000</v>
      </c>
      <c r="E22" s="244">
        <v>1800000</v>
      </c>
      <c r="F22" s="1797">
        <v>100</v>
      </c>
    </row>
    <row r="23" spans="1:6" ht="24.95" customHeight="1" x14ac:dyDescent="0.2">
      <c r="A23" s="2116">
        <v>6</v>
      </c>
      <c r="B23" s="571" t="s">
        <v>1216</v>
      </c>
      <c r="C23" s="244">
        <v>0</v>
      </c>
      <c r="D23" s="244">
        <v>399000</v>
      </c>
      <c r="E23" s="244">
        <v>399000</v>
      </c>
      <c r="F23" s="1797">
        <v>100</v>
      </c>
    </row>
    <row r="24" spans="1:6" ht="24.95" customHeight="1" x14ac:dyDescent="0.2">
      <c r="A24" s="2117">
        <v>7</v>
      </c>
      <c r="B24" s="2044" t="s">
        <v>912</v>
      </c>
      <c r="C24" s="244">
        <v>0</v>
      </c>
      <c r="D24" s="244">
        <v>230931</v>
      </c>
      <c r="E24" s="244">
        <v>230931</v>
      </c>
      <c r="F24" s="1797">
        <v>100</v>
      </c>
    </row>
    <row r="25" spans="1:6" ht="24.95" customHeight="1" x14ac:dyDescent="0.2">
      <c r="A25" s="2117">
        <v>8</v>
      </c>
      <c r="B25" s="2044" t="s">
        <v>1217</v>
      </c>
      <c r="C25" s="244">
        <v>0</v>
      </c>
      <c r="D25" s="244">
        <v>2080766</v>
      </c>
      <c r="E25" s="244">
        <v>2080766</v>
      </c>
      <c r="F25" s="1797">
        <v>100</v>
      </c>
    </row>
    <row r="26" spans="1:6" ht="15.75" customHeight="1" x14ac:dyDescent="0.2">
      <c r="A26" s="2117"/>
      <c r="B26" s="1799"/>
      <c r="C26" s="244"/>
      <c r="D26" s="244"/>
      <c r="E26" s="244"/>
      <c r="F26" s="1797"/>
    </row>
    <row r="27" spans="1:6" ht="17.25" customHeight="1" x14ac:dyDescent="0.25">
      <c r="A27" s="2118" t="s">
        <v>13</v>
      </c>
      <c r="B27" s="1796" t="s">
        <v>498</v>
      </c>
      <c r="C27" s="244"/>
      <c r="D27" s="244"/>
      <c r="E27" s="244"/>
      <c r="F27" s="1797"/>
    </row>
    <row r="28" spans="1:6" ht="24.95" customHeight="1" x14ac:dyDescent="0.2">
      <c r="A28" s="2117">
        <v>1</v>
      </c>
      <c r="B28" s="1799" t="s">
        <v>1218</v>
      </c>
      <c r="C28" s="244">
        <v>0</v>
      </c>
      <c r="D28" s="244">
        <v>400000</v>
      </c>
      <c r="E28" s="244">
        <v>400000</v>
      </c>
      <c r="F28" s="1797">
        <v>100</v>
      </c>
    </row>
    <row r="29" spans="1:6" ht="15.75" customHeight="1" x14ac:dyDescent="0.2">
      <c r="A29" s="2117">
        <v>2</v>
      </c>
      <c r="B29" s="1799" t="s">
        <v>1300</v>
      </c>
      <c r="C29" s="244">
        <v>0</v>
      </c>
      <c r="D29" s="244">
        <v>0</v>
      </c>
      <c r="E29" s="244">
        <v>335000</v>
      </c>
      <c r="F29" s="1797">
        <v>0</v>
      </c>
    </row>
    <row r="30" spans="1:6" ht="15.75" customHeight="1" x14ac:dyDescent="0.2">
      <c r="A30" s="2117"/>
      <c r="B30" s="1799"/>
      <c r="C30" s="244"/>
      <c r="D30" s="244"/>
      <c r="E30" s="244"/>
      <c r="F30" s="1797"/>
    </row>
    <row r="31" spans="1:6" ht="17.25" customHeight="1" x14ac:dyDescent="0.25">
      <c r="A31" s="1795" t="s">
        <v>21</v>
      </c>
      <c r="B31" s="1796" t="s">
        <v>1219</v>
      </c>
      <c r="C31" s="244"/>
      <c r="D31" s="244"/>
      <c r="E31" s="244"/>
      <c r="F31" s="1797"/>
    </row>
    <row r="32" spans="1:6" ht="24.95" customHeight="1" x14ac:dyDescent="0.2">
      <c r="A32" s="401">
        <v>1</v>
      </c>
      <c r="B32" s="1800" t="s">
        <v>1015</v>
      </c>
      <c r="C32" s="244">
        <v>52000000</v>
      </c>
      <c r="D32" s="244">
        <v>52000000</v>
      </c>
      <c r="E32" s="244">
        <v>52044100</v>
      </c>
      <c r="F32" s="1797">
        <v>100.08480769230769</v>
      </c>
    </row>
    <row r="33" spans="1:6" ht="24.95" customHeight="1" x14ac:dyDescent="0.2">
      <c r="A33" s="401">
        <v>2</v>
      </c>
      <c r="B33" s="1799" t="s">
        <v>1016</v>
      </c>
      <c r="C33" s="244">
        <v>3202625000</v>
      </c>
      <c r="D33" s="244">
        <v>3258192200</v>
      </c>
      <c r="E33" s="244">
        <v>3258192200</v>
      </c>
      <c r="F33" s="1797">
        <v>100</v>
      </c>
    </row>
    <row r="34" spans="1:6" ht="15.75" customHeight="1" x14ac:dyDescent="0.2">
      <c r="A34" s="401"/>
      <c r="B34" s="1799"/>
      <c r="C34" s="244"/>
      <c r="D34" s="244"/>
      <c r="E34" s="244"/>
      <c r="F34" s="1797"/>
    </row>
    <row r="35" spans="1:6" ht="18.75" customHeight="1" x14ac:dyDescent="0.25">
      <c r="A35" s="1801" t="s">
        <v>276</v>
      </c>
      <c r="B35" s="1802" t="s">
        <v>899</v>
      </c>
      <c r="C35" s="1803">
        <v>0</v>
      </c>
      <c r="D35" s="1789">
        <v>1310000</v>
      </c>
      <c r="E35" s="1789">
        <v>1310000</v>
      </c>
      <c r="F35" s="1804">
        <v>100</v>
      </c>
    </row>
    <row r="36" spans="1:6" ht="18.75" customHeight="1" x14ac:dyDescent="0.25">
      <c r="A36" s="1805"/>
      <c r="B36" s="1806"/>
      <c r="C36" s="1807"/>
      <c r="D36" s="1808"/>
      <c r="E36" s="1808"/>
      <c r="F36" s="1809"/>
    </row>
    <row r="37" spans="1:6" ht="24.95" customHeight="1" x14ac:dyDescent="0.2">
      <c r="A37" s="401">
        <v>1</v>
      </c>
      <c r="B37" s="1810" t="s">
        <v>1075</v>
      </c>
      <c r="C37" s="244">
        <v>0</v>
      </c>
      <c r="D37" s="244">
        <v>0</v>
      </c>
      <c r="E37" s="244">
        <v>0</v>
      </c>
      <c r="F37" s="1797">
        <v>0</v>
      </c>
    </row>
    <row r="38" spans="1:6" ht="24.95" customHeight="1" x14ac:dyDescent="0.2">
      <c r="A38" s="401">
        <v>2</v>
      </c>
      <c r="B38" s="1810" t="s">
        <v>1220</v>
      </c>
      <c r="C38" s="244">
        <v>0</v>
      </c>
      <c r="D38" s="244">
        <v>1310000</v>
      </c>
      <c r="E38" s="244">
        <v>1310000</v>
      </c>
      <c r="F38" s="1797">
        <v>100</v>
      </c>
    </row>
    <row r="39" spans="1:6" ht="12" customHeight="1" x14ac:dyDescent="0.2">
      <c r="A39" s="401"/>
      <c r="B39" s="1811"/>
      <c r="C39" s="244"/>
      <c r="D39" s="244"/>
      <c r="E39" s="244"/>
      <c r="F39" s="1797"/>
    </row>
    <row r="40" spans="1:6" ht="11.25" customHeight="1" thickBot="1" x14ac:dyDescent="0.25">
      <c r="A40" s="401"/>
      <c r="B40" s="1812"/>
      <c r="C40" s="244"/>
      <c r="D40" s="244"/>
      <c r="E40" s="244"/>
      <c r="F40" s="1797"/>
    </row>
    <row r="41" spans="1:6" ht="29.25" customHeight="1" thickBot="1" x14ac:dyDescent="0.25">
      <c r="A41" s="1813"/>
      <c r="B41" s="1814" t="s">
        <v>31</v>
      </c>
      <c r="C41" s="1815">
        <v>3254625000</v>
      </c>
      <c r="D41" s="1815">
        <v>3494023938</v>
      </c>
      <c r="E41" s="1815">
        <v>3497202400</v>
      </c>
      <c r="F41" s="1816">
        <v>100.09096852386821</v>
      </c>
    </row>
    <row r="42" spans="1:6" ht="27.75" customHeight="1" x14ac:dyDescent="0.2">
      <c r="A42" s="1817"/>
      <c r="B42" s="1817"/>
      <c r="C42" s="1817"/>
      <c r="D42" s="1817"/>
      <c r="E42" s="1817"/>
      <c r="F42" s="1817"/>
    </row>
    <row r="43" spans="1:6" x14ac:dyDescent="0.2">
      <c r="A43" s="1817"/>
      <c r="E43" s="555"/>
    </row>
    <row r="44" spans="1:6" x14ac:dyDescent="0.2">
      <c r="B44" s="1426"/>
      <c r="C44" s="555"/>
      <c r="D44" s="555"/>
      <c r="E44" s="555"/>
    </row>
    <row r="45" spans="1:6" x14ac:dyDescent="0.2">
      <c r="B45" s="1426"/>
      <c r="C45" s="555"/>
      <c r="D45" s="555"/>
      <c r="E45" s="555"/>
    </row>
    <row r="46" spans="1:6" x14ac:dyDescent="0.2">
      <c r="B46" s="1426"/>
      <c r="C46" s="555"/>
      <c r="D46" s="555"/>
      <c r="E46" s="555"/>
    </row>
    <row r="47" spans="1:6" x14ac:dyDescent="0.2">
      <c r="B47" s="1426"/>
      <c r="C47" s="555"/>
      <c r="D47" s="555"/>
      <c r="E47" s="555"/>
    </row>
  </sheetData>
  <mergeCells count="3">
    <mergeCell ref="A4:F4"/>
    <mergeCell ref="A5:F5"/>
    <mergeCell ref="A6:F6"/>
  </mergeCells>
  <phoneticPr fontId="0" type="noConversion"/>
  <printOptions horizontalCentered="1" verticalCentered="1"/>
  <pageMargins left="0" right="0" top="0.51181102362204722" bottom="0.62992125984251968" header="0.35433070866141736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="85" zoomScaleNormal="80" workbookViewId="0">
      <pane xSplit="2" ySplit="11" topLeftCell="C12" activePane="bottomRight" state="frozen"/>
      <selection pane="topRight"/>
      <selection pane="bottomLeft"/>
      <selection pane="bottomRight" activeCell="F1" sqref="F1"/>
    </sheetView>
  </sheetViews>
  <sheetFormatPr defaultRowHeight="12.75" x14ac:dyDescent="0.2"/>
  <cols>
    <col min="1" max="1" width="5.42578125" style="14" customWidth="1"/>
    <col min="2" max="2" width="50.7109375" style="14" customWidth="1"/>
    <col min="3" max="5" width="15.7109375" style="14" customWidth="1"/>
    <col min="6" max="6" width="14.85546875" style="14" customWidth="1"/>
    <col min="7" max="16384" width="9.140625" style="14"/>
  </cols>
  <sheetData>
    <row r="1" spans="1:23" x14ac:dyDescent="0.2">
      <c r="C1" s="1818"/>
      <c r="D1" s="1818"/>
      <c r="E1" s="1818"/>
      <c r="F1" s="567" t="s">
        <v>1225</v>
      </c>
    </row>
    <row r="2" spans="1:23" x14ac:dyDescent="0.2">
      <c r="C2" s="1818"/>
      <c r="D2" s="1818"/>
      <c r="E2" s="226"/>
      <c r="F2" s="228" t="s">
        <v>51</v>
      </c>
    </row>
    <row r="3" spans="1:23" ht="20.100000000000001" customHeight="1" x14ac:dyDescent="0.2">
      <c r="A3" s="2442" t="s">
        <v>1224</v>
      </c>
      <c r="B3" s="2442"/>
      <c r="C3" s="2442"/>
      <c r="D3" s="2442"/>
      <c r="E3" s="2442"/>
      <c r="F3" s="2442"/>
    </row>
    <row r="4" spans="1:23" ht="20.100000000000001" customHeight="1" x14ac:dyDescent="0.2">
      <c r="A4" s="2443" t="s">
        <v>900</v>
      </c>
      <c r="B4" s="2443"/>
      <c r="C4" s="2443"/>
      <c r="D4" s="2443"/>
      <c r="E4" s="2443"/>
      <c r="F4" s="2443"/>
    </row>
    <row r="5" spans="1:23" ht="20.25" customHeight="1" x14ac:dyDescent="0.25">
      <c r="A5" s="2444" t="s">
        <v>1249</v>
      </c>
      <c r="B5" s="2444"/>
      <c r="C5" s="2444"/>
      <c r="D5" s="2444"/>
      <c r="E5" s="2444"/>
      <c r="F5" s="2444"/>
    </row>
    <row r="6" spans="1:23" ht="20.25" customHeight="1" x14ac:dyDescent="0.2">
      <c r="A6" s="1734"/>
      <c r="B6" s="1734"/>
      <c r="C6" s="1734"/>
      <c r="D6" s="1734"/>
      <c r="E6" s="1734"/>
      <c r="F6" s="1734"/>
    </row>
    <row r="7" spans="1:23" ht="13.5" thickBot="1" x14ac:dyDescent="0.25">
      <c r="B7" s="1819"/>
      <c r="C7" s="3"/>
    </row>
    <row r="8" spans="1:23" ht="13.5" customHeight="1" x14ac:dyDescent="0.2">
      <c r="A8" s="238"/>
      <c r="B8" s="1820"/>
      <c r="C8" s="40" t="s">
        <v>1164</v>
      </c>
      <c r="D8" s="40" t="s">
        <v>1164</v>
      </c>
      <c r="E8" s="2224" t="s">
        <v>1164</v>
      </c>
      <c r="F8" s="34" t="s">
        <v>1164</v>
      </c>
      <c r="G8" s="1727"/>
      <c r="H8" s="1727"/>
      <c r="I8" s="1727"/>
      <c r="J8" s="1727"/>
      <c r="K8" s="1727"/>
      <c r="L8" s="1727"/>
      <c r="M8" s="1727"/>
      <c r="N8" s="1727"/>
      <c r="O8" s="1727"/>
      <c r="P8" s="1727"/>
      <c r="Q8" s="1727"/>
      <c r="R8" s="1727"/>
      <c r="S8" s="1727"/>
      <c r="T8" s="1727"/>
      <c r="U8" s="1727"/>
      <c r="V8" s="1727"/>
      <c r="W8" s="1727"/>
    </row>
    <row r="9" spans="1:23" ht="13.5" customHeight="1" x14ac:dyDescent="0.2">
      <c r="A9" s="237" t="s">
        <v>604</v>
      </c>
      <c r="B9" s="1821" t="s">
        <v>28</v>
      </c>
      <c r="C9" s="33" t="s">
        <v>32</v>
      </c>
      <c r="D9" s="33" t="s">
        <v>288</v>
      </c>
      <c r="E9" s="2225" t="s">
        <v>130</v>
      </c>
      <c r="F9" s="35" t="s">
        <v>130</v>
      </c>
      <c r="G9" s="1727"/>
      <c r="H9" s="1727"/>
      <c r="I9" s="1727"/>
      <c r="J9" s="1727"/>
      <c r="K9" s="1727"/>
      <c r="L9" s="1727"/>
      <c r="M9" s="1727"/>
      <c r="N9" s="1727"/>
      <c r="O9" s="1727"/>
      <c r="P9" s="1727"/>
      <c r="Q9" s="1727"/>
      <c r="R9" s="1727"/>
      <c r="S9" s="1727"/>
      <c r="T9" s="1727"/>
      <c r="U9" s="1727"/>
      <c r="V9" s="1727"/>
      <c r="W9" s="1727"/>
    </row>
    <row r="10" spans="1:23" ht="13.5" customHeight="1" thickBot="1" x14ac:dyDescent="0.25">
      <c r="A10" s="239"/>
      <c r="B10" s="1822"/>
      <c r="C10" s="553" t="s">
        <v>8</v>
      </c>
      <c r="D10" s="553" t="s">
        <v>8</v>
      </c>
      <c r="E10" s="2232"/>
      <c r="F10" s="36" t="s">
        <v>171</v>
      </c>
      <c r="G10" s="1727"/>
      <c r="H10" s="1727"/>
      <c r="I10" s="1727"/>
      <c r="J10" s="1727"/>
      <c r="K10" s="1727"/>
      <c r="L10" s="1727"/>
      <c r="M10" s="1727"/>
      <c r="N10" s="1727"/>
      <c r="O10" s="1727"/>
      <c r="P10" s="1727"/>
      <c r="Q10" s="1727"/>
      <c r="R10" s="1727"/>
      <c r="S10" s="1727"/>
      <c r="T10" s="1727"/>
      <c r="U10" s="1727"/>
      <c r="V10" s="1727"/>
      <c r="W10" s="1727"/>
    </row>
    <row r="11" spans="1:23" ht="13.5" customHeight="1" x14ac:dyDescent="0.2">
      <c r="A11" s="1823">
        <v>1</v>
      </c>
      <c r="B11" s="1824">
        <v>2</v>
      </c>
      <c r="C11" s="1163">
        <v>3</v>
      </c>
      <c r="D11" s="1413">
        <v>4</v>
      </c>
      <c r="E11" s="1825">
        <v>5</v>
      </c>
      <c r="F11" s="537">
        <v>6</v>
      </c>
      <c r="G11" s="1727"/>
      <c r="H11" s="1727"/>
      <c r="I11" s="1727"/>
      <c r="J11" s="1727"/>
      <c r="K11" s="1727"/>
      <c r="L11" s="1727"/>
      <c r="M11" s="1727"/>
      <c r="N11" s="1727"/>
      <c r="O11" s="1727"/>
      <c r="P11" s="1727"/>
      <c r="Q11" s="1727"/>
      <c r="R11" s="1727"/>
      <c r="S11" s="1727"/>
      <c r="T11" s="1727"/>
      <c r="U11" s="1727"/>
      <c r="V11" s="1727"/>
      <c r="W11" s="1727"/>
    </row>
    <row r="12" spans="1:23" ht="31.5" customHeight="1" x14ac:dyDescent="0.2">
      <c r="A12" s="1826" t="s">
        <v>121</v>
      </c>
      <c r="B12" s="1827" t="s">
        <v>901</v>
      </c>
      <c r="C12" s="1828">
        <v>0</v>
      </c>
      <c r="D12" s="1828">
        <v>6000000</v>
      </c>
      <c r="E12" s="1828">
        <v>6000000</v>
      </c>
      <c r="F12" s="68">
        <v>100</v>
      </c>
      <c r="G12" s="1727"/>
      <c r="H12" s="1727"/>
      <c r="I12" s="1727"/>
      <c r="J12" s="1727"/>
      <c r="K12" s="1727"/>
      <c r="L12" s="1727"/>
      <c r="M12" s="1727"/>
      <c r="N12" s="1727"/>
      <c r="O12" s="1727"/>
      <c r="P12" s="1727"/>
      <c r="Q12" s="1727"/>
      <c r="R12" s="1727"/>
      <c r="S12" s="1727"/>
      <c r="T12" s="1727"/>
      <c r="U12" s="1727"/>
      <c r="V12" s="1727"/>
      <c r="W12" s="1727"/>
    </row>
    <row r="13" spans="1:23" ht="9.75" customHeight="1" x14ac:dyDescent="0.2">
      <c r="A13" s="1829"/>
      <c r="B13" s="1830"/>
      <c r="C13" s="249"/>
      <c r="D13" s="249"/>
      <c r="E13" s="249"/>
      <c r="F13" s="233"/>
      <c r="G13" s="1727"/>
      <c r="H13" s="1727"/>
      <c r="I13" s="1727"/>
      <c r="J13" s="1727"/>
      <c r="K13" s="1727"/>
      <c r="L13" s="1727"/>
      <c r="M13" s="1727"/>
      <c r="N13" s="1727"/>
      <c r="O13" s="1727"/>
      <c r="P13" s="1727"/>
      <c r="Q13" s="1727"/>
      <c r="R13" s="1727"/>
      <c r="S13" s="1727"/>
      <c r="T13" s="1727"/>
      <c r="U13" s="1727"/>
      <c r="V13" s="1727"/>
      <c r="W13" s="1727"/>
    </row>
    <row r="14" spans="1:23" ht="16.5" customHeight="1" x14ac:dyDescent="0.25">
      <c r="A14" s="1831" t="s">
        <v>47</v>
      </c>
      <c r="B14" s="1832" t="s">
        <v>401</v>
      </c>
      <c r="C14" s="1833"/>
      <c r="D14" s="250"/>
      <c r="E14" s="250"/>
      <c r="F14" s="234"/>
      <c r="G14" s="1727"/>
      <c r="H14" s="1727"/>
      <c r="I14" s="1727"/>
      <c r="J14" s="1727"/>
      <c r="K14" s="1727"/>
      <c r="L14" s="1727"/>
      <c r="M14" s="1727"/>
      <c r="N14" s="1727"/>
      <c r="O14" s="1727"/>
      <c r="P14" s="1727"/>
      <c r="Q14" s="1727"/>
      <c r="R14" s="1727"/>
      <c r="S14" s="1727"/>
      <c r="T14" s="1727"/>
      <c r="U14" s="1727"/>
      <c r="V14" s="1727"/>
      <c r="W14" s="1727"/>
    </row>
    <row r="15" spans="1:23" ht="8.25" customHeight="1" x14ac:dyDescent="0.2">
      <c r="A15" s="1754"/>
      <c r="B15" s="1834"/>
      <c r="C15" s="1835"/>
      <c r="D15" s="251"/>
      <c r="E15" s="251"/>
      <c r="F15" s="234"/>
      <c r="G15" s="1727"/>
      <c r="H15" s="1727"/>
      <c r="I15" s="1727"/>
      <c r="J15" s="1727"/>
      <c r="K15" s="1727"/>
      <c r="L15" s="1727"/>
      <c r="M15" s="1727"/>
      <c r="N15" s="1727"/>
      <c r="O15" s="1727"/>
      <c r="P15" s="1727"/>
      <c r="Q15" s="1727"/>
      <c r="R15" s="1727"/>
      <c r="S15" s="1727"/>
      <c r="T15" s="1727"/>
      <c r="U15" s="1727"/>
      <c r="V15" s="1727"/>
      <c r="W15" s="1727"/>
    </row>
    <row r="16" spans="1:23" ht="12.75" customHeight="1" x14ac:dyDescent="0.25">
      <c r="A16" s="1831" t="s">
        <v>48</v>
      </c>
      <c r="B16" s="1836" t="s">
        <v>402</v>
      </c>
      <c r="C16" s="1835"/>
      <c r="D16" s="251"/>
      <c r="E16" s="251"/>
      <c r="F16" s="234"/>
      <c r="G16" s="1727"/>
      <c r="H16" s="1727"/>
      <c r="I16" s="1727"/>
      <c r="J16" s="1727"/>
      <c r="K16" s="1727"/>
      <c r="L16" s="1727"/>
      <c r="M16" s="1727"/>
      <c r="N16" s="1727"/>
      <c r="O16" s="1727"/>
      <c r="P16" s="1727"/>
      <c r="Q16" s="1727"/>
      <c r="R16" s="1727"/>
      <c r="S16" s="1727"/>
      <c r="T16" s="1727"/>
      <c r="U16" s="1727"/>
      <c r="V16" s="1727"/>
      <c r="W16" s="1727"/>
    </row>
    <row r="17" spans="1:23" ht="12.75" customHeight="1" x14ac:dyDescent="0.2">
      <c r="A17" s="1754">
        <v>1</v>
      </c>
      <c r="B17" s="1834" t="s">
        <v>1222</v>
      </c>
      <c r="C17" s="1833">
        <v>0</v>
      </c>
      <c r="D17" s="250">
        <v>6000000</v>
      </c>
      <c r="E17" s="251">
        <v>6000000</v>
      </c>
      <c r="F17" s="234">
        <v>100</v>
      </c>
      <c r="G17" s="1727"/>
      <c r="H17" s="1727"/>
      <c r="I17" s="1727"/>
      <c r="J17" s="1727"/>
      <c r="K17" s="1727"/>
      <c r="L17" s="1727"/>
      <c r="M17" s="1727"/>
      <c r="N17" s="1727"/>
      <c r="O17" s="1727"/>
      <c r="P17" s="1727"/>
      <c r="Q17" s="1727"/>
      <c r="R17" s="1727"/>
      <c r="S17" s="1727"/>
      <c r="T17" s="1727"/>
      <c r="U17" s="1727"/>
      <c r="V17" s="1727"/>
      <c r="W17" s="1727"/>
    </row>
    <row r="18" spans="1:23" ht="8.25" customHeight="1" x14ac:dyDescent="0.2">
      <c r="A18" s="1754"/>
      <c r="B18" s="1834"/>
      <c r="C18" s="1833"/>
      <c r="D18" s="250"/>
      <c r="F18" s="234"/>
      <c r="G18" s="1727"/>
      <c r="H18" s="1727"/>
      <c r="I18" s="1727"/>
      <c r="J18" s="1727"/>
      <c r="K18" s="1727"/>
      <c r="L18" s="1727"/>
      <c r="M18" s="1727"/>
      <c r="N18" s="1727"/>
      <c r="O18" s="1727"/>
      <c r="P18" s="1727"/>
      <c r="Q18" s="1727"/>
      <c r="R18" s="1727"/>
      <c r="S18" s="1727"/>
      <c r="T18" s="1727"/>
      <c r="U18" s="1727"/>
      <c r="V18" s="1727"/>
      <c r="W18" s="1727"/>
    </row>
    <row r="19" spans="1:23" ht="12.75" customHeight="1" x14ac:dyDescent="0.25">
      <c r="A19" s="1831" t="s">
        <v>49</v>
      </c>
      <c r="B19" s="1836" t="s">
        <v>996</v>
      </c>
      <c r="C19" s="1833"/>
      <c r="D19" s="250"/>
      <c r="E19" s="251"/>
      <c r="F19" s="234"/>
      <c r="G19" s="1727"/>
      <c r="H19" s="1727"/>
      <c r="I19" s="1727"/>
      <c r="J19" s="1727"/>
      <c r="K19" s="1727"/>
      <c r="L19" s="1727"/>
      <c r="M19" s="1727"/>
      <c r="N19" s="1727"/>
      <c r="O19" s="1727"/>
      <c r="P19" s="1727"/>
      <c r="Q19" s="1727"/>
      <c r="R19" s="1727"/>
      <c r="S19" s="1727"/>
      <c r="T19" s="1727"/>
      <c r="U19" s="1727"/>
      <c r="V19" s="1727"/>
      <c r="W19" s="1727"/>
    </row>
    <row r="20" spans="1:23" ht="8.25" customHeight="1" x14ac:dyDescent="0.2">
      <c r="A20" s="1735"/>
      <c r="B20" s="1837"/>
      <c r="C20" s="2045"/>
      <c r="D20" s="2046"/>
      <c r="E20" s="252"/>
      <c r="F20" s="74"/>
      <c r="G20" s="1727"/>
      <c r="H20" s="1727"/>
      <c r="I20" s="1727"/>
      <c r="J20" s="1727"/>
      <c r="K20" s="1727"/>
      <c r="L20" s="1727"/>
      <c r="M20" s="1727"/>
      <c r="N20" s="1727"/>
      <c r="O20" s="1727"/>
      <c r="P20" s="1727"/>
      <c r="Q20" s="1727"/>
      <c r="R20" s="1727"/>
      <c r="S20" s="1727"/>
      <c r="T20" s="1727"/>
      <c r="U20" s="1727"/>
      <c r="V20" s="1727"/>
      <c r="W20" s="1727"/>
    </row>
    <row r="21" spans="1:23" ht="16.5" customHeight="1" x14ac:dyDescent="0.2">
      <c r="A21" s="1741" t="s">
        <v>276</v>
      </c>
      <c r="B21" s="1838" t="s">
        <v>902</v>
      </c>
      <c r="C21" s="1839">
        <v>318266265</v>
      </c>
      <c r="D21" s="1839">
        <v>502636671</v>
      </c>
      <c r="E21" s="1839">
        <v>311643158</v>
      </c>
      <c r="F21" s="2049">
        <v>62.001675560198031</v>
      </c>
      <c r="G21" s="1727"/>
      <c r="H21" s="1727"/>
      <c r="I21" s="1727"/>
      <c r="J21" s="1727"/>
      <c r="K21" s="1727"/>
      <c r="L21" s="1727"/>
      <c r="M21" s="1727"/>
      <c r="N21" s="1727"/>
      <c r="O21" s="1727"/>
      <c r="P21" s="1727"/>
      <c r="Q21" s="1727"/>
      <c r="R21" s="1727"/>
      <c r="S21" s="1727"/>
      <c r="T21" s="1727"/>
      <c r="U21" s="1727"/>
      <c r="V21" s="1727"/>
      <c r="W21" s="1727"/>
    </row>
    <row r="22" spans="1:23" ht="7.5" customHeight="1" x14ac:dyDescent="0.2">
      <c r="A22" s="1840"/>
      <c r="B22" s="1841"/>
      <c r="C22" s="1842"/>
      <c r="D22" s="1843"/>
      <c r="E22" s="1843"/>
      <c r="F22" s="1844"/>
      <c r="G22" s="1727"/>
      <c r="H22" s="1727"/>
      <c r="I22" s="1727"/>
      <c r="J22" s="1727"/>
      <c r="K22" s="1727"/>
      <c r="L22" s="1727"/>
      <c r="M22" s="1727"/>
      <c r="N22" s="1727"/>
      <c r="O22" s="1727"/>
      <c r="P22" s="1727"/>
      <c r="Q22" s="1727"/>
      <c r="R22" s="1727"/>
      <c r="S22" s="1727"/>
      <c r="T22" s="1727"/>
      <c r="U22" s="1727"/>
      <c r="V22" s="1727"/>
      <c r="W22" s="1727"/>
    </row>
    <row r="23" spans="1:23" ht="13.5" customHeight="1" x14ac:dyDescent="0.2">
      <c r="A23" s="1831" t="s">
        <v>47</v>
      </c>
      <c r="B23" s="1845" t="s">
        <v>78</v>
      </c>
      <c r="C23" s="1846">
        <v>0</v>
      </c>
      <c r="D23" s="1846">
        <v>22700000</v>
      </c>
      <c r="E23" s="1846">
        <v>22700000</v>
      </c>
      <c r="F23" s="2048">
        <v>100</v>
      </c>
      <c r="G23" s="1727"/>
      <c r="H23" s="1727"/>
      <c r="I23" s="1727"/>
      <c r="J23" s="1727"/>
      <c r="K23" s="1727"/>
      <c r="L23" s="1727"/>
      <c r="M23" s="1727"/>
      <c r="N23" s="1727"/>
      <c r="O23" s="1727"/>
      <c r="P23" s="1727"/>
      <c r="Q23" s="1727"/>
      <c r="R23" s="1727"/>
      <c r="S23" s="1727"/>
      <c r="T23" s="1727"/>
      <c r="U23" s="1727"/>
      <c r="V23" s="1727"/>
      <c r="W23" s="1727"/>
    </row>
    <row r="24" spans="1:23" ht="13.5" customHeight="1" x14ac:dyDescent="0.2">
      <c r="A24" s="448">
        <v>1</v>
      </c>
      <c r="B24" s="232" t="s">
        <v>1076</v>
      </c>
      <c r="C24" s="23">
        <v>0</v>
      </c>
      <c r="D24" s="23">
        <v>2500000</v>
      </c>
      <c r="E24" s="23">
        <v>2500000</v>
      </c>
      <c r="F24" s="234">
        <v>100</v>
      </c>
      <c r="G24" s="1727"/>
      <c r="H24" s="1727"/>
      <c r="I24" s="1727"/>
      <c r="J24" s="1727"/>
      <c r="K24" s="1727"/>
      <c r="L24" s="1727"/>
      <c r="M24" s="1727"/>
      <c r="N24" s="1727"/>
      <c r="O24" s="1727"/>
      <c r="P24" s="1727"/>
      <c r="Q24" s="1727"/>
      <c r="R24" s="1727"/>
      <c r="S24" s="1727"/>
      <c r="T24" s="1727"/>
      <c r="U24" s="1727"/>
      <c r="V24" s="1727"/>
      <c r="W24" s="1727"/>
    </row>
    <row r="25" spans="1:23" ht="13.5" customHeight="1" x14ac:dyDescent="0.2">
      <c r="A25" s="448">
        <v>2</v>
      </c>
      <c r="B25" s="232" t="s">
        <v>973</v>
      </c>
      <c r="C25" s="23">
        <v>0</v>
      </c>
      <c r="D25" s="23">
        <v>2000000</v>
      </c>
      <c r="E25" s="23">
        <v>2000000</v>
      </c>
      <c r="F25" s="234">
        <v>100</v>
      </c>
      <c r="G25" s="1727"/>
      <c r="H25" s="1727"/>
      <c r="I25" s="1727"/>
      <c r="J25" s="1727"/>
      <c r="K25" s="1727"/>
      <c r="L25" s="1727"/>
      <c r="M25" s="1727"/>
      <c r="N25" s="1727"/>
      <c r="O25" s="1727"/>
      <c r="P25" s="1727"/>
      <c r="Q25" s="1727"/>
      <c r="R25" s="1727"/>
      <c r="S25" s="1727"/>
      <c r="T25" s="1727"/>
      <c r="U25" s="1727"/>
      <c r="V25" s="1727"/>
      <c r="W25" s="1727"/>
    </row>
    <row r="26" spans="1:23" ht="13.5" customHeight="1" x14ac:dyDescent="0.2">
      <c r="A26" s="448">
        <v>3</v>
      </c>
      <c r="B26" s="232" t="s">
        <v>26</v>
      </c>
      <c r="C26" s="23">
        <v>0</v>
      </c>
      <c r="D26" s="23">
        <v>2000000</v>
      </c>
      <c r="E26" s="23">
        <v>2000000</v>
      </c>
      <c r="F26" s="234">
        <v>100</v>
      </c>
      <c r="G26" s="1727"/>
      <c r="H26" s="1727"/>
      <c r="I26" s="1727"/>
      <c r="J26" s="1727"/>
      <c r="K26" s="1727"/>
      <c r="L26" s="1727"/>
      <c r="M26" s="1727"/>
      <c r="N26" s="1727"/>
      <c r="O26" s="1727"/>
      <c r="P26" s="1727"/>
      <c r="Q26" s="1727"/>
      <c r="R26" s="1727"/>
      <c r="S26" s="1727"/>
      <c r="T26" s="1727"/>
      <c r="U26" s="1727"/>
      <c r="V26" s="1727"/>
      <c r="W26" s="1727"/>
    </row>
    <row r="27" spans="1:23" ht="13.5" customHeight="1" x14ac:dyDescent="0.2">
      <c r="A27" s="448">
        <v>4</v>
      </c>
      <c r="B27" s="232" t="s">
        <v>974</v>
      </c>
      <c r="C27" s="23">
        <v>0</v>
      </c>
      <c r="D27" s="23">
        <v>2000000</v>
      </c>
      <c r="E27" s="23">
        <v>2000000</v>
      </c>
      <c r="F27" s="234">
        <v>100</v>
      </c>
      <c r="G27" s="1727"/>
      <c r="H27" s="1727"/>
      <c r="I27" s="1727"/>
      <c r="J27" s="1727"/>
      <c r="K27" s="1727"/>
      <c r="L27" s="1727"/>
      <c r="M27" s="1727"/>
      <c r="N27" s="1727"/>
      <c r="O27" s="1727"/>
      <c r="P27" s="1727"/>
      <c r="Q27" s="1727"/>
      <c r="R27" s="1727"/>
      <c r="S27" s="1727"/>
      <c r="T27" s="1727"/>
      <c r="U27" s="1727"/>
      <c r="V27" s="1727"/>
      <c r="W27" s="1727"/>
    </row>
    <row r="28" spans="1:23" ht="13.5" customHeight="1" x14ac:dyDescent="0.2">
      <c r="A28" s="448">
        <v>5</v>
      </c>
      <c r="B28" s="232" t="s">
        <v>188</v>
      </c>
      <c r="C28" s="23">
        <v>0</v>
      </c>
      <c r="D28" s="23">
        <v>600000</v>
      </c>
      <c r="E28" s="23">
        <v>600000</v>
      </c>
      <c r="F28" s="234">
        <v>100</v>
      </c>
      <c r="G28" s="1727"/>
      <c r="H28" s="1727"/>
      <c r="I28" s="1727"/>
      <c r="J28" s="1727"/>
      <c r="K28" s="1727"/>
      <c r="L28" s="1727"/>
      <c r="M28" s="1727"/>
      <c r="N28" s="1727"/>
      <c r="O28" s="1727"/>
      <c r="P28" s="1727"/>
      <c r="Q28" s="1727"/>
      <c r="R28" s="1727"/>
      <c r="S28" s="1727"/>
      <c r="T28" s="1727"/>
      <c r="U28" s="1727"/>
      <c r="V28" s="1727"/>
      <c r="W28" s="1727"/>
    </row>
    <row r="29" spans="1:23" ht="13.5" customHeight="1" x14ac:dyDescent="0.2">
      <c r="A29" s="448">
        <v>6</v>
      </c>
      <c r="B29" s="232" t="s">
        <v>29</v>
      </c>
      <c r="C29" s="23">
        <v>0</v>
      </c>
      <c r="D29" s="23">
        <v>2850000</v>
      </c>
      <c r="E29" s="23">
        <v>2850000</v>
      </c>
      <c r="F29" s="234">
        <v>100</v>
      </c>
      <c r="G29" s="1727"/>
      <c r="H29" s="1727"/>
      <c r="I29" s="1727"/>
      <c r="J29" s="1727"/>
      <c r="K29" s="1727"/>
      <c r="L29" s="1727"/>
      <c r="M29" s="1727"/>
      <c r="N29" s="1727"/>
      <c r="O29" s="1727"/>
      <c r="P29" s="1727"/>
      <c r="Q29" s="1727"/>
      <c r="R29" s="1727"/>
      <c r="S29" s="1727"/>
      <c r="T29" s="1727"/>
      <c r="U29" s="1727"/>
      <c r="V29" s="1727"/>
      <c r="W29" s="1727"/>
    </row>
    <row r="30" spans="1:23" ht="13.5" customHeight="1" x14ac:dyDescent="0.2">
      <c r="A30" s="448">
        <v>7</v>
      </c>
      <c r="B30" s="232" t="s">
        <v>165</v>
      </c>
      <c r="C30" s="1847">
        <v>0</v>
      </c>
      <c r="D30" s="1847">
        <v>2500000</v>
      </c>
      <c r="E30" s="1847">
        <v>2500000</v>
      </c>
      <c r="F30" s="234">
        <v>100</v>
      </c>
      <c r="G30" s="1727"/>
      <c r="H30" s="1727"/>
      <c r="I30" s="1727"/>
      <c r="J30" s="1727"/>
      <c r="K30" s="1727"/>
      <c r="L30" s="1727"/>
      <c r="M30" s="1727"/>
      <c r="N30" s="1727"/>
      <c r="O30" s="1727"/>
      <c r="P30" s="1727"/>
      <c r="Q30" s="1727"/>
      <c r="R30" s="1727"/>
      <c r="S30" s="1727"/>
      <c r="T30" s="1727"/>
      <c r="U30" s="1727"/>
      <c r="V30" s="1727"/>
      <c r="W30" s="1727"/>
    </row>
    <row r="31" spans="1:23" ht="13.5" customHeight="1" x14ac:dyDescent="0.2">
      <c r="A31" s="448">
        <v>8</v>
      </c>
      <c r="B31" s="232" t="s">
        <v>975</v>
      </c>
      <c r="C31" s="1847">
        <v>0</v>
      </c>
      <c r="D31" s="1847">
        <v>250000</v>
      </c>
      <c r="E31" s="1847">
        <v>250000</v>
      </c>
      <c r="F31" s="234">
        <v>100</v>
      </c>
      <c r="G31" s="1727"/>
      <c r="H31" s="1727"/>
      <c r="I31" s="1727"/>
      <c r="J31" s="1727"/>
      <c r="K31" s="1727"/>
      <c r="L31" s="1727"/>
      <c r="M31" s="1727"/>
      <c r="N31" s="1727"/>
      <c r="O31" s="1727"/>
      <c r="P31" s="1727"/>
      <c r="Q31" s="1727"/>
      <c r="R31" s="1727"/>
      <c r="S31" s="1727"/>
      <c r="T31" s="1727"/>
      <c r="U31" s="1727"/>
      <c r="V31" s="1727"/>
      <c r="W31" s="1727"/>
    </row>
    <row r="32" spans="1:23" ht="13.5" customHeight="1" x14ac:dyDescent="0.2">
      <c r="A32" s="448">
        <v>9</v>
      </c>
      <c r="B32" s="232" t="s">
        <v>405</v>
      </c>
      <c r="C32" s="1847">
        <v>0</v>
      </c>
      <c r="D32" s="1847">
        <v>1000000</v>
      </c>
      <c r="E32" s="1847">
        <v>1000000</v>
      </c>
      <c r="F32" s="234">
        <v>100</v>
      </c>
      <c r="G32" s="1727"/>
      <c r="H32" s="1727"/>
      <c r="I32" s="1727"/>
      <c r="J32" s="1727"/>
      <c r="K32" s="1727"/>
      <c r="L32" s="1727"/>
      <c r="M32" s="1727"/>
      <c r="N32" s="1727"/>
      <c r="O32" s="1727"/>
      <c r="P32" s="1727"/>
      <c r="Q32" s="1727"/>
      <c r="R32" s="1727"/>
      <c r="S32" s="1727"/>
      <c r="T32" s="1727"/>
      <c r="U32" s="1727"/>
      <c r="V32" s="1727"/>
      <c r="W32" s="1727"/>
    </row>
    <row r="33" spans="1:23" ht="13.5" customHeight="1" x14ac:dyDescent="0.2">
      <c r="A33" s="448">
        <v>10</v>
      </c>
      <c r="B33" s="232" t="s">
        <v>1027</v>
      </c>
      <c r="C33" s="1847">
        <v>0</v>
      </c>
      <c r="D33" s="1847">
        <v>2000000</v>
      </c>
      <c r="E33" s="1847">
        <v>2000000</v>
      </c>
      <c r="F33" s="234">
        <v>100</v>
      </c>
      <c r="G33" s="1727"/>
      <c r="H33" s="1727"/>
      <c r="I33" s="1727"/>
      <c r="J33" s="1727"/>
      <c r="K33" s="1727"/>
      <c r="L33" s="1727"/>
      <c r="M33" s="1727"/>
      <c r="N33" s="1727"/>
      <c r="O33" s="1727"/>
      <c r="P33" s="1727"/>
      <c r="Q33" s="1727"/>
      <c r="R33" s="1727"/>
      <c r="S33" s="1727"/>
      <c r="T33" s="1727"/>
      <c r="U33" s="1727"/>
      <c r="V33" s="1727"/>
      <c r="W33" s="1727"/>
    </row>
    <row r="34" spans="1:23" ht="13.5" customHeight="1" x14ac:dyDescent="0.2">
      <c r="A34" s="448">
        <v>11</v>
      </c>
      <c r="B34" s="232" t="s">
        <v>1028</v>
      </c>
      <c r="C34" s="1847">
        <v>0</v>
      </c>
      <c r="D34" s="1847">
        <v>2500000</v>
      </c>
      <c r="E34" s="1847">
        <v>2500000</v>
      </c>
      <c r="F34" s="234">
        <v>100</v>
      </c>
      <c r="G34" s="1727"/>
      <c r="H34" s="1727"/>
      <c r="I34" s="1727"/>
      <c r="J34" s="1727"/>
      <c r="K34" s="1727"/>
      <c r="L34" s="1727"/>
      <c r="M34" s="1727"/>
      <c r="N34" s="1727"/>
      <c r="O34" s="1727"/>
      <c r="P34" s="1727"/>
      <c r="Q34" s="1727"/>
      <c r="R34" s="1727"/>
      <c r="S34" s="1727"/>
      <c r="T34" s="1727"/>
      <c r="U34" s="1727"/>
      <c r="V34" s="1727"/>
      <c r="W34" s="1727"/>
    </row>
    <row r="35" spans="1:23" ht="13.5" customHeight="1" x14ac:dyDescent="0.2">
      <c r="A35" s="448">
        <v>12</v>
      </c>
      <c r="B35" s="232" t="s">
        <v>1077</v>
      </c>
      <c r="C35" s="1847">
        <v>0</v>
      </c>
      <c r="D35" s="1847">
        <v>2000000</v>
      </c>
      <c r="E35" s="1847">
        <v>2000000</v>
      </c>
      <c r="F35" s="234">
        <v>100</v>
      </c>
      <c r="G35" s="1727"/>
      <c r="H35" s="1727"/>
      <c r="I35" s="1727"/>
      <c r="J35" s="1727"/>
      <c r="K35" s="1727"/>
      <c r="L35" s="1727"/>
      <c r="M35" s="1727"/>
      <c r="N35" s="1727"/>
      <c r="O35" s="1727"/>
      <c r="P35" s="1727"/>
      <c r="Q35" s="1727"/>
      <c r="R35" s="1727"/>
      <c r="S35" s="1727"/>
      <c r="T35" s="1727"/>
      <c r="U35" s="1727"/>
      <c r="V35" s="1727"/>
      <c r="W35" s="1727"/>
    </row>
    <row r="36" spans="1:23" ht="13.5" customHeight="1" x14ac:dyDescent="0.2">
      <c r="A36" s="448">
        <v>13</v>
      </c>
      <c r="B36" s="232" t="s">
        <v>1119</v>
      </c>
      <c r="C36" s="1847">
        <v>0</v>
      </c>
      <c r="D36" s="1847">
        <v>500000</v>
      </c>
      <c r="E36" s="1847">
        <v>500000</v>
      </c>
      <c r="F36" s="234">
        <v>100</v>
      </c>
      <c r="G36" s="1727"/>
      <c r="H36" s="1727"/>
      <c r="I36" s="1727"/>
      <c r="J36" s="1727"/>
      <c r="K36" s="1727"/>
      <c r="L36" s="1727"/>
      <c r="M36" s="1727"/>
      <c r="N36" s="1727"/>
      <c r="O36" s="1727"/>
      <c r="P36" s="1727"/>
      <c r="Q36" s="1727"/>
      <c r="R36" s="1727"/>
      <c r="S36" s="1727"/>
      <c r="T36" s="1727"/>
      <c r="U36" s="1727"/>
      <c r="V36" s="1727"/>
      <c r="W36" s="1727"/>
    </row>
    <row r="37" spans="1:23" ht="9" customHeight="1" x14ac:dyDescent="0.2">
      <c r="A37" s="448"/>
      <c r="B37" s="232"/>
      <c r="C37" s="1848"/>
      <c r="D37" s="1847"/>
      <c r="E37" s="1847"/>
      <c r="F37" s="234"/>
      <c r="G37" s="1727"/>
      <c r="H37" s="1727"/>
      <c r="I37" s="1727"/>
      <c r="J37" s="1727"/>
      <c r="K37" s="1727"/>
      <c r="L37" s="1727"/>
      <c r="M37" s="1727"/>
      <c r="N37" s="1727"/>
      <c r="O37" s="1727"/>
      <c r="P37" s="1727"/>
      <c r="Q37" s="1727"/>
      <c r="R37" s="1727"/>
      <c r="S37" s="1727"/>
      <c r="T37" s="1727"/>
      <c r="U37" s="1727"/>
      <c r="V37" s="1727"/>
      <c r="W37" s="1727"/>
    </row>
    <row r="38" spans="1:23" ht="13.5" customHeight="1" x14ac:dyDescent="0.2">
      <c r="A38" s="1831" t="s">
        <v>48</v>
      </c>
      <c r="B38" s="1849" t="s">
        <v>79</v>
      </c>
      <c r="C38" s="1846">
        <v>0</v>
      </c>
      <c r="D38" s="1846">
        <v>4500000</v>
      </c>
      <c r="E38" s="1846">
        <v>4500000</v>
      </c>
      <c r="F38" s="2048">
        <v>100</v>
      </c>
      <c r="G38" s="1727"/>
      <c r="H38" s="1727"/>
      <c r="I38" s="1727"/>
      <c r="J38" s="1727"/>
      <c r="K38" s="1727"/>
      <c r="L38" s="1727"/>
      <c r="M38" s="1727"/>
      <c r="N38" s="1727"/>
      <c r="O38" s="1727"/>
      <c r="P38" s="1727"/>
      <c r="Q38" s="1727"/>
      <c r="R38" s="1727"/>
      <c r="S38" s="1727"/>
      <c r="T38" s="1727"/>
      <c r="U38" s="1727"/>
      <c r="V38" s="1727"/>
      <c r="W38" s="1727"/>
    </row>
    <row r="39" spans="1:23" ht="13.5" customHeight="1" x14ac:dyDescent="0.2">
      <c r="A39" s="448">
        <v>1</v>
      </c>
      <c r="B39" s="232" t="s">
        <v>976</v>
      </c>
      <c r="C39" s="1850">
        <v>0</v>
      </c>
      <c r="D39" s="1753">
        <v>500000</v>
      </c>
      <c r="E39" s="1753">
        <v>500000</v>
      </c>
      <c r="F39" s="234">
        <v>100</v>
      </c>
      <c r="G39" s="1727"/>
      <c r="H39" s="1727"/>
      <c r="I39" s="1727"/>
      <c r="J39" s="1727"/>
      <c r="K39" s="1727"/>
      <c r="L39" s="1727"/>
      <c r="M39" s="1727"/>
      <c r="N39" s="1727"/>
      <c r="O39" s="1727"/>
      <c r="P39" s="1727"/>
      <c r="Q39" s="1727"/>
      <c r="R39" s="1727"/>
      <c r="S39" s="1727"/>
      <c r="T39" s="1727"/>
      <c r="U39" s="1727"/>
      <c r="V39" s="1727"/>
      <c r="W39" s="1727"/>
    </row>
    <row r="40" spans="1:23" ht="13.5" customHeight="1" x14ac:dyDescent="0.2">
      <c r="A40" s="448">
        <v>2</v>
      </c>
      <c r="B40" s="232" t="s">
        <v>977</v>
      </c>
      <c r="C40" s="1850">
        <v>0</v>
      </c>
      <c r="D40" s="1753">
        <v>500000</v>
      </c>
      <c r="E40" s="1753">
        <v>500000</v>
      </c>
      <c r="F40" s="234">
        <v>100</v>
      </c>
      <c r="G40" s="1727"/>
      <c r="H40" s="1727"/>
      <c r="I40" s="1727"/>
      <c r="J40" s="1727"/>
      <c r="K40" s="1727"/>
      <c r="L40" s="1727"/>
      <c r="M40" s="1727"/>
      <c r="N40" s="1727"/>
      <c r="O40" s="1727"/>
      <c r="P40" s="1727"/>
      <c r="Q40" s="1727"/>
      <c r="R40" s="1727"/>
      <c r="S40" s="1727"/>
      <c r="T40" s="1727"/>
      <c r="U40" s="1727"/>
      <c r="V40" s="1727"/>
      <c r="W40" s="1727"/>
    </row>
    <row r="41" spans="1:23" ht="13.5" customHeight="1" x14ac:dyDescent="0.2">
      <c r="A41" s="448">
        <v>3</v>
      </c>
      <c r="B41" s="232" t="s">
        <v>654</v>
      </c>
      <c r="C41" s="1753">
        <v>0</v>
      </c>
      <c r="D41" s="1753">
        <v>1600000</v>
      </c>
      <c r="E41" s="1753">
        <v>1600000</v>
      </c>
      <c r="F41" s="234">
        <v>100</v>
      </c>
      <c r="G41" s="1727"/>
      <c r="H41" s="1727"/>
      <c r="I41" s="1727"/>
      <c r="J41" s="1727"/>
      <c r="K41" s="1727"/>
      <c r="L41" s="1727"/>
      <c r="M41" s="1727"/>
      <c r="N41" s="1727"/>
      <c r="O41" s="1727"/>
      <c r="P41" s="1727"/>
      <c r="Q41" s="1727"/>
      <c r="R41" s="1727"/>
      <c r="S41" s="1727"/>
      <c r="T41" s="1727"/>
      <c r="U41" s="1727"/>
      <c r="V41" s="1727"/>
      <c r="W41" s="1727"/>
    </row>
    <row r="42" spans="1:23" ht="13.5" customHeight="1" x14ac:dyDescent="0.2">
      <c r="A42" s="448">
        <v>4</v>
      </c>
      <c r="B42" s="232" t="s">
        <v>138</v>
      </c>
      <c r="C42" s="1753">
        <v>0</v>
      </c>
      <c r="D42" s="1753">
        <v>1900000</v>
      </c>
      <c r="E42" s="1753">
        <v>1900000</v>
      </c>
      <c r="F42" s="234">
        <v>100</v>
      </c>
      <c r="G42" s="1727"/>
      <c r="H42" s="1727"/>
      <c r="I42" s="1727"/>
      <c r="J42" s="1727"/>
      <c r="K42" s="1727"/>
      <c r="L42" s="1727"/>
      <c r="M42" s="1727"/>
      <c r="N42" s="1727"/>
      <c r="O42" s="1727"/>
      <c r="P42" s="1727"/>
      <c r="Q42" s="1727"/>
      <c r="R42" s="1727"/>
      <c r="S42" s="1727"/>
      <c r="T42" s="1727"/>
      <c r="U42" s="1727"/>
      <c r="V42" s="1727"/>
      <c r="W42" s="1727"/>
    </row>
    <row r="43" spans="1:23" ht="9.75" customHeight="1" x14ac:dyDescent="0.2">
      <c r="A43" s="448"/>
      <c r="B43" s="1851"/>
      <c r="C43" s="1753"/>
      <c r="D43" s="1753"/>
      <c r="E43" s="1753"/>
      <c r="F43" s="234"/>
      <c r="G43" s="1727"/>
      <c r="H43" s="1727"/>
      <c r="I43" s="1727"/>
      <c r="J43" s="1727"/>
      <c r="K43" s="1727"/>
      <c r="L43" s="1727"/>
      <c r="M43" s="1727"/>
      <c r="N43" s="1727"/>
      <c r="O43" s="1727"/>
      <c r="P43" s="1727"/>
      <c r="Q43" s="1727"/>
      <c r="R43" s="1727"/>
      <c r="S43" s="1727"/>
      <c r="T43" s="1727"/>
      <c r="U43" s="1727"/>
      <c r="V43" s="1727"/>
      <c r="W43" s="1727"/>
    </row>
    <row r="44" spans="1:23" ht="13.5" customHeight="1" x14ac:dyDescent="0.2">
      <c r="A44" s="1831" t="s">
        <v>49</v>
      </c>
      <c r="B44" s="1852" t="s">
        <v>329</v>
      </c>
      <c r="C44" s="1846">
        <v>208136265</v>
      </c>
      <c r="D44" s="1846">
        <v>366816671</v>
      </c>
      <c r="E44" s="1846">
        <v>187466315</v>
      </c>
      <c r="F44" s="2048">
        <v>51.106269104110588</v>
      </c>
      <c r="G44" s="1727"/>
      <c r="H44" s="1727"/>
      <c r="I44" s="1727"/>
      <c r="J44" s="1727"/>
      <c r="K44" s="1727"/>
      <c r="L44" s="1727"/>
      <c r="M44" s="1727"/>
      <c r="N44" s="1727"/>
      <c r="O44" s="1727"/>
      <c r="P44" s="1727"/>
      <c r="Q44" s="1727"/>
      <c r="R44" s="1727"/>
      <c r="S44" s="1727"/>
      <c r="T44" s="1727"/>
      <c r="U44" s="1727"/>
      <c r="V44" s="1727"/>
      <c r="W44" s="1727"/>
    </row>
    <row r="45" spans="1:23" ht="13.5" customHeight="1" x14ac:dyDescent="0.2">
      <c r="A45" s="1754">
        <v>1</v>
      </c>
      <c r="B45" s="232" t="s">
        <v>905</v>
      </c>
      <c r="C45" s="1753">
        <v>186986000</v>
      </c>
      <c r="D45" s="1753">
        <v>278867797</v>
      </c>
      <c r="E45" s="1753">
        <v>120053065</v>
      </c>
      <c r="F45" s="234">
        <v>43.05017154777466</v>
      </c>
      <c r="G45" s="1727"/>
      <c r="H45" s="1727"/>
      <c r="I45" s="1727"/>
      <c r="J45" s="1727"/>
      <c r="K45" s="1727"/>
      <c r="L45" s="1727"/>
      <c r="M45" s="1727"/>
      <c r="N45" s="1727"/>
      <c r="O45" s="1727"/>
      <c r="P45" s="1727"/>
      <c r="Q45" s="1727"/>
      <c r="R45" s="1727"/>
      <c r="S45" s="1727"/>
      <c r="T45" s="1727"/>
      <c r="U45" s="1727"/>
      <c r="V45" s="1727"/>
      <c r="W45" s="1727"/>
    </row>
    <row r="46" spans="1:23" ht="13.5" customHeight="1" x14ac:dyDescent="0.2">
      <c r="A46" s="1754">
        <v>2</v>
      </c>
      <c r="B46" s="232" t="s">
        <v>332</v>
      </c>
      <c r="C46" s="1753">
        <v>15650265</v>
      </c>
      <c r="D46" s="1753">
        <v>30896874</v>
      </c>
      <c r="E46" s="1753">
        <v>16861350</v>
      </c>
      <c r="F46" s="234">
        <v>54.572996608006363</v>
      </c>
      <c r="G46" s="1727"/>
      <c r="H46" s="1727"/>
      <c r="I46" s="1727"/>
      <c r="J46" s="1727"/>
      <c r="K46" s="1727"/>
      <c r="L46" s="1727"/>
      <c r="M46" s="1727"/>
      <c r="N46" s="1727"/>
      <c r="O46" s="1727"/>
      <c r="P46" s="1727"/>
      <c r="Q46" s="1727"/>
      <c r="R46" s="1727"/>
      <c r="S46" s="1727"/>
      <c r="T46" s="1727"/>
      <c r="U46" s="1727"/>
      <c r="V46" s="1727"/>
      <c r="W46" s="1727"/>
    </row>
    <row r="47" spans="1:23" ht="13.5" customHeight="1" x14ac:dyDescent="0.2">
      <c r="A47" s="1754">
        <v>3</v>
      </c>
      <c r="B47" s="393" t="s">
        <v>1122</v>
      </c>
      <c r="C47" s="1753">
        <v>5500000</v>
      </c>
      <c r="D47" s="1753">
        <v>5500000</v>
      </c>
      <c r="E47" s="1753">
        <v>0</v>
      </c>
      <c r="F47" s="234">
        <v>0</v>
      </c>
      <c r="G47" s="1727"/>
      <c r="H47" s="1727"/>
      <c r="I47" s="1727"/>
      <c r="J47" s="1727"/>
      <c r="K47" s="1727"/>
      <c r="L47" s="1727"/>
      <c r="M47" s="1727"/>
      <c r="N47" s="1727"/>
      <c r="O47" s="1727"/>
      <c r="P47" s="1727"/>
      <c r="Q47" s="1727"/>
      <c r="R47" s="1727"/>
      <c r="S47" s="1727"/>
      <c r="T47" s="1727"/>
      <c r="U47" s="1727"/>
      <c r="V47" s="1727"/>
      <c r="W47" s="1727"/>
    </row>
    <row r="48" spans="1:23" ht="13.5" customHeight="1" x14ac:dyDescent="0.2">
      <c r="A48" s="448">
        <v>4</v>
      </c>
      <c r="B48" s="390" t="s">
        <v>1078</v>
      </c>
      <c r="C48" s="1753">
        <v>0</v>
      </c>
      <c r="D48" s="1753">
        <v>2200000</v>
      </c>
      <c r="E48" s="1753">
        <v>2200000</v>
      </c>
      <c r="F48" s="234">
        <v>100</v>
      </c>
      <c r="G48" s="1727"/>
      <c r="H48" s="1727"/>
      <c r="I48" s="1727"/>
      <c r="J48" s="1727"/>
      <c r="K48" s="1727"/>
      <c r="L48" s="1727"/>
      <c r="M48" s="1727"/>
      <c r="N48" s="1727"/>
      <c r="O48" s="1727"/>
      <c r="P48" s="1727"/>
      <c r="Q48" s="1727"/>
      <c r="R48" s="1727"/>
      <c r="S48" s="1727"/>
      <c r="T48" s="1727"/>
      <c r="U48" s="1727"/>
      <c r="V48" s="1727"/>
      <c r="W48" s="1727"/>
    </row>
    <row r="49" spans="1:23" ht="13.5" customHeight="1" x14ac:dyDescent="0.2">
      <c r="A49" s="1754">
        <v>5</v>
      </c>
      <c r="B49" s="393" t="s">
        <v>23</v>
      </c>
      <c r="C49" s="1753">
        <v>0</v>
      </c>
      <c r="D49" s="1753">
        <v>2000000</v>
      </c>
      <c r="E49" s="1753">
        <v>2000000</v>
      </c>
      <c r="F49" s="234">
        <v>100</v>
      </c>
      <c r="G49" s="1727"/>
      <c r="H49" s="1727"/>
      <c r="I49" s="1727"/>
      <c r="J49" s="1727"/>
      <c r="K49" s="1727"/>
      <c r="L49" s="1727"/>
      <c r="M49" s="1727"/>
      <c r="N49" s="1727"/>
      <c r="O49" s="1727"/>
      <c r="P49" s="1727"/>
      <c r="Q49" s="1727"/>
      <c r="R49" s="1727"/>
      <c r="S49" s="1727"/>
      <c r="T49" s="1727"/>
      <c r="U49" s="1727"/>
      <c r="V49" s="1727"/>
      <c r="W49" s="1727"/>
    </row>
    <row r="50" spans="1:23" ht="13.5" customHeight="1" x14ac:dyDescent="0.2">
      <c r="A50" s="1754">
        <v>6</v>
      </c>
      <c r="B50" s="393" t="s">
        <v>978</v>
      </c>
      <c r="C50" s="1753">
        <v>0</v>
      </c>
      <c r="D50" s="1753">
        <v>1900000</v>
      </c>
      <c r="E50" s="1753">
        <v>1900000</v>
      </c>
      <c r="F50" s="234">
        <v>100</v>
      </c>
      <c r="G50" s="1727"/>
      <c r="H50" s="1727"/>
      <c r="I50" s="1727"/>
      <c r="J50" s="1727"/>
      <c r="K50" s="1727"/>
      <c r="L50" s="1727"/>
      <c r="M50" s="1727"/>
      <c r="N50" s="1727"/>
      <c r="O50" s="1727"/>
      <c r="P50" s="1727"/>
      <c r="Q50" s="1727"/>
      <c r="R50" s="1727"/>
      <c r="S50" s="1727"/>
      <c r="T50" s="1727"/>
      <c r="U50" s="1727"/>
      <c r="V50" s="1727"/>
      <c r="W50" s="1727"/>
    </row>
    <row r="51" spans="1:23" ht="13.5" customHeight="1" x14ac:dyDescent="0.2">
      <c r="A51" s="1754">
        <v>7</v>
      </c>
      <c r="B51" s="232" t="s">
        <v>1017</v>
      </c>
      <c r="C51" s="1753">
        <v>0</v>
      </c>
      <c r="D51" s="1753">
        <v>1000000</v>
      </c>
      <c r="E51" s="1753">
        <v>0</v>
      </c>
      <c r="F51" s="234">
        <v>0</v>
      </c>
      <c r="G51" s="1727"/>
      <c r="H51" s="1727"/>
      <c r="I51" s="1727"/>
      <c r="J51" s="1727"/>
      <c r="K51" s="1727"/>
      <c r="L51" s="1727"/>
      <c r="M51" s="1727"/>
      <c r="N51" s="1727"/>
      <c r="O51" s="1727"/>
      <c r="P51" s="1727"/>
      <c r="Q51" s="1727"/>
      <c r="R51" s="1727"/>
      <c r="S51" s="1727"/>
      <c r="T51" s="1727"/>
      <c r="U51" s="1727"/>
      <c r="V51" s="1727"/>
      <c r="W51" s="1727"/>
    </row>
    <row r="52" spans="1:23" ht="13.5" customHeight="1" x14ac:dyDescent="0.2">
      <c r="A52" s="1754">
        <v>8</v>
      </c>
      <c r="B52" s="232" t="s">
        <v>1120</v>
      </c>
      <c r="C52" s="1753">
        <v>0</v>
      </c>
      <c r="D52" s="1753">
        <v>700000</v>
      </c>
      <c r="E52" s="1753">
        <v>700000</v>
      </c>
      <c r="F52" s="234">
        <v>100</v>
      </c>
      <c r="G52" s="1727"/>
      <c r="H52" s="1727"/>
      <c r="I52" s="1727"/>
      <c r="J52" s="1727"/>
      <c r="K52" s="1727"/>
      <c r="L52" s="1727"/>
      <c r="M52" s="1727"/>
      <c r="N52" s="1727"/>
      <c r="O52" s="1727"/>
      <c r="P52" s="1727"/>
      <c r="Q52" s="1727"/>
      <c r="R52" s="1727"/>
      <c r="S52" s="1727"/>
      <c r="T52" s="1727"/>
      <c r="U52" s="1727"/>
      <c r="V52" s="1727"/>
      <c r="W52" s="1727"/>
    </row>
    <row r="53" spans="1:23" ht="13.5" customHeight="1" x14ac:dyDescent="0.2">
      <c r="A53" s="1754">
        <v>9</v>
      </c>
      <c r="B53" s="232" t="s">
        <v>1121</v>
      </c>
      <c r="C53" s="1753">
        <v>0</v>
      </c>
      <c r="D53" s="1753">
        <v>4316000</v>
      </c>
      <c r="E53" s="1753">
        <v>4315900</v>
      </c>
      <c r="F53" s="234">
        <v>99.997683039851708</v>
      </c>
      <c r="G53" s="1727"/>
      <c r="H53" s="1727"/>
      <c r="I53" s="1727"/>
      <c r="J53" s="1727"/>
      <c r="K53" s="1727"/>
      <c r="L53" s="1727"/>
      <c r="M53" s="1727"/>
      <c r="N53" s="1727"/>
      <c r="O53" s="1727"/>
      <c r="P53" s="1727"/>
      <c r="Q53" s="1727"/>
      <c r="R53" s="1727"/>
      <c r="S53" s="1727"/>
      <c r="T53" s="1727"/>
      <c r="U53" s="1727"/>
      <c r="V53" s="1727"/>
      <c r="W53" s="1727"/>
    </row>
    <row r="54" spans="1:23" ht="13.5" customHeight="1" x14ac:dyDescent="0.2">
      <c r="A54" s="1754">
        <v>10</v>
      </c>
      <c r="B54" s="232" t="s">
        <v>1072</v>
      </c>
      <c r="C54" s="1753">
        <v>0</v>
      </c>
      <c r="D54" s="1753">
        <v>109000</v>
      </c>
      <c r="E54" s="1753">
        <v>109000</v>
      </c>
      <c r="F54" s="234">
        <v>100</v>
      </c>
      <c r="G54" s="1727"/>
      <c r="H54" s="1727"/>
      <c r="I54" s="1727"/>
      <c r="J54" s="1727"/>
      <c r="K54" s="1727"/>
      <c r="L54" s="1727"/>
      <c r="M54" s="1727"/>
      <c r="N54" s="1727"/>
      <c r="O54" s="1727"/>
      <c r="P54" s="1727"/>
      <c r="Q54" s="1727"/>
      <c r="R54" s="1727"/>
      <c r="S54" s="1727"/>
      <c r="T54" s="1727"/>
      <c r="U54" s="1727"/>
      <c r="V54" s="1727"/>
      <c r="W54" s="1727"/>
    </row>
    <row r="55" spans="1:23" ht="13.5" customHeight="1" x14ac:dyDescent="0.2">
      <c r="A55" s="1754">
        <v>11</v>
      </c>
      <c r="B55" s="232" t="s">
        <v>1223</v>
      </c>
      <c r="C55" s="1753">
        <v>0</v>
      </c>
      <c r="D55" s="1753">
        <v>37327000</v>
      </c>
      <c r="E55" s="1753">
        <v>37327000</v>
      </c>
      <c r="F55" s="234">
        <v>100</v>
      </c>
      <c r="G55" s="1727"/>
      <c r="H55" s="1727"/>
      <c r="I55" s="1727"/>
      <c r="J55" s="1727"/>
      <c r="K55" s="1727"/>
      <c r="L55" s="1727"/>
      <c r="M55" s="1727"/>
      <c r="N55" s="1727"/>
      <c r="O55" s="1727"/>
      <c r="P55" s="1727"/>
      <c r="Q55" s="1727"/>
      <c r="R55" s="1727"/>
      <c r="S55" s="1727"/>
      <c r="T55" s="1727"/>
      <c r="U55" s="1727"/>
      <c r="V55" s="1727"/>
      <c r="W55" s="1727"/>
    </row>
    <row r="56" spans="1:23" ht="13.5" customHeight="1" x14ac:dyDescent="0.2">
      <c r="A56" s="1754">
        <v>12</v>
      </c>
      <c r="B56" s="232" t="s">
        <v>1043</v>
      </c>
      <c r="C56" s="1753">
        <v>0</v>
      </c>
      <c r="D56" s="1753">
        <v>2000000</v>
      </c>
      <c r="E56" s="1753">
        <v>2000000</v>
      </c>
      <c r="F56" s="234">
        <v>100</v>
      </c>
      <c r="G56" s="1727"/>
      <c r="H56" s="1727"/>
      <c r="I56" s="1727"/>
      <c r="J56" s="1727"/>
      <c r="K56" s="1727"/>
      <c r="L56" s="1727"/>
      <c r="M56" s="1727"/>
      <c r="N56" s="1727"/>
      <c r="O56" s="1727"/>
      <c r="P56" s="1727"/>
      <c r="Q56" s="1727"/>
      <c r="R56" s="1727"/>
      <c r="S56" s="1727"/>
      <c r="T56" s="1727"/>
      <c r="U56" s="1727"/>
      <c r="V56" s="1727"/>
      <c r="W56" s="1727"/>
    </row>
    <row r="57" spans="1:23" ht="9.75" customHeight="1" x14ac:dyDescent="0.2">
      <c r="A57" s="1754"/>
      <c r="B57" s="2"/>
      <c r="C57" s="1753"/>
      <c r="D57" s="1753"/>
      <c r="E57" s="1753"/>
      <c r="F57" s="234"/>
      <c r="G57" s="1727"/>
      <c r="H57" s="1727"/>
      <c r="I57" s="1727"/>
      <c r="J57" s="1727"/>
      <c r="K57" s="1727"/>
      <c r="L57" s="1727"/>
      <c r="M57" s="1727"/>
      <c r="N57" s="1727"/>
      <c r="O57" s="1727"/>
      <c r="P57" s="1727"/>
      <c r="Q57" s="1727"/>
      <c r="R57" s="1727"/>
      <c r="S57" s="1727"/>
      <c r="T57" s="1727"/>
      <c r="U57" s="1727"/>
      <c r="V57" s="1727"/>
      <c r="W57" s="1727"/>
    </row>
    <row r="58" spans="1:23" ht="13.5" customHeight="1" x14ac:dyDescent="0.2">
      <c r="A58" s="1831" t="s">
        <v>50</v>
      </c>
      <c r="B58" s="1853" t="s">
        <v>80</v>
      </c>
      <c r="C58" s="2040">
        <v>6675000</v>
      </c>
      <c r="D58" s="2040">
        <v>17525000</v>
      </c>
      <c r="E58" s="2040">
        <v>17525000</v>
      </c>
      <c r="F58" s="2048">
        <v>100</v>
      </c>
      <c r="G58" s="1727"/>
      <c r="H58" s="1727"/>
      <c r="I58" s="1727"/>
      <c r="J58" s="1727"/>
      <c r="K58" s="1727"/>
      <c r="L58" s="1727"/>
      <c r="M58" s="1727"/>
      <c r="N58" s="1727"/>
      <c r="O58" s="1727"/>
      <c r="P58" s="1727"/>
      <c r="Q58" s="1727"/>
      <c r="R58" s="1727"/>
      <c r="S58" s="1727"/>
      <c r="T58" s="1727"/>
      <c r="U58" s="1727"/>
      <c r="V58" s="1727"/>
      <c r="W58" s="1727"/>
    </row>
    <row r="59" spans="1:23" ht="13.5" customHeight="1" x14ac:dyDescent="0.2">
      <c r="A59" s="1754">
        <v>1</v>
      </c>
      <c r="B59" s="1854" t="s">
        <v>906</v>
      </c>
      <c r="C59" s="23">
        <v>6675000</v>
      </c>
      <c r="D59" s="1753">
        <v>17525000</v>
      </c>
      <c r="E59" s="23">
        <v>17525000</v>
      </c>
      <c r="F59" s="234">
        <v>100</v>
      </c>
      <c r="G59" s="1727"/>
      <c r="H59" s="1727"/>
      <c r="I59" s="1727"/>
      <c r="J59" s="1727"/>
      <c r="K59" s="1727"/>
      <c r="L59" s="1727"/>
      <c r="M59" s="1727"/>
      <c r="N59" s="1727"/>
      <c r="O59" s="1727"/>
      <c r="P59" s="1727"/>
      <c r="Q59" s="1727"/>
      <c r="R59" s="1727"/>
      <c r="S59" s="1727"/>
      <c r="T59" s="1727"/>
      <c r="U59" s="1727"/>
      <c r="V59" s="1727"/>
      <c r="W59" s="1727"/>
    </row>
    <row r="60" spans="1:23" ht="9.75" customHeight="1" x14ac:dyDescent="0.2">
      <c r="A60" s="1754"/>
      <c r="B60" s="442"/>
      <c r="C60" s="23"/>
      <c r="D60" s="23"/>
      <c r="E60" s="23">
        <v>0</v>
      </c>
      <c r="F60" s="234"/>
      <c r="G60" s="1727"/>
      <c r="H60" s="1727"/>
      <c r="I60" s="1727"/>
      <c r="J60" s="1727"/>
      <c r="K60" s="1727"/>
      <c r="L60" s="1727"/>
      <c r="M60" s="1727"/>
      <c r="N60" s="1727"/>
      <c r="O60" s="1727"/>
      <c r="P60" s="1727"/>
      <c r="Q60" s="1727"/>
      <c r="R60" s="1727"/>
      <c r="S60" s="1727"/>
      <c r="T60" s="1727"/>
      <c r="U60" s="1727"/>
      <c r="V60" s="1727"/>
      <c r="W60" s="1727"/>
    </row>
    <row r="61" spans="1:23" ht="13.5" customHeight="1" x14ac:dyDescent="0.2">
      <c r="A61" s="1831" t="s">
        <v>345</v>
      </c>
      <c r="B61" s="391" t="s">
        <v>346</v>
      </c>
      <c r="C61" s="2047">
        <v>103455000</v>
      </c>
      <c r="D61" s="2047">
        <v>91095000</v>
      </c>
      <c r="E61" s="2047">
        <v>79451843</v>
      </c>
      <c r="F61" s="2048">
        <v>87.218665129809537</v>
      </c>
      <c r="G61" s="1727"/>
      <c r="H61" s="1727"/>
      <c r="I61" s="1727"/>
      <c r="J61" s="1727"/>
      <c r="K61" s="1727"/>
      <c r="L61" s="1727"/>
      <c r="M61" s="1727"/>
      <c r="N61" s="1727"/>
      <c r="O61" s="1727"/>
      <c r="P61" s="1727"/>
      <c r="Q61" s="1727"/>
      <c r="R61" s="1727"/>
      <c r="S61" s="1727"/>
      <c r="T61" s="1727"/>
      <c r="U61" s="1727"/>
      <c r="V61" s="1727"/>
      <c r="W61" s="1727"/>
    </row>
    <row r="62" spans="1:23" ht="13.5" customHeight="1" x14ac:dyDescent="0.2">
      <c r="A62" s="1754">
        <v>1</v>
      </c>
      <c r="B62" s="2" t="s">
        <v>984</v>
      </c>
      <c r="C62" s="1847">
        <v>57000000</v>
      </c>
      <c r="D62" s="1847">
        <v>60745000</v>
      </c>
      <c r="E62" s="1847">
        <v>60744495</v>
      </c>
      <c r="F62" s="234">
        <v>99.999168655856451</v>
      </c>
      <c r="G62" s="1727"/>
      <c r="H62" s="1727"/>
      <c r="I62" s="1727"/>
      <c r="J62" s="1727"/>
      <c r="K62" s="1727"/>
      <c r="L62" s="1727"/>
      <c r="M62" s="1727"/>
      <c r="N62" s="1727"/>
      <c r="O62" s="1727"/>
      <c r="P62" s="1727"/>
      <c r="Q62" s="1727"/>
      <c r="R62" s="1727"/>
      <c r="S62" s="1727"/>
      <c r="T62" s="1727"/>
      <c r="U62" s="1727"/>
      <c r="V62" s="1727"/>
      <c r="W62" s="1727"/>
    </row>
    <row r="63" spans="1:23" ht="13.5" customHeight="1" x14ac:dyDescent="0.2">
      <c r="A63" s="1754">
        <v>2</v>
      </c>
      <c r="B63" s="2" t="s">
        <v>1029</v>
      </c>
      <c r="C63" s="1847">
        <v>46455000</v>
      </c>
      <c r="D63" s="1847">
        <v>30350000</v>
      </c>
      <c r="E63" s="1847">
        <v>18707348</v>
      </c>
      <c r="F63" s="234">
        <v>61.638708401976942</v>
      </c>
      <c r="G63" s="1727"/>
      <c r="H63" s="1727"/>
      <c r="I63" s="1727"/>
      <c r="J63" s="1727"/>
      <c r="K63" s="1727"/>
      <c r="L63" s="1727"/>
      <c r="M63" s="1727"/>
      <c r="N63" s="1727"/>
      <c r="O63" s="1727"/>
      <c r="P63" s="1727"/>
      <c r="Q63" s="1727"/>
      <c r="R63" s="1727"/>
      <c r="S63" s="1727"/>
      <c r="T63" s="1727"/>
      <c r="U63" s="1727"/>
      <c r="V63" s="1727"/>
      <c r="W63" s="1727"/>
    </row>
    <row r="64" spans="1:23" ht="9.75" customHeight="1" x14ac:dyDescent="0.2">
      <c r="A64" s="1831"/>
      <c r="B64" s="392"/>
      <c r="C64" s="1847"/>
      <c r="D64" s="1847"/>
      <c r="E64" s="1847"/>
      <c r="F64" s="234"/>
      <c r="G64" s="1727"/>
      <c r="H64" s="1727"/>
      <c r="I64" s="1727"/>
      <c r="J64" s="1727"/>
      <c r="K64" s="1727"/>
      <c r="L64" s="1727"/>
      <c r="M64" s="1727"/>
      <c r="N64" s="1727"/>
      <c r="O64" s="1727"/>
      <c r="P64" s="1727"/>
      <c r="Q64" s="1727"/>
      <c r="R64" s="1727"/>
      <c r="S64" s="1727"/>
      <c r="T64" s="1727"/>
      <c r="U64" s="1727"/>
      <c r="V64" s="1727"/>
      <c r="W64" s="1727"/>
    </row>
    <row r="65" spans="1:23" ht="13.5" customHeight="1" thickBot="1" x14ac:dyDescent="0.25">
      <c r="A65" s="1754"/>
      <c r="B65" s="2"/>
      <c r="C65" s="23"/>
      <c r="D65" s="23"/>
      <c r="E65" s="23"/>
      <c r="F65" s="234"/>
      <c r="G65" s="1727"/>
      <c r="H65" s="1727"/>
      <c r="I65" s="1727"/>
      <c r="J65" s="1727"/>
      <c r="K65" s="1727"/>
      <c r="L65" s="1727"/>
      <c r="M65" s="1727"/>
      <c r="N65" s="1727"/>
      <c r="O65" s="1727"/>
      <c r="P65" s="1727"/>
      <c r="Q65" s="1727"/>
      <c r="R65" s="1727"/>
      <c r="S65" s="1727"/>
      <c r="T65" s="1727"/>
      <c r="U65" s="1727"/>
      <c r="V65" s="1727"/>
      <c r="W65" s="1727"/>
    </row>
    <row r="66" spans="1:23" ht="18" customHeight="1" thickBot="1" x14ac:dyDescent="0.3">
      <c r="A66" s="1855"/>
      <c r="B66" s="1856" t="s">
        <v>31</v>
      </c>
      <c r="C66" s="1857">
        <v>318266265</v>
      </c>
      <c r="D66" s="1857">
        <v>508636671</v>
      </c>
      <c r="E66" s="1857">
        <v>317643158</v>
      </c>
      <c r="F66" s="253">
        <v>62.44991289666568</v>
      </c>
      <c r="G66" s="1727"/>
      <c r="H66" s="1727"/>
      <c r="I66" s="1727"/>
      <c r="J66" s="1727"/>
      <c r="K66" s="1727"/>
      <c r="L66" s="1727"/>
      <c r="M66" s="1727"/>
      <c r="N66" s="1727"/>
      <c r="O66" s="1727"/>
      <c r="P66" s="1727"/>
      <c r="Q66" s="1727"/>
      <c r="R66" s="1727"/>
      <c r="S66" s="1727"/>
      <c r="T66" s="1727"/>
      <c r="U66" s="1727"/>
      <c r="V66" s="1727"/>
      <c r="W66" s="1727"/>
    </row>
    <row r="67" spans="1:23" ht="19.5" customHeight="1" x14ac:dyDescent="0.2">
      <c r="B67" s="1817"/>
    </row>
    <row r="68" spans="1:23" ht="8.25" customHeight="1" x14ac:dyDescent="0.2"/>
    <row r="70" spans="1:23" x14ac:dyDescent="0.2">
      <c r="B70" s="1426"/>
      <c r="C70" s="555"/>
      <c r="D70" s="555"/>
      <c r="E70" s="555"/>
    </row>
    <row r="71" spans="1:23" x14ac:dyDescent="0.2">
      <c r="B71" s="1426"/>
      <c r="C71" s="555"/>
      <c r="D71" s="555"/>
      <c r="E71" s="555"/>
    </row>
    <row r="72" spans="1:23" x14ac:dyDescent="0.2">
      <c r="B72" s="1426"/>
      <c r="C72" s="555"/>
      <c r="D72" s="555"/>
      <c r="E72" s="555"/>
    </row>
    <row r="73" spans="1:23" x14ac:dyDescent="0.2">
      <c r="B73" s="1426"/>
      <c r="C73" s="555"/>
      <c r="D73" s="555"/>
      <c r="E73" s="555"/>
    </row>
  </sheetData>
  <mergeCells count="3">
    <mergeCell ref="A3:F3"/>
    <mergeCell ref="A4:F4"/>
    <mergeCell ref="A5:F5"/>
  </mergeCells>
  <phoneticPr fontId="0" type="noConversion"/>
  <printOptions horizontalCentered="1" verticalCentered="1"/>
  <pageMargins left="0.15748031496062992" right="0.23622047244094491" top="0.47" bottom="0.36" header="0.16" footer="0.23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"/>
  <sheetViews>
    <sheetView zoomScale="80" zoomScaleNormal="80" zoomScaleSheetLayoutView="75" workbookViewId="0">
      <selection activeCell="F3" sqref="F3"/>
    </sheetView>
  </sheetViews>
  <sheetFormatPr defaultRowHeight="12.75" x14ac:dyDescent="0.2"/>
  <cols>
    <col min="1" max="1" width="6.7109375" style="14" customWidth="1"/>
    <col min="2" max="2" width="79.7109375" style="14" customWidth="1"/>
    <col min="3" max="3" width="13.7109375" style="14" customWidth="1"/>
    <col min="4" max="4" width="13.140625" style="14" customWidth="1"/>
    <col min="5" max="5" width="13.7109375" style="14" customWidth="1"/>
    <col min="6" max="6" width="10" style="14" customWidth="1"/>
    <col min="7" max="7" width="9.140625" style="14" customWidth="1"/>
    <col min="8" max="16384" width="9.140625" style="14"/>
  </cols>
  <sheetData>
    <row r="2" spans="1:6" x14ac:dyDescent="0.2">
      <c r="A2" s="1727"/>
      <c r="C2" s="1728"/>
      <c r="D2" s="2447"/>
      <c r="E2" s="2447"/>
    </row>
    <row r="3" spans="1:6" x14ac:dyDescent="0.2">
      <c r="C3" s="1728"/>
      <c r="D3" s="1728"/>
      <c r="F3" s="567" t="s">
        <v>1232</v>
      </c>
    </row>
    <row r="4" spans="1:6" x14ac:dyDescent="0.2">
      <c r="C4" s="1728"/>
      <c r="D4" s="1728"/>
      <c r="F4" s="228" t="s">
        <v>51</v>
      </c>
    </row>
    <row r="5" spans="1:6" ht="15.75" x14ac:dyDescent="0.25">
      <c r="A5" s="1729"/>
      <c r="B5" s="1729"/>
      <c r="C5" s="1729"/>
      <c r="D5" s="1729"/>
    </row>
    <row r="6" spans="1:6" ht="15.75" x14ac:dyDescent="0.25">
      <c r="A6" s="2437"/>
      <c r="B6" s="2446"/>
      <c r="C6" s="1858"/>
      <c r="D6" s="1858"/>
    </row>
    <row r="7" spans="1:6" ht="15.75" x14ac:dyDescent="0.25">
      <c r="A7" s="1775"/>
      <c r="B7" s="1775"/>
      <c r="C7" s="1729"/>
      <c r="D7" s="1729"/>
    </row>
    <row r="8" spans="1:6" ht="18.75" x14ac:dyDescent="0.3">
      <c r="A8" s="2441" t="s">
        <v>1231</v>
      </c>
      <c r="B8" s="2441"/>
      <c r="C8" s="2441"/>
      <c r="D8" s="2441"/>
      <c r="E8" s="2441"/>
      <c r="F8" s="2441"/>
    </row>
    <row r="9" spans="1:6" ht="18.75" x14ac:dyDescent="0.3">
      <c r="A9" s="2441" t="s">
        <v>903</v>
      </c>
      <c r="B9" s="2441"/>
      <c r="C9" s="2441"/>
      <c r="D9" s="2441"/>
      <c r="E9" s="2441"/>
      <c r="F9" s="2441"/>
    </row>
    <row r="10" spans="1:6" ht="18.75" x14ac:dyDescent="0.3">
      <c r="A10" s="2441"/>
      <c r="B10" s="2441"/>
      <c r="C10" s="2441"/>
      <c r="D10" s="2441"/>
      <c r="E10" s="2441"/>
      <c r="F10" s="2441"/>
    </row>
    <row r="11" spans="1:6" ht="18.75" x14ac:dyDescent="0.3">
      <c r="A11" s="2445" t="s">
        <v>1249</v>
      </c>
      <c r="B11" s="2445"/>
      <c r="C11" s="2445"/>
      <c r="D11" s="2445"/>
      <c r="E11" s="2445"/>
      <c r="F11" s="2445"/>
    </row>
    <row r="12" spans="1:6" ht="15.75" x14ac:dyDescent="0.25">
      <c r="A12" s="1859"/>
      <c r="B12" s="1858"/>
      <c r="C12" s="1858"/>
      <c r="D12" s="1858"/>
    </row>
    <row r="13" spans="1:6" ht="15.75" x14ac:dyDescent="0.25">
      <c r="A13" s="1859"/>
      <c r="B13" s="1858"/>
      <c r="C13" s="1858"/>
      <c r="D13" s="1858"/>
    </row>
    <row r="14" spans="1:6" ht="15.75" x14ac:dyDescent="0.25">
      <c r="A14" s="1775"/>
      <c r="B14" s="1860"/>
      <c r="C14" s="1861"/>
      <c r="D14" s="1861"/>
    </row>
    <row r="15" spans="1:6" ht="15.75" x14ac:dyDescent="0.25">
      <c r="A15" s="1775"/>
      <c r="B15" s="1775"/>
      <c r="C15" s="1729"/>
      <c r="D15" s="1729"/>
    </row>
    <row r="16" spans="1:6" ht="16.5" thickBot="1" x14ac:dyDescent="0.3">
      <c r="A16" s="1729"/>
      <c r="B16" s="1729" t="s">
        <v>505</v>
      </c>
    </row>
    <row r="17" spans="1:6" ht="15.75" x14ac:dyDescent="0.25">
      <c r="A17" s="240"/>
      <c r="B17" s="240"/>
      <c r="C17" s="2226" t="s">
        <v>1164</v>
      </c>
      <c r="D17" s="2226" t="s">
        <v>1164</v>
      </c>
      <c r="E17" s="2224" t="s">
        <v>1164</v>
      </c>
      <c r="F17" s="34" t="s">
        <v>1164</v>
      </c>
    </row>
    <row r="18" spans="1:6" ht="15.75" x14ac:dyDescent="0.25">
      <c r="A18" s="242" t="s">
        <v>606</v>
      </c>
      <c r="B18" s="242" t="s">
        <v>28</v>
      </c>
      <c r="C18" s="2233" t="s">
        <v>32</v>
      </c>
      <c r="D18" s="2233" t="s">
        <v>288</v>
      </c>
      <c r="E18" s="2234" t="s">
        <v>130</v>
      </c>
      <c r="F18" s="1862" t="s">
        <v>130</v>
      </c>
    </row>
    <row r="19" spans="1:6" ht="16.5" thickBot="1" x14ac:dyDescent="0.3">
      <c r="A19" s="241"/>
      <c r="B19" s="241"/>
      <c r="C19" s="2235" t="s">
        <v>8</v>
      </c>
      <c r="D19" s="2235" t="s">
        <v>8</v>
      </c>
      <c r="E19" s="2236"/>
      <c r="F19" s="1863" t="s">
        <v>171</v>
      </c>
    </row>
    <row r="20" spans="1:6" ht="15.75" x14ac:dyDescent="0.2">
      <c r="A20" s="1782">
        <v>1</v>
      </c>
      <c r="B20" s="1864">
        <v>2</v>
      </c>
      <c r="C20" s="1163">
        <v>3</v>
      </c>
      <c r="D20" s="1413">
        <v>4</v>
      </c>
      <c r="E20" s="1414">
        <v>5</v>
      </c>
      <c r="F20" s="1784">
        <v>6</v>
      </c>
    </row>
    <row r="21" spans="1:6" x14ac:dyDescent="0.2">
      <c r="A21" s="1735"/>
      <c r="B21" s="1865"/>
      <c r="C21" s="1785"/>
      <c r="D21" s="1786"/>
      <c r="E21" s="1786"/>
      <c r="F21" s="35"/>
    </row>
    <row r="22" spans="1:6" ht="25.5" customHeight="1" x14ac:dyDescent="0.25">
      <c r="A22" s="1787" t="s">
        <v>121</v>
      </c>
      <c r="B22" s="1866" t="s">
        <v>904</v>
      </c>
      <c r="C22" s="1789">
        <v>315414000</v>
      </c>
      <c r="D22" s="1789">
        <v>500757000</v>
      </c>
      <c r="E22" s="1789">
        <v>573246736</v>
      </c>
      <c r="F22" s="1804">
        <v>114.47603048983839</v>
      </c>
    </row>
    <row r="23" spans="1:6" ht="29.25" customHeight="1" x14ac:dyDescent="0.25">
      <c r="A23" s="1867"/>
      <c r="B23" s="1868"/>
      <c r="C23" s="1869"/>
      <c r="D23" s="1870"/>
      <c r="E23" s="1870"/>
      <c r="F23" s="1871"/>
    </row>
    <row r="24" spans="1:6" ht="47.25" customHeight="1" x14ac:dyDescent="0.2">
      <c r="A24" s="1872">
        <v>1</v>
      </c>
      <c r="B24" s="1873" t="s">
        <v>1147</v>
      </c>
      <c r="C24" s="1874">
        <v>300000000</v>
      </c>
      <c r="D24" s="1874">
        <v>300000000</v>
      </c>
      <c r="E24" s="1874">
        <v>300000000</v>
      </c>
      <c r="F24" s="1875">
        <v>100</v>
      </c>
    </row>
    <row r="25" spans="1:6" ht="47.25" customHeight="1" x14ac:dyDescent="0.2">
      <c r="A25" s="1872">
        <v>2</v>
      </c>
      <c r="B25" s="1873" t="s">
        <v>1226</v>
      </c>
      <c r="C25" s="1874">
        <v>15414000</v>
      </c>
      <c r="D25" s="1874">
        <v>15414000</v>
      </c>
      <c r="E25" s="1874">
        <v>15414416</v>
      </c>
      <c r="F25" s="1875">
        <v>100.00269884520566</v>
      </c>
    </row>
    <row r="26" spans="1:6" ht="47.25" customHeight="1" x14ac:dyDescent="0.2">
      <c r="A26" s="1872">
        <v>3</v>
      </c>
      <c r="B26" s="1873" t="s">
        <v>1227</v>
      </c>
      <c r="C26" s="1874">
        <v>0</v>
      </c>
      <c r="D26" s="1874">
        <v>40500000</v>
      </c>
      <c r="E26" s="1874">
        <v>40500000</v>
      </c>
      <c r="F26" s="1875">
        <v>100</v>
      </c>
    </row>
    <row r="27" spans="1:6" ht="47.25" customHeight="1" x14ac:dyDescent="0.2">
      <c r="A27" s="1872">
        <v>4</v>
      </c>
      <c r="B27" s="1873" t="s">
        <v>1228</v>
      </c>
      <c r="C27" s="1874">
        <v>0</v>
      </c>
      <c r="D27" s="1874">
        <v>144843000</v>
      </c>
      <c r="E27" s="1874">
        <v>217332320</v>
      </c>
      <c r="F27" s="1875">
        <v>150.04682311192119</v>
      </c>
    </row>
    <row r="28" spans="1:6" ht="30" customHeight="1" x14ac:dyDescent="0.25">
      <c r="A28" s="1876" t="s">
        <v>276</v>
      </c>
      <c r="B28" s="1877" t="s">
        <v>503</v>
      </c>
      <c r="C28" s="1789">
        <v>0</v>
      </c>
      <c r="D28" s="1789">
        <v>44717000</v>
      </c>
      <c r="E28" s="1789">
        <v>4717400</v>
      </c>
      <c r="F28" s="1804">
        <v>10.549455464364783</v>
      </c>
    </row>
    <row r="29" spans="1:6" ht="30" customHeight="1" x14ac:dyDescent="0.25">
      <c r="A29" s="1878"/>
      <c r="B29" s="1879"/>
      <c r="C29" s="1808"/>
      <c r="D29" s="1808"/>
      <c r="E29" s="1808"/>
      <c r="F29" s="1809"/>
    </row>
    <row r="30" spans="1:6" ht="47.25" customHeight="1" x14ac:dyDescent="0.2">
      <c r="A30" s="2089">
        <v>1</v>
      </c>
      <c r="B30" s="1873" t="s">
        <v>1229</v>
      </c>
      <c r="C30" s="1874">
        <v>0</v>
      </c>
      <c r="D30" s="1874">
        <v>40000000</v>
      </c>
      <c r="E30" s="1874">
        <v>0</v>
      </c>
      <c r="F30" s="1875">
        <v>0</v>
      </c>
    </row>
    <row r="31" spans="1:6" ht="47.25" customHeight="1" x14ac:dyDescent="0.2">
      <c r="A31" s="2089">
        <v>2</v>
      </c>
      <c r="B31" s="2090" t="s">
        <v>1230</v>
      </c>
      <c r="C31" s="1874">
        <v>0</v>
      </c>
      <c r="D31" s="1874">
        <v>4717000</v>
      </c>
      <c r="E31" s="1874">
        <v>4717400</v>
      </c>
      <c r="F31" s="1875">
        <v>100.00847996608013</v>
      </c>
    </row>
    <row r="32" spans="1:6" ht="31.5" customHeight="1" thickBot="1" x14ac:dyDescent="0.3">
      <c r="A32" s="1880"/>
      <c r="B32" s="1881"/>
      <c r="C32" s="1870"/>
      <c r="D32" s="1882"/>
      <c r="E32" s="1882"/>
      <c r="F32" s="1883"/>
    </row>
    <row r="33" spans="1:6" ht="24.75" customHeight="1" thickBot="1" x14ac:dyDescent="0.3">
      <c r="A33" s="1884"/>
      <c r="B33" s="1885" t="s">
        <v>31</v>
      </c>
      <c r="C33" s="1815">
        <v>315414000</v>
      </c>
      <c r="D33" s="1815">
        <v>545474000</v>
      </c>
      <c r="E33" s="1815">
        <v>577964136</v>
      </c>
      <c r="F33" s="1816">
        <v>105.95631249152113</v>
      </c>
    </row>
    <row r="35" spans="1:6" x14ac:dyDescent="0.2">
      <c r="B35" s="1426"/>
      <c r="C35" s="555"/>
      <c r="D35" s="555"/>
      <c r="E35" s="555"/>
    </row>
    <row r="36" spans="1:6" x14ac:dyDescent="0.2">
      <c r="B36" s="1426"/>
      <c r="C36" s="555"/>
      <c r="D36" s="555"/>
      <c r="E36" s="555"/>
    </row>
  </sheetData>
  <mergeCells count="6">
    <mergeCell ref="A10:F10"/>
    <mergeCell ref="A11:F11"/>
    <mergeCell ref="A6:B6"/>
    <mergeCell ref="D2:E2"/>
    <mergeCell ref="A8:F8"/>
    <mergeCell ref="A9:F9"/>
  </mergeCells>
  <phoneticPr fontId="0" type="noConversion"/>
  <printOptions horizontalCentered="1" verticalCentered="1"/>
  <pageMargins left="0.17" right="0.17" top="0.15748031496062992" bottom="1.99" header="0.98" footer="0.34"/>
  <pageSetup paperSize="9" scale="73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5">
    <pageSetUpPr fitToPage="1"/>
  </sheetPr>
  <dimension ref="A2:I44"/>
  <sheetViews>
    <sheetView zoomScale="80" zoomScaleNormal="80" workbookViewId="0">
      <pane xSplit="2" ySplit="21" topLeftCell="C22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8.42578125" style="14" customWidth="1"/>
    <col min="2" max="2" width="67.42578125" style="14" customWidth="1"/>
    <col min="3" max="4" width="13" style="14" customWidth="1"/>
    <col min="5" max="5" width="13.5703125" style="14" customWidth="1"/>
    <col min="6" max="6" width="11.7109375" style="14" customWidth="1"/>
    <col min="7" max="8" width="9.140625" style="14" customWidth="1"/>
    <col min="9" max="9" width="11.28515625" style="14" customWidth="1"/>
    <col min="10" max="16" width="9.140625" style="14" customWidth="1"/>
    <col min="17" max="16384" width="9.140625" style="14"/>
  </cols>
  <sheetData>
    <row r="2" spans="1:6" x14ac:dyDescent="0.2">
      <c r="A2" s="1727"/>
      <c r="C2" s="1425"/>
      <c r="D2" s="1425"/>
      <c r="F2" s="1425" t="s">
        <v>1234</v>
      </c>
    </row>
    <row r="3" spans="1:6" x14ac:dyDescent="0.2">
      <c r="C3" s="1425"/>
      <c r="D3" s="1425"/>
      <c r="F3" s="1425" t="s">
        <v>51</v>
      </c>
    </row>
    <row r="4" spans="1:6" x14ac:dyDescent="0.2">
      <c r="C4" s="1728"/>
      <c r="D4" s="1728"/>
    </row>
    <row r="5" spans="1:6" ht="15.75" x14ac:dyDescent="0.25">
      <c r="A5" s="1729"/>
      <c r="B5" s="1729"/>
      <c r="C5" s="1729"/>
      <c r="D5" s="1729"/>
    </row>
    <row r="6" spans="1:6" ht="15.75" x14ac:dyDescent="0.25">
      <c r="A6" s="1729"/>
      <c r="B6" s="1729"/>
      <c r="C6" s="1729"/>
      <c r="D6" s="1729"/>
    </row>
    <row r="7" spans="1:6" ht="15.75" x14ac:dyDescent="0.25">
      <c r="A7" s="2448"/>
      <c r="B7" s="2448"/>
      <c r="C7" s="1858"/>
      <c r="D7" s="1858"/>
    </row>
    <row r="8" spans="1:6" ht="15.75" x14ac:dyDescent="0.25">
      <c r="A8" s="1713"/>
      <c r="B8" s="1713"/>
      <c r="C8" s="1729"/>
      <c r="D8" s="1729"/>
    </row>
    <row r="9" spans="1:6" ht="15.75" x14ac:dyDescent="0.25">
      <c r="A9" s="2448" t="s">
        <v>1233</v>
      </c>
      <c r="B9" s="2448"/>
      <c r="C9" s="2448"/>
      <c r="D9" s="2448"/>
      <c r="E9" s="2448"/>
      <c r="F9" s="2448"/>
    </row>
    <row r="10" spans="1:6" ht="15.75" x14ac:dyDescent="0.25">
      <c r="A10" s="2448" t="s">
        <v>463</v>
      </c>
      <c r="B10" s="2448"/>
      <c r="C10" s="2448"/>
      <c r="D10" s="2448"/>
      <c r="E10" s="2448"/>
      <c r="F10" s="2448"/>
    </row>
    <row r="11" spans="1:6" ht="15.75" x14ac:dyDescent="0.25">
      <c r="A11" s="1886"/>
      <c r="B11" s="1886"/>
      <c r="C11" s="1886"/>
      <c r="D11" s="1886"/>
      <c r="E11" s="1886"/>
      <c r="F11" s="1886"/>
    </row>
    <row r="12" spans="1:6" ht="15.75" x14ac:dyDescent="0.25">
      <c r="A12" s="2449" t="s">
        <v>1249</v>
      </c>
      <c r="B12" s="2449"/>
      <c r="C12" s="2449"/>
      <c r="D12" s="2449"/>
      <c r="E12" s="2449"/>
      <c r="F12" s="2449"/>
    </row>
    <row r="13" spans="1:6" ht="15.75" x14ac:dyDescent="0.25">
      <c r="A13" s="1859"/>
      <c r="B13" s="1858"/>
      <c r="C13" s="1858"/>
      <c r="D13" s="1858"/>
    </row>
    <row r="14" spans="1:6" ht="15.75" x14ac:dyDescent="0.25">
      <c r="A14" s="1859"/>
      <c r="B14" s="1858"/>
      <c r="C14" s="1858"/>
      <c r="D14" s="1858"/>
    </row>
    <row r="15" spans="1:6" ht="15.75" x14ac:dyDescent="0.25">
      <c r="A15" s="1713"/>
      <c r="B15" s="1886"/>
      <c r="C15" s="1861"/>
      <c r="D15" s="1861"/>
    </row>
    <row r="16" spans="1:6" ht="15.75" x14ac:dyDescent="0.25">
      <c r="A16" s="1713"/>
      <c r="B16" s="1713"/>
      <c r="C16" s="1729"/>
      <c r="D16" s="1729"/>
    </row>
    <row r="17" spans="1:9" ht="16.5" thickBot="1" x14ac:dyDescent="0.3">
      <c r="A17" s="1729"/>
      <c r="B17" s="1729" t="s">
        <v>505</v>
      </c>
    </row>
    <row r="18" spans="1:9" ht="15.75" x14ac:dyDescent="0.25">
      <c r="A18" s="1887"/>
      <c r="B18" s="1887"/>
      <c r="C18" s="2237" t="s">
        <v>1164</v>
      </c>
      <c r="D18" s="2238" t="s">
        <v>1164</v>
      </c>
      <c r="E18" s="2224" t="s">
        <v>1164</v>
      </c>
      <c r="F18" s="34" t="s">
        <v>1164</v>
      </c>
    </row>
    <row r="19" spans="1:9" ht="15.75" x14ac:dyDescent="0.25">
      <c r="A19" s="1888" t="s">
        <v>606</v>
      </c>
      <c r="B19" s="1888" t="s">
        <v>28</v>
      </c>
      <c r="C19" s="2239" t="s">
        <v>32</v>
      </c>
      <c r="D19" s="2240" t="s">
        <v>288</v>
      </c>
      <c r="E19" s="2234" t="s">
        <v>130</v>
      </c>
      <c r="F19" s="1862" t="s">
        <v>130</v>
      </c>
    </row>
    <row r="20" spans="1:9" ht="16.5" thickBot="1" x14ac:dyDescent="0.3">
      <c r="A20" s="1889"/>
      <c r="B20" s="1889"/>
      <c r="C20" s="2241" t="s">
        <v>8</v>
      </c>
      <c r="D20" s="2242" t="s">
        <v>8</v>
      </c>
      <c r="E20" s="2243"/>
      <c r="F20" s="1890" t="s">
        <v>171</v>
      </c>
    </row>
    <row r="21" spans="1:9" ht="15.75" x14ac:dyDescent="0.2">
      <c r="A21" s="1891">
        <v>1</v>
      </c>
      <c r="B21" s="1864">
        <v>2</v>
      </c>
      <c r="C21" s="1163">
        <v>3</v>
      </c>
      <c r="D21" s="1415">
        <v>4</v>
      </c>
      <c r="E21" s="1416">
        <v>5</v>
      </c>
      <c r="F21" s="1892">
        <v>6</v>
      </c>
    </row>
    <row r="22" spans="1:9" x14ac:dyDescent="0.2">
      <c r="A22" s="1754"/>
      <c r="B22" s="1893"/>
      <c r="C22" s="1785"/>
      <c r="D22" s="1786"/>
      <c r="E22" s="1786"/>
      <c r="F22" s="35"/>
    </row>
    <row r="23" spans="1:9" ht="31.5" customHeight="1" x14ac:dyDescent="0.3">
      <c r="A23" s="1894" t="s">
        <v>121</v>
      </c>
      <c r="B23" s="1895" t="s">
        <v>464</v>
      </c>
      <c r="C23" s="529">
        <v>0</v>
      </c>
      <c r="D23" s="529">
        <v>0</v>
      </c>
      <c r="E23" s="529">
        <v>0</v>
      </c>
      <c r="F23" s="1896">
        <v>0</v>
      </c>
    </row>
    <row r="24" spans="1:9" ht="16.5" x14ac:dyDescent="0.25">
      <c r="A24" s="1897"/>
      <c r="B24" s="530"/>
      <c r="C24" s="1898"/>
      <c r="D24" s="1899"/>
      <c r="E24" s="1899"/>
      <c r="F24" s="1900"/>
    </row>
    <row r="25" spans="1:9" s="1906" customFormat="1" ht="30" hidden="1" customHeight="1" x14ac:dyDescent="0.2">
      <c r="A25" s="1901">
        <v>1</v>
      </c>
      <c r="B25" s="1902" t="s">
        <v>930</v>
      </c>
      <c r="C25" s="1903"/>
      <c r="D25" s="1904"/>
      <c r="E25" s="1904"/>
      <c r="F25" s="1905" t="e">
        <v>#DIV/0!</v>
      </c>
    </row>
    <row r="26" spans="1:9" s="1906" customFormat="1" ht="30" customHeight="1" x14ac:dyDescent="0.25">
      <c r="A26" s="1897"/>
      <c r="B26" s="530"/>
      <c r="C26" s="530"/>
      <c r="D26" s="535"/>
      <c r="E26" s="535"/>
      <c r="F26" s="1907"/>
    </row>
    <row r="27" spans="1:9" s="1906" customFormat="1" ht="30" customHeight="1" x14ac:dyDescent="0.3">
      <c r="A27" s="1894" t="s">
        <v>276</v>
      </c>
      <c r="B27" s="1895" t="s">
        <v>465</v>
      </c>
      <c r="C27" s="529">
        <v>3000000</v>
      </c>
      <c r="D27" s="529">
        <v>3000000</v>
      </c>
      <c r="E27" s="529">
        <v>0</v>
      </c>
      <c r="F27" s="1896">
        <v>0</v>
      </c>
      <c r="G27" s="1908"/>
      <c r="H27" s="1908"/>
      <c r="I27" s="1908"/>
    </row>
    <row r="28" spans="1:9" s="1906" customFormat="1" ht="30" customHeight="1" x14ac:dyDescent="0.25">
      <c r="A28" s="1897"/>
      <c r="B28" s="531"/>
      <c r="C28" s="532"/>
      <c r="D28" s="532"/>
      <c r="E28" s="1909"/>
      <c r="F28" s="1910"/>
    </row>
    <row r="29" spans="1:9" s="1906" customFormat="1" ht="30" customHeight="1" x14ac:dyDescent="0.2">
      <c r="A29" s="1901">
        <v>1</v>
      </c>
      <c r="B29" s="1902" t="s">
        <v>979</v>
      </c>
      <c r="C29" s="533">
        <v>3000000</v>
      </c>
      <c r="D29" s="533">
        <v>3000000</v>
      </c>
      <c r="E29" s="533">
        <v>0</v>
      </c>
      <c r="F29" s="1905">
        <v>0</v>
      </c>
    </row>
    <row r="30" spans="1:9" s="1906" customFormat="1" ht="30" customHeight="1" thickBot="1" x14ac:dyDescent="0.3">
      <c r="A30" s="1897"/>
      <c r="B30" s="530"/>
      <c r="C30" s="1909"/>
      <c r="D30" s="534"/>
      <c r="E30" s="1911"/>
      <c r="F30" s="1912"/>
    </row>
    <row r="31" spans="1:9" ht="30" customHeight="1" thickTop="1" thickBot="1" x14ac:dyDescent="0.25">
      <c r="A31" s="1913" t="s">
        <v>607</v>
      </c>
      <c r="B31" s="1914" t="s">
        <v>466</v>
      </c>
      <c r="C31" s="527">
        <v>3000000</v>
      </c>
      <c r="D31" s="527">
        <v>3000000</v>
      </c>
      <c r="E31" s="527">
        <v>0</v>
      </c>
      <c r="F31" s="528">
        <v>0</v>
      </c>
    </row>
    <row r="32" spans="1:9" ht="30" customHeight="1" thickTop="1" x14ac:dyDescent="0.25">
      <c r="A32" s="1897"/>
      <c r="B32" s="530"/>
      <c r="C32" s="535"/>
      <c r="D32" s="535"/>
      <c r="E32" s="1909"/>
      <c r="F32" s="1910"/>
    </row>
    <row r="33" spans="1:9" ht="30" customHeight="1" x14ac:dyDescent="0.3">
      <c r="A33" s="1894" t="s">
        <v>121</v>
      </c>
      <c r="B33" s="1895" t="s">
        <v>467</v>
      </c>
      <c r="C33" s="529">
        <v>0</v>
      </c>
      <c r="D33" s="529">
        <v>0</v>
      </c>
      <c r="E33" s="529">
        <v>0</v>
      </c>
      <c r="F33" s="1896">
        <v>0</v>
      </c>
      <c r="G33" s="555"/>
      <c r="H33" s="555"/>
      <c r="I33" s="555"/>
    </row>
    <row r="34" spans="1:9" ht="30" customHeight="1" x14ac:dyDescent="0.25">
      <c r="A34" s="1901"/>
      <c r="B34" s="1902"/>
      <c r="C34" s="533"/>
      <c r="D34" s="536"/>
      <c r="E34" s="1909"/>
      <c r="F34" s="1910"/>
    </row>
    <row r="35" spans="1:9" ht="30" hidden="1" customHeight="1" x14ac:dyDescent="0.2">
      <c r="A35" s="1901">
        <v>1</v>
      </c>
      <c r="B35" s="1902" t="s">
        <v>981</v>
      </c>
      <c r="C35" s="533"/>
      <c r="D35" s="533"/>
      <c r="E35" s="533"/>
      <c r="F35" s="1915" t="e">
        <v>#DIV/0!</v>
      </c>
    </row>
    <row r="36" spans="1:9" ht="30" customHeight="1" x14ac:dyDescent="0.25">
      <c r="A36" s="1901"/>
      <c r="B36" s="1902"/>
      <c r="C36" s="535"/>
      <c r="D36" s="535"/>
      <c r="E36" s="1909"/>
      <c r="F36" s="1910"/>
    </row>
    <row r="37" spans="1:9" ht="30" customHeight="1" x14ac:dyDescent="0.3">
      <c r="A37" s="1894" t="s">
        <v>276</v>
      </c>
      <c r="B37" s="1895" t="s">
        <v>468</v>
      </c>
      <c r="C37" s="529">
        <v>40015000</v>
      </c>
      <c r="D37" s="529">
        <v>20878000</v>
      </c>
      <c r="E37" s="529">
        <v>19292669</v>
      </c>
      <c r="F37" s="1896">
        <v>92.406691253951522</v>
      </c>
      <c r="G37" s="555"/>
      <c r="H37" s="555"/>
      <c r="I37" s="555"/>
    </row>
    <row r="38" spans="1:9" ht="30" customHeight="1" x14ac:dyDescent="0.25">
      <c r="A38" s="1901"/>
      <c r="B38" s="1902"/>
      <c r="C38" s="533"/>
      <c r="D38" s="536"/>
      <c r="E38" s="1909"/>
      <c r="F38" s="1910"/>
      <c r="G38" s="555"/>
      <c r="H38" s="555"/>
      <c r="I38" s="555"/>
    </row>
    <row r="39" spans="1:9" ht="30" customHeight="1" x14ac:dyDescent="0.2">
      <c r="A39" s="1901">
        <v>1</v>
      </c>
      <c r="B39" s="1902" t="s">
        <v>504</v>
      </c>
      <c r="C39" s="533">
        <v>3000000</v>
      </c>
      <c r="D39" s="533">
        <v>3000000</v>
      </c>
      <c r="E39" s="1916">
        <v>1870840</v>
      </c>
      <c r="F39" s="1915">
        <v>62.361333333333334</v>
      </c>
    </row>
    <row r="40" spans="1:9" ht="30" customHeight="1" x14ac:dyDescent="0.2">
      <c r="A40" s="1901">
        <v>2</v>
      </c>
      <c r="B40" s="1902" t="s">
        <v>980</v>
      </c>
      <c r="C40" s="533">
        <v>2000000</v>
      </c>
      <c r="D40" s="533">
        <v>2863000</v>
      </c>
      <c r="E40" s="1916">
        <v>2406884</v>
      </c>
      <c r="F40" s="1915">
        <v>84.068599371288855</v>
      </c>
    </row>
    <row r="41" spans="1:9" ht="30" customHeight="1" x14ac:dyDescent="0.2">
      <c r="A41" s="1901">
        <v>3</v>
      </c>
      <c r="B41" s="1902" t="s">
        <v>1079</v>
      </c>
      <c r="C41" s="533">
        <v>35015000</v>
      </c>
      <c r="D41" s="533">
        <v>15015000</v>
      </c>
      <c r="E41" s="1916">
        <v>15014945</v>
      </c>
      <c r="F41" s="1915">
        <v>99.999633699633691</v>
      </c>
    </row>
    <row r="42" spans="1:9" ht="30" customHeight="1" thickBot="1" x14ac:dyDescent="0.3">
      <c r="A42" s="1897"/>
      <c r="B42" s="530"/>
      <c r="C42" s="535"/>
      <c r="D42" s="535"/>
      <c r="E42" s="1909"/>
      <c r="F42" s="1910"/>
    </row>
    <row r="43" spans="1:9" ht="30" customHeight="1" thickTop="1" thickBot="1" x14ac:dyDescent="0.25">
      <c r="A43" s="1913" t="s">
        <v>608</v>
      </c>
      <c r="B43" s="1914" t="s">
        <v>469</v>
      </c>
      <c r="C43" s="527">
        <v>40015000</v>
      </c>
      <c r="D43" s="527">
        <v>20878000</v>
      </c>
      <c r="E43" s="527">
        <v>19292669</v>
      </c>
      <c r="F43" s="528">
        <v>92.406691253951522</v>
      </c>
    </row>
    <row r="44" spans="1:9" ht="23.25" customHeight="1" thickTop="1" x14ac:dyDescent="0.2"/>
  </sheetData>
  <mergeCells count="4">
    <mergeCell ref="A7:B7"/>
    <mergeCell ref="A9:F9"/>
    <mergeCell ref="A10:F10"/>
    <mergeCell ref="A12:F12"/>
  </mergeCells>
  <phoneticPr fontId="0" type="noConversion"/>
  <printOptions horizontalCentered="1" verticalCentered="1"/>
  <pageMargins left="0.15763888888888888" right="0.15763888888888888" top="0.48" bottom="0.66" header="0.27" footer="0.28999999999999998"/>
  <pageSetup paperSize="9" scale="79" firstPageNumber="0" fitToHeight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0"/>
  <dimension ref="A2:AP242"/>
  <sheetViews>
    <sheetView zoomScale="80" zoomScaleNormal="80" workbookViewId="0">
      <pane xSplit="2" ySplit="12" topLeftCell="C13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6.7109375" style="1733" customWidth="1"/>
    <col min="2" max="2" width="63" style="29" customWidth="1"/>
    <col min="3" max="3" width="15.42578125" style="1101" customWidth="1"/>
    <col min="4" max="4" width="16.140625" style="29" customWidth="1"/>
    <col min="5" max="5" width="17" style="51" customWidth="1"/>
    <col min="6" max="6" width="15.140625" style="51" customWidth="1"/>
    <col min="7" max="8" width="9.140625" style="51" customWidth="1"/>
    <col min="9" max="42" width="9.140625" style="51"/>
    <col min="43" max="16384" width="9.140625" style="29"/>
  </cols>
  <sheetData>
    <row r="2" spans="1:8" x14ac:dyDescent="0.2">
      <c r="D2" s="1425"/>
      <c r="F2" s="1425" t="s">
        <v>1250</v>
      </c>
    </row>
    <row r="3" spans="1:8" x14ac:dyDescent="0.2">
      <c r="D3" s="1425"/>
      <c r="F3" s="1425" t="s">
        <v>51</v>
      </c>
    </row>
    <row r="4" spans="1:8" ht="18" customHeight="1" x14ac:dyDescent="0.2"/>
    <row r="5" spans="1:8" ht="16.5" x14ac:dyDescent="0.25">
      <c r="A5" s="2450" t="s">
        <v>1248</v>
      </c>
      <c r="B5" s="2450"/>
      <c r="C5" s="2450"/>
      <c r="D5" s="2450"/>
      <c r="E5" s="2450"/>
      <c r="F5" s="2450"/>
    </row>
    <row r="6" spans="1:8" x14ac:dyDescent="0.2">
      <c r="A6" s="2451" t="s">
        <v>1249</v>
      </c>
      <c r="B6" s="2451"/>
      <c r="C6" s="2451"/>
      <c r="D6" s="2451"/>
      <c r="E6" s="2451"/>
      <c r="F6" s="2451"/>
    </row>
    <row r="7" spans="1:8" ht="21" customHeight="1" thickBot="1" x14ac:dyDescent="0.25"/>
    <row r="8" spans="1:8" ht="15" customHeight="1" x14ac:dyDescent="0.25">
      <c r="A8" s="1917"/>
      <c r="B8" s="1918"/>
      <c r="C8" s="2226" t="s">
        <v>1164</v>
      </c>
      <c r="D8" s="2226" t="s">
        <v>1164</v>
      </c>
      <c r="E8" s="2244" t="s">
        <v>1164</v>
      </c>
      <c r="F8" s="1919" t="s">
        <v>1164</v>
      </c>
      <c r="G8" s="1861"/>
      <c r="H8" s="1861"/>
    </row>
    <row r="9" spans="1:8" ht="15" customHeight="1" x14ac:dyDescent="0.25">
      <c r="A9" s="1920" t="s">
        <v>180</v>
      </c>
      <c r="B9" s="1921" t="s">
        <v>302</v>
      </c>
      <c r="C9" s="2228" t="s">
        <v>32</v>
      </c>
      <c r="D9" s="2228" t="s">
        <v>288</v>
      </c>
      <c r="E9" s="2245" t="s">
        <v>130</v>
      </c>
      <c r="F9" s="1922" t="s">
        <v>130</v>
      </c>
      <c r="G9" s="1861"/>
      <c r="H9" s="1861"/>
    </row>
    <row r="10" spans="1:8" ht="15" customHeight="1" thickBot="1" x14ac:dyDescent="0.3">
      <c r="A10" s="1923" t="s">
        <v>181</v>
      </c>
      <c r="B10" s="1921"/>
      <c r="C10" s="2246" t="s">
        <v>8</v>
      </c>
      <c r="D10" s="2246" t="s">
        <v>8</v>
      </c>
      <c r="E10" s="2234"/>
      <c r="F10" s="1924" t="s">
        <v>171</v>
      </c>
      <c r="G10" s="1861"/>
      <c r="H10" s="1861"/>
    </row>
    <row r="11" spans="1:8" ht="15" customHeight="1" thickBot="1" x14ac:dyDescent="0.3">
      <c r="A11" s="1925">
        <v>1</v>
      </c>
      <c r="B11" s="1925">
        <v>2</v>
      </c>
      <c r="C11" s="1926">
        <v>3</v>
      </c>
      <c r="D11" s="1926">
        <v>4</v>
      </c>
      <c r="E11" s="1925">
        <v>5</v>
      </c>
      <c r="F11" s="1925">
        <v>6</v>
      </c>
      <c r="G11" s="1861"/>
      <c r="H11" s="1861"/>
    </row>
    <row r="12" spans="1:8" ht="8.1" customHeight="1" x14ac:dyDescent="0.25">
      <c r="A12" s="548"/>
      <c r="B12" s="1927"/>
      <c r="C12" s="724"/>
      <c r="D12" s="723"/>
      <c r="E12" s="723"/>
      <c r="F12" s="723"/>
      <c r="G12" s="1861"/>
      <c r="H12" s="1861"/>
    </row>
    <row r="13" spans="1:8" ht="15" customHeight="1" x14ac:dyDescent="0.25">
      <c r="A13" s="1928" t="s">
        <v>121</v>
      </c>
      <c r="B13" s="1929" t="s">
        <v>493</v>
      </c>
      <c r="C13" s="724"/>
      <c r="D13" s="723"/>
      <c r="E13" s="723"/>
      <c r="F13" s="723"/>
      <c r="G13" s="1861"/>
      <c r="H13" s="1861"/>
    </row>
    <row r="14" spans="1:8" ht="6" customHeight="1" x14ac:dyDescent="0.25">
      <c r="A14" s="1928"/>
      <c r="B14" s="1929"/>
      <c r="C14" s="724"/>
      <c r="D14" s="724"/>
      <c r="E14" s="724"/>
      <c r="F14" s="724"/>
      <c r="G14" s="1861"/>
      <c r="H14" s="1861"/>
    </row>
    <row r="15" spans="1:8" ht="15" customHeight="1" x14ac:dyDescent="0.25">
      <c r="A15" s="1930" t="s">
        <v>607</v>
      </c>
      <c r="B15" s="1931" t="s">
        <v>412</v>
      </c>
      <c r="C15" s="724"/>
      <c r="D15" s="724"/>
      <c r="E15" s="724"/>
      <c r="F15" s="724"/>
      <c r="G15" s="1861"/>
      <c r="H15" s="1861"/>
    </row>
    <row r="16" spans="1:8" ht="6" customHeight="1" x14ac:dyDescent="0.25">
      <c r="A16" s="1930"/>
      <c r="B16" s="1931"/>
      <c r="C16" s="724"/>
      <c r="D16" s="724"/>
      <c r="E16" s="724"/>
      <c r="F16" s="724"/>
      <c r="G16" s="1861"/>
      <c r="H16" s="1861"/>
    </row>
    <row r="17" spans="1:8" ht="15" customHeight="1" x14ac:dyDescent="0.25">
      <c r="A17" s="1613">
        <v>1</v>
      </c>
      <c r="B17" s="1615" t="s">
        <v>413</v>
      </c>
      <c r="C17" s="724"/>
      <c r="D17" s="724"/>
      <c r="E17" s="724"/>
      <c r="F17" s="724"/>
      <c r="G17" s="1861"/>
      <c r="H17" s="1861"/>
    </row>
    <row r="18" spans="1:8" ht="15" customHeight="1" x14ac:dyDescent="0.25">
      <c r="A18" s="1613">
        <v>2</v>
      </c>
      <c r="B18" s="1615" t="s">
        <v>225</v>
      </c>
      <c r="C18" s="724"/>
      <c r="D18" s="724"/>
      <c r="E18" s="724"/>
      <c r="F18" s="724"/>
      <c r="G18" s="1861"/>
      <c r="H18" s="1861"/>
    </row>
    <row r="19" spans="1:8" ht="15" customHeight="1" x14ac:dyDescent="0.25">
      <c r="A19" s="1613">
        <v>3</v>
      </c>
      <c r="B19" s="1615" t="s">
        <v>631</v>
      </c>
      <c r="C19" s="724"/>
      <c r="D19" s="724"/>
      <c r="E19" s="724"/>
      <c r="F19" s="724"/>
      <c r="G19" s="1861"/>
      <c r="H19" s="1861"/>
    </row>
    <row r="20" spans="1:8" ht="15" customHeight="1" x14ac:dyDescent="0.25">
      <c r="A20" s="1613">
        <v>4</v>
      </c>
      <c r="B20" s="1615" t="s">
        <v>414</v>
      </c>
      <c r="C20" s="724"/>
      <c r="D20" s="724"/>
      <c r="E20" s="724"/>
      <c r="F20" s="724"/>
      <c r="G20" s="1861"/>
      <c r="H20" s="1861"/>
    </row>
    <row r="21" spans="1:8" ht="15" customHeight="1" x14ac:dyDescent="0.25">
      <c r="A21" s="1613">
        <v>5</v>
      </c>
      <c r="B21" s="1615" t="s">
        <v>415</v>
      </c>
      <c r="C21" s="724"/>
      <c r="D21" s="724"/>
      <c r="E21" s="724"/>
      <c r="F21" s="724"/>
      <c r="G21" s="1861"/>
      <c r="H21" s="1861"/>
    </row>
    <row r="22" spans="1:8" ht="6" customHeight="1" x14ac:dyDescent="0.25">
      <c r="A22" s="2247"/>
      <c r="B22" s="2248"/>
      <c r="C22" s="2249"/>
      <c r="D22" s="2249"/>
      <c r="E22" s="2249"/>
      <c r="F22" s="2249"/>
      <c r="G22" s="1861"/>
      <c r="H22" s="1861"/>
    </row>
    <row r="23" spans="1:8" ht="15" customHeight="1" x14ac:dyDescent="0.25">
      <c r="A23" s="1613">
        <v>6</v>
      </c>
      <c r="B23" s="1615" t="s">
        <v>635</v>
      </c>
      <c r="C23" s="724"/>
      <c r="D23" s="724"/>
      <c r="E23" s="724"/>
      <c r="F23" s="724"/>
      <c r="G23" s="1861"/>
      <c r="H23" s="1861"/>
    </row>
    <row r="24" spans="1:8" ht="6" customHeight="1" x14ac:dyDescent="0.25">
      <c r="A24" s="2247"/>
      <c r="B24" s="2248"/>
      <c r="C24" s="724"/>
      <c r="D24" s="724"/>
      <c r="E24" s="724"/>
      <c r="F24" s="724"/>
      <c r="G24" s="1861"/>
      <c r="H24" s="1861"/>
    </row>
    <row r="25" spans="1:8" ht="15" customHeight="1" x14ac:dyDescent="0.25">
      <c r="A25" s="548" t="s">
        <v>119</v>
      </c>
      <c r="B25" s="735" t="s">
        <v>1123</v>
      </c>
      <c r="C25" s="1006">
        <v>86661000</v>
      </c>
      <c r="D25" s="725">
        <v>203802545.99999997</v>
      </c>
      <c r="E25" s="725">
        <v>201477467.99999997</v>
      </c>
      <c r="F25" s="1616">
        <v>98.859151641805298</v>
      </c>
      <c r="G25" s="1861"/>
      <c r="H25" s="1861"/>
    </row>
    <row r="26" spans="1:8" ht="15" customHeight="1" x14ac:dyDescent="0.25">
      <c r="A26" s="548" t="s">
        <v>335</v>
      </c>
      <c r="B26" s="735" t="s">
        <v>1124</v>
      </c>
      <c r="C26" s="1006">
        <v>148000000</v>
      </c>
      <c r="D26" s="795">
        <v>52297888</v>
      </c>
      <c r="E26" s="1664">
        <v>0</v>
      </c>
      <c r="F26" s="1616">
        <v>0</v>
      </c>
      <c r="G26" s="1861"/>
      <c r="H26" s="1861"/>
    </row>
    <row r="27" spans="1:8" ht="15" customHeight="1" x14ac:dyDescent="0.25">
      <c r="A27" s="548" t="s">
        <v>655</v>
      </c>
      <c r="B27" s="735" t="s">
        <v>1235</v>
      </c>
      <c r="C27" s="1006">
        <v>0</v>
      </c>
      <c r="D27" s="795">
        <v>4800000</v>
      </c>
      <c r="E27" s="1664">
        <v>0</v>
      </c>
      <c r="F27" s="1616">
        <v>0</v>
      </c>
      <c r="G27" s="1861"/>
      <c r="H27" s="1861"/>
    </row>
    <row r="28" spans="1:8" ht="15" customHeight="1" x14ac:dyDescent="0.25">
      <c r="A28" s="548"/>
      <c r="B28" s="1615" t="s">
        <v>444</v>
      </c>
      <c r="C28" s="1932">
        <v>234661000</v>
      </c>
      <c r="D28" s="1932">
        <v>260900433.99999997</v>
      </c>
      <c r="E28" s="1932">
        <v>201477467.99999997</v>
      </c>
      <c r="F28" s="1617">
        <v>98.859151641805298</v>
      </c>
      <c r="G28" s="1861"/>
      <c r="H28" s="1861"/>
    </row>
    <row r="29" spans="1:8" ht="6" customHeight="1" x14ac:dyDescent="0.25">
      <c r="A29" s="1613"/>
      <c r="B29" s="1615"/>
      <c r="C29" s="724"/>
      <c r="D29" s="724"/>
      <c r="E29" s="724"/>
      <c r="F29" s="724"/>
      <c r="G29" s="1861"/>
      <c r="H29" s="1861"/>
    </row>
    <row r="30" spans="1:8" ht="15" customHeight="1" x14ac:dyDescent="0.25">
      <c r="A30" s="1613">
        <v>7</v>
      </c>
      <c r="B30" s="1615" t="s">
        <v>636</v>
      </c>
      <c r="C30" s="724"/>
      <c r="D30" s="724"/>
      <c r="E30" s="724"/>
      <c r="F30" s="724"/>
      <c r="G30" s="1861"/>
      <c r="H30" s="1861"/>
    </row>
    <row r="31" spans="1:8" ht="6" customHeight="1" x14ac:dyDescent="0.25">
      <c r="A31" s="1930"/>
      <c r="B31" s="1931"/>
      <c r="C31" s="724"/>
      <c r="D31" s="724"/>
      <c r="E31" s="724"/>
      <c r="F31" s="724"/>
      <c r="G31" s="1861"/>
      <c r="H31" s="1861"/>
    </row>
    <row r="32" spans="1:8" ht="12.75" customHeight="1" x14ac:dyDescent="0.25">
      <c r="A32" s="548" t="s">
        <v>119</v>
      </c>
      <c r="B32" s="735" t="s">
        <v>1236</v>
      </c>
      <c r="C32" s="725">
        <v>0</v>
      </c>
      <c r="D32" s="725">
        <v>19727833</v>
      </c>
      <c r="E32" s="725">
        <v>19727833</v>
      </c>
      <c r="F32" s="1616">
        <v>100</v>
      </c>
      <c r="G32" s="1861"/>
      <c r="H32" s="1861"/>
    </row>
    <row r="33" spans="1:8" ht="6" customHeight="1" x14ac:dyDescent="0.25">
      <c r="A33" s="2250"/>
      <c r="B33" s="2251"/>
      <c r="C33" s="725"/>
      <c r="D33" s="725"/>
      <c r="E33" s="725"/>
      <c r="F33" s="1616"/>
      <c r="G33" s="1861"/>
      <c r="H33" s="1861"/>
    </row>
    <row r="34" spans="1:8" ht="12.75" customHeight="1" x14ac:dyDescent="0.25">
      <c r="A34" s="448"/>
      <c r="B34" s="1615" t="s">
        <v>445</v>
      </c>
      <c r="C34" s="1621">
        <v>0</v>
      </c>
      <c r="D34" s="1621">
        <v>19727833</v>
      </c>
      <c r="E34" s="1621">
        <v>19727833</v>
      </c>
      <c r="F34" s="1617">
        <v>100</v>
      </c>
      <c r="G34" s="1861"/>
      <c r="H34" s="1861"/>
    </row>
    <row r="35" spans="1:8" ht="6" customHeight="1" x14ac:dyDescent="0.25">
      <c r="A35" s="1930"/>
      <c r="B35" s="1931"/>
      <c r="C35" s="724"/>
      <c r="D35" s="724"/>
      <c r="E35" s="724"/>
      <c r="F35" s="724"/>
      <c r="G35" s="1861"/>
      <c r="H35" s="1861"/>
    </row>
    <row r="36" spans="1:8" ht="15" customHeight="1" x14ac:dyDescent="0.25">
      <c r="A36" s="1613">
        <v>8</v>
      </c>
      <c r="B36" s="1615" t="s">
        <v>416</v>
      </c>
      <c r="C36" s="724"/>
      <c r="D36" s="724"/>
      <c r="E36" s="724"/>
      <c r="F36" s="724"/>
      <c r="G36" s="1861"/>
      <c r="H36" s="1861"/>
    </row>
    <row r="37" spans="1:8" ht="15" customHeight="1" x14ac:dyDescent="0.25">
      <c r="A37" s="1613">
        <v>9</v>
      </c>
      <c r="B37" s="1615" t="s">
        <v>637</v>
      </c>
      <c r="C37" s="724"/>
      <c r="D37" s="724"/>
      <c r="E37" s="724"/>
      <c r="F37" s="724"/>
      <c r="G37" s="1861"/>
      <c r="H37" s="1861"/>
    </row>
    <row r="38" spans="1:8" ht="15" customHeight="1" x14ac:dyDescent="0.25">
      <c r="A38" s="1613">
        <v>10</v>
      </c>
      <c r="B38" s="1615" t="s">
        <v>417</v>
      </c>
      <c r="C38" s="724"/>
      <c r="D38" s="724"/>
      <c r="E38" s="724"/>
      <c r="F38" s="724"/>
      <c r="G38" s="1861"/>
      <c r="H38" s="1861"/>
    </row>
    <row r="39" spans="1:8" ht="6" customHeight="1" x14ac:dyDescent="0.25">
      <c r="A39" s="1613"/>
      <c r="B39" s="1615"/>
      <c r="C39" s="724"/>
      <c r="D39" s="724"/>
      <c r="E39" s="724"/>
      <c r="F39" s="724"/>
      <c r="G39" s="1861"/>
      <c r="H39" s="1861"/>
    </row>
    <row r="40" spans="1:8" ht="15" customHeight="1" x14ac:dyDescent="0.25">
      <c r="A40" s="1613">
        <v>11</v>
      </c>
      <c r="B40" s="1615" t="s">
        <v>638</v>
      </c>
      <c r="C40" s="724"/>
      <c r="D40" s="724"/>
      <c r="E40" s="724"/>
      <c r="F40" s="724"/>
      <c r="G40" s="1861"/>
      <c r="H40" s="1861"/>
    </row>
    <row r="41" spans="1:8" ht="6" customHeight="1" x14ac:dyDescent="0.25">
      <c r="A41" s="1928"/>
      <c r="B41" s="1927"/>
      <c r="C41" s="724"/>
      <c r="D41" s="724"/>
      <c r="E41" s="724"/>
      <c r="F41" s="724"/>
      <c r="G41" s="1861"/>
      <c r="H41" s="1861"/>
    </row>
    <row r="42" spans="1:8" ht="15" customHeight="1" x14ac:dyDescent="0.25">
      <c r="A42" s="548" t="s">
        <v>119</v>
      </c>
      <c r="B42" s="735" t="s">
        <v>1044</v>
      </c>
      <c r="C42" s="734">
        <v>18850000</v>
      </c>
      <c r="D42" s="725">
        <v>19351000</v>
      </c>
      <c r="E42" s="725">
        <v>10280438</v>
      </c>
      <c r="F42" s="1616">
        <v>53.12613301638158</v>
      </c>
      <c r="G42" s="1861"/>
      <c r="H42" s="1861"/>
    </row>
    <row r="43" spans="1:8" ht="15" customHeight="1" x14ac:dyDescent="0.25">
      <c r="A43" s="548" t="s">
        <v>335</v>
      </c>
      <c r="B43" s="735" t="s">
        <v>1238</v>
      </c>
      <c r="C43" s="734">
        <v>150431000</v>
      </c>
      <c r="D43" s="725">
        <v>150431000</v>
      </c>
      <c r="E43" s="725">
        <v>23931360</v>
      </c>
      <c r="F43" s="1616">
        <v>15.908529491926531</v>
      </c>
      <c r="G43" s="1861"/>
      <c r="H43" s="1861"/>
    </row>
    <row r="44" spans="1:8" ht="6" customHeight="1" x14ac:dyDescent="0.25">
      <c r="A44" s="1934"/>
      <c r="B44" s="735"/>
      <c r="C44" s="734"/>
      <c r="D44" s="725"/>
      <c r="E44" s="725"/>
      <c r="F44" s="725"/>
      <c r="G44" s="1861"/>
      <c r="H44" s="1861"/>
    </row>
    <row r="45" spans="1:8" ht="15" customHeight="1" x14ac:dyDescent="0.25">
      <c r="A45" s="1934"/>
      <c r="B45" s="1615" t="s">
        <v>418</v>
      </c>
      <c r="C45" s="726">
        <v>169281000</v>
      </c>
      <c r="D45" s="726">
        <v>169782000</v>
      </c>
      <c r="E45" s="726">
        <v>34211798</v>
      </c>
      <c r="F45" s="1617">
        <v>20.150427018176252</v>
      </c>
      <c r="G45" s="1861"/>
      <c r="H45" s="1861"/>
    </row>
    <row r="46" spans="1:8" ht="6" customHeight="1" x14ac:dyDescent="0.25">
      <c r="A46" s="2252"/>
      <c r="B46" s="2254"/>
      <c r="C46" s="2255"/>
      <c r="D46" s="2255"/>
      <c r="E46" s="2255"/>
      <c r="F46" s="2256"/>
      <c r="G46" s="1861"/>
      <c r="H46" s="1861"/>
    </row>
    <row r="47" spans="1:8" ht="18" customHeight="1" x14ac:dyDescent="0.25">
      <c r="A47" s="1613">
        <v>12</v>
      </c>
      <c r="B47" s="1615" t="s">
        <v>419</v>
      </c>
      <c r="C47" s="724"/>
      <c r="D47" s="724"/>
      <c r="E47" s="724"/>
      <c r="F47" s="724"/>
      <c r="G47" s="1861"/>
      <c r="H47" s="1861"/>
    </row>
    <row r="48" spans="1:8" ht="15" customHeight="1" x14ac:dyDescent="0.25">
      <c r="A48" s="1613">
        <v>13</v>
      </c>
      <c r="B48" s="1615" t="s">
        <v>640</v>
      </c>
      <c r="C48" s="724"/>
      <c r="D48" s="724"/>
      <c r="E48" s="724"/>
      <c r="F48" s="724"/>
      <c r="G48" s="1861"/>
      <c r="H48" s="1861"/>
    </row>
    <row r="49" spans="1:8" ht="15" customHeight="1" x14ac:dyDescent="0.25">
      <c r="A49" s="1613">
        <v>14</v>
      </c>
      <c r="B49" s="1615" t="s">
        <v>641</v>
      </c>
      <c r="C49" s="724"/>
      <c r="D49" s="724"/>
      <c r="E49" s="724"/>
      <c r="F49" s="724"/>
      <c r="G49" s="1861"/>
      <c r="H49" s="1861"/>
    </row>
    <row r="50" spans="1:8" ht="15" customHeight="1" x14ac:dyDescent="0.25">
      <c r="A50" s="1613">
        <v>15</v>
      </c>
      <c r="B50" s="1615" t="s">
        <v>642</v>
      </c>
      <c r="C50" s="724"/>
      <c r="D50" s="724"/>
      <c r="E50" s="724"/>
      <c r="F50" s="724"/>
      <c r="G50" s="1861"/>
      <c r="H50" s="1861"/>
    </row>
    <row r="51" spans="1:8" ht="15" customHeight="1" x14ac:dyDescent="0.25">
      <c r="A51" s="1613">
        <v>16</v>
      </c>
      <c r="B51" s="1615" t="s">
        <v>1018</v>
      </c>
      <c r="C51" s="724"/>
      <c r="D51" s="724"/>
      <c r="E51" s="724"/>
      <c r="F51" s="724"/>
      <c r="G51" s="1861"/>
      <c r="H51" s="1861"/>
    </row>
    <row r="52" spans="1:8" ht="15" customHeight="1" x14ac:dyDescent="0.25">
      <c r="A52" s="1613">
        <v>17</v>
      </c>
      <c r="B52" s="1615" t="s">
        <v>226</v>
      </c>
      <c r="C52" s="724"/>
      <c r="D52" s="724"/>
      <c r="E52" s="724"/>
      <c r="F52" s="724"/>
      <c r="G52" s="1861"/>
      <c r="H52" s="1861"/>
    </row>
    <row r="53" spans="1:8" s="1936" customFormat="1" ht="15" customHeight="1" x14ac:dyDescent="0.25">
      <c r="A53" s="1613">
        <v>18</v>
      </c>
      <c r="B53" s="1615" t="s">
        <v>421</v>
      </c>
      <c r="C53" s="724"/>
      <c r="D53" s="724"/>
      <c r="E53" s="724"/>
      <c r="F53" s="724"/>
      <c r="G53" s="1935"/>
      <c r="H53" s="1935"/>
    </row>
    <row r="54" spans="1:8" s="1936" customFormat="1" ht="6" customHeight="1" x14ac:dyDescent="0.25">
      <c r="A54" s="2247"/>
      <c r="B54" s="2248"/>
      <c r="C54" s="2249"/>
      <c r="D54" s="2249"/>
      <c r="E54" s="2249"/>
      <c r="F54" s="2249"/>
      <c r="G54" s="1935"/>
      <c r="H54" s="1935"/>
    </row>
    <row r="55" spans="1:8" s="1936" customFormat="1" ht="15" customHeight="1" x14ac:dyDescent="0.25">
      <c r="A55" s="1613">
        <v>19</v>
      </c>
      <c r="B55" s="1615" t="s">
        <v>422</v>
      </c>
      <c r="C55" s="724"/>
      <c r="D55" s="724"/>
      <c r="E55" s="724"/>
      <c r="F55" s="724"/>
      <c r="G55" s="1935"/>
      <c r="H55" s="1935"/>
    </row>
    <row r="56" spans="1:8" s="1936" customFormat="1" ht="6" customHeight="1" x14ac:dyDescent="0.25">
      <c r="A56" s="2247"/>
      <c r="B56" s="2248"/>
      <c r="C56" s="2249"/>
      <c r="D56" s="2249"/>
      <c r="E56" s="2249"/>
      <c r="F56" s="2249"/>
      <c r="G56" s="1935"/>
      <c r="H56" s="1935"/>
    </row>
    <row r="57" spans="1:8" s="1936" customFormat="1" ht="15" customHeight="1" x14ac:dyDescent="0.25">
      <c r="A57" s="548" t="s">
        <v>119</v>
      </c>
      <c r="B57" s="735" t="s">
        <v>1080</v>
      </c>
      <c r="C57" s="1006">
        <v>9100000</v>
      </c>
      <c r="D57" s="1006">
        <v>8791000</v>
      </c>
      <c r="E57" s="1006">
        <v>3365500</v>
      </c>
      <c r="F57" s="1616">
        <v>38.283471732453641</v>
      </c>
      <c r="G57" s="1935"/>
      <c r="H57" s="1935"/>
    </row>
    <row r="58" spans="1:8" s="1936" customFormat="1" ht="15" customHeight="1" x14ac:dyDescent="0.25">
      <c r="A58" s="548" t="s">
        <v>335</v>
      </c>
      <c r="B58" s="735" t="s">
        <v>1239</v>
      </c>
      <c r="C58" s="1006">
        <v>3000000</v>
      </c>
      <c r="D58" s="1006">
        <v>3000000</v>
      </c>
      <c r="E58" s="1006">
        <v>0</v>
      </c>
      <c r="F58" s="1616">
        <v>0</v>
      </c>
      <c r="G58" s="1935"/>
      <c r="H58" s="1935"/>
    </row>
    <row r="59" spans="1:8" s="1936" customFormat="1" ht="15" customHeight="1" x14ac:dyDescent="0.25">
      <c r="A59" s="548" t="s">
        <v>655</v>
      </c>
      <c r="B59" s="735" t="s">
        <v>1125</v>
      </c>
      <c r="C59" s="1006">
        <v>0</v>
      </c>
      <c r="D59" s="1006">
        <v>164000</v>
      </c>
      <c r="E59" s="1006">
        <v>0</v>
      </c>
      <c r="F59" s="1616">
        <v>0</v>
      </c>
      <c r="G59" s="1935"/>
      <c r="H59" s="1935"/>
    </row>
    <row r="60" spans="1:8" s="1936" customFormat="1" ht="15" customHeight="1" x14ac:dyDescent="0.25">
      <c r="A60" s="2015" t="s">
        <v>650</v>
      </c>
      <c r="B60" s="2018" t="s">
        <v>1240</v>
      </c>
      <c r="C60" s="724">
        <v>0</v>
      </c>
      <c r="D60" s="1006">
        <v>200000</v>
      </c>
      <c r="E60" s="1664">
        <v>189230</v>
      </c>
      <c r="F60" s="1616">
        <v>94.615000000000009</v>
      </c>
      <c r="G60" s="1935"/>
      <c r="H60" s="1935"/>
    </row>
    <row r="61" spans="1:8" s="1936" customFormat="1" ht="6" customHeight="1" x14ac:dyDescent="0.25">
      <c r="A61" s="2253"/>
      <c r="B61" s="2257"/>
      <c r="C61" s="2249"/>
      <c r="D61" s="2258"/>
      <c r="E61" s="2259"/>
      <c r="F61" s="2260"/>
      <c r="G61" s="1935"/>
      <c r="H61" s="1935"/>
    </row>
    <row r="62" spans="1:8" s="1936" customFormat="1" ht="15" customHeight="1" x14ac:dyDescent="0.25">
      <c r="A62" s="1613"/>
      <c r="B62" s="1615" t="s">
        <v>448</v>
      </c>
      <c r="C62" s="726">
        <v>12100000</v>
      </c>
      <c r="D62" s="726">
        <v>12155000</v>
      </c>
      <c r="E62" s="726">
        <v>3554730</v>
      </c>
      <c r="F62" s="1617">
        <v>29.245002056766761</v>
      </c>
      <c r="G62" s="1935"/>
      <c r="H62" s="1935"/>
    </row>
    <row r="63" spans="1:8" s="1936" customFormat="1" ht="6" customHeight="1" x14ac:dyDescent="0.25">
      <c r="A63" s="1613"/>
      <c r="B63" s="1615"/>
      <c r="C63" s="724"/>
      <c r="D63" s="724"/>
      <c r="E63" s="724"/>
      <c r="F63" s="724"/>
      <c r="G63" s="1935"/>
      <c r="H63" s="1935"/>
    </row>
    <row r="64" spans="1:8" s="1936" customFormat="1" ht="8.1" customHeight="1" x14ac:dyDescent="0.25">
      <c r="A64" s="1613"/>
      <c r="B64" s="1615"/>
      <c r="C64" s="724"/>
      <c r="D64" s="724"/>
      <c r="E64" s="724"/>
      <c r="F64" s="724"/>
      <c r="G64" s="1935"/>
      <c r="H64" s="1935"/>
    </row>
    <row r="65" spans="1:8" s="1936" customFormat="1" ht="24.95" customHeight="1" x14ac:dyDescent="0.25">
      <c r="A65" s="548"/>
      <c r="B65" s="1618" t="s">
        <v>423</v>
      </c>
      <c r="C65" s="727">
        <v>416042000</v>
      </c>
      <c r="D65" s="727">
        <v>462565267</v>
      </c>
      <c r="E65" s="727">
        <v>258971828.99999997</v>
      </c>
      <c r="F65" s="729">
        <v>55.986008348525651</v>
      </c>
      <c r="G65" s="1935"/>
      <c r="H65" s="1935"/>
    </row>
    <row r="66" spans="1:8" s="1936" customFormat="1" ht="6" customHeight="1" x14ac:dyDescent="0.25">
      <c r="A66" s="1613"/>
      <c r="B66" s="1615"/>
      <c r="C66" s="724"/>
      <c r="D66" s="724"/>
      <c r="E66" s="724"/>
      <c r="F66" s="724"/>
      <c r="G66" s="1935"/>
      <c r="H66" s="1935"/>
    </row>
    <row r="67" spans="1:8" s="1936" customFormat="1" ht="15" customHeight="1" x14ac:dyDescent="0.25">
      <c r="A67" s="1930" t="s">
        <v>608</v>
      </c>
      <c r="B67" s="1931" t="s">
        <v>424</v>
      </c>
      <c r="C67" s="724"/>
      <c r="D67" s="724"/>
      <c r="E67" s="724"/>
      <c r="F67" s="724"/>
      <c r="G67" s="1935"/>
      <c r="H67" s="1935"/>
    </row>
    <row r="68" spans="1:8" s="1936" customFormat="1" ht="6" customHeight="1" x14ac:dyDescent="0.25">
      <c r="A68" s="1613"/>
      <c r="B68" s="1615"/>
      <c r="C68" s="724"/>
      <c r="D68" s="724"/>
      <c r="E68" s="724"/>
      <c r="F68" s="724"/>
      <c r="G68" s="1935"/>
      <c r="H68" s="1935"/>
    </row>
    <row r="69" spans="1:8" s="1936" customFormat="1" ht="15" customHeight="1" x14ac:dyDescent="0.25">
      <c r="A69" s="1613">
        <v>1</v>
      </c>
      <c r="B69" s="1615" t="s">
        <v>425</v>
      </c>
      <c r="C69" s="724"/>
      <c r="D69" s="724"/>
      <c r="E69" s="724"/>
      <c r="F69" s="724"/>
      <c r="G69" s="1935"/>
      <c r="H69" s="1935"/>
    </row>
    <row r="70" spans="1:8" s="1936" customFormat="1" ht="15" customHeight="1" x14ac:dyDescent="0.25">
      <c r="A70" s="1613">
        <v>2</v>
      </c>
      <c r="B70" s="1615" t="s">
        <v>426</v>
      </c>
      <c r="C70" s="724"/>
      <c r="D70" s="724"/>
      <c r="E70" s="724"/>
      <c r="F70" s="724"/>
      <c r="G70" s="1935"/>
      <c r="H70" s="1935"/>
    </row>
    <row r="71" spans="1:8" s="1936" customFormat="1" ht="15" customHeight="1" x14ac:dyDescent="0.25">
      <c r="A71" s="1613">
        <v>3</v>
      </c>
      <c r="B71" s="1615" t="s">
        <v>473</v>
      </c>
      <c r="C71" s="724"/>
      <c r="D71" s="724"/>
      <c r="E71" s="724"/>
      <c r="F71" s="724"/>
      <c r="G71" s="1935"/>
      <c r="H71" s="1935"/>
    </row>
    <row r="72" spans="1:8" s="1936" customFormat="1" ht="15" customHeight="1" x14ac:dyDescent="0.25">
      <c r="A72" s="1613">
        <v>4</v>
      </c>
      <c r="B72" s="1615" t="s">
        <v>475</v>
      </c>
      <c r="C72" s="724"/>
      <c r="D72" s="724"/>
      <c r="E72" s="724"/>
      <c r="F72" s="724"/>
      <c r="G72" s="1935"/>
      <c r="H72" s="1935"/>
    </row>
    <row r="73" spans="1:8" s="1936" customFormat="1" ht="15" customHeight="1" x14ac:dyDescent="0.25">
      <c r="A73" s="1613">
        <v>5</v>
      </c>
      <c r="B73" s="1615" t="s">
        <v>77</v>
      </c>
      <c r="C73" s="724"/>
      <c r="D73" s="724"/>
      <c r="E73" s="724"/>
      <c r="F73" s="724"/>
      <c r="G73" s="1935"/>
      <c r="H73" s="1935"/>
    </row>
    <row r="74" spans="1:8" s="1936" customFormat="1" ht="15" customHeight="1" x14ac:dyDescent="0.25">
      <c r="A74" s="1613">
        <v>6</v>
      </c>
      <c r="B74" s="1615" t="s">
        <v>427</v>
      </c>
      <c r="C74" s="724"/>
      <c r="D74" s="724"/>
      <c r="E74" s="724"/>
      <c r="F74" s="724"/>
      <c r="G74" s="1935"/>
      <c r="H74" s="1935"/>
    </row>
    <row r="75" spans="1:8" s="1936" customFormat="1" ht="6" customHeight="1" x14ac:dyDescent="0.25">
      <c r="A75" s="2247"/>
      <c r="B75" s="2248"/>
      <c r="C75" s="2249"/>
      <c r="D75" s="2249"/>
      <c r="E75" s="2249"/>
      <c r="F75" s="2249"/>
      <c r="G75" s="1935"/>
      <c r="H75" s="1935"/>
    </row>
    <row r="76" spans="1:8" s="1936" customFormat="1" ht="15" customHeight="1" x14ac:dyDescent="0.25">
      <c r="A76" s="1613">
        <v>7</v>
      </c>
      <c r="B76" s="1615" t="s">
        <v>428</v>
      </c>
      <c r="C76" s="724"/>
      <c r="D76" s="724"/>
      <c r="E76" s="724"/>
      <c r="F76" s="724"/>
      <c r="G76" s="1935"/>
      <c r="H76" s="1935"/>
    </row>
    <row r="77" spans="1:8" s="1936" customFormat="1" ht="6" customHeight="1" x14ac:dyDescent="0.25">
      <c r="A77" s="2247"/>
      <c r="B77" s="2248"/>
      <c r="C77" s="2249"/>
      <c r="D77" s="2249"/>
      <c r="E77" s="2249"/>
      <c r="F77" s="2249"/>
      <c r="G77" s="1935"/>
      <c r="H77" s="1935"/>
    </row>
    <row r="78" spans="1:8" s="1936" customFormat="1" ht="15" customHeight="1" x14ac:dyDescent="0.25">
      <c r="A78" s="548" t="s">
        <v>119</v>
      </c>
      <c r="B78" s="735" t="s">
        <v>1241</v>
      </c>
      <c r="C78" s="1006">
        <v>0</v>
      </c>
      <c r="D78" s="1006">
        <v>6000000</v>
      </c>
      <c r="E78" s="1006">
        <v>5647376</v>
      </c>
      <c r="F78" s="1616">
        <v>94.122933333333336</v>
      </c>
      <c r="G78" s="1935"/>
      <c r="H78" s="1935"/>
    </row>
    <row r="79" spans="1:8" s="1936" customFormat="1" ht="6" customHeight="1" x14ac:dyDescent="0.25">
      <c r="A79" s="2261"/>
      <c r="B79" s="2251"/>
      <c r="C79" s="2258"/>
      <c r="D79" s="2258"/>
      <c r="E79" s="2258"/>
      <c r="F79" s="1616"/>
      <c r="G79" s="1935"/>
      <c r="H79" s="1935"/>
    </row>
    <row r="80" spans="1:8" s="1936" customFormat="1" ht="15" customHeight="1" x14ac:dyDescent="0.25">
      <c r="A80" s="548"/>
      <c r="B80" s="1615" t="s">
        <v>1132</v>
      </c>
      <c r="C80" s="1932">
        <v>0</v>
      </c>
      <c r="D80" s="1932">
        <v>6000000</v>
      </c>
      <c r="E80" s="1932">
        <v>5647376</v>
      </c>
      <c r="F80" s="1617">
        <v>94.122933333333336</v>
      </c>
      <c r="G80" s="1935"/>
      <c r="H80" s="1935"/>
    </row>
    <row r="81" spans="1:8" s="1936" customFormat="1" ht="15" customHeight="1" thickBot="1" x14ac:dyDescent="0.3">
      <c r="A81" s="1937"/>
      <c r="B81" s="1938"/>
      <c r="C81" s="1622"/>
      <c r="D81" s="1622"/>
      <c r="E81" s="1622"/>
      <c r="F81" s="1622"/>
      <c r="G81" s="1935"/>
      <c r="H81" s="1935"/>
    </row>
    <row r="82" spans="1:8" s="1936" customFormat="1" ht="15" customHeight="1" x14ac:dyDescent="0.25">
      <c r="A82" s="1613"/>
      <c r="B82" s="1615"/>
      <c r="C82" s="724"/>
      <c r="D82" s="724"/>
      <c r="E82" s="724"/>
      <c r="F82" s="724"/>
      <c r="G82" s="1935"/>
      <c r="H82" s="1935"/>
    </row>
    <row r="83" spans="1:8" s="1936" customFormat="1" ht="15" customHeight="1" x14ac:dyDescent="0.25">
      <c r="A83" s="1613">
        <v>8</v>
      </c>
      <c r="B83" s="1615" t="s">
        <v>1063</v>
      </c>
      <c r="C83" s="724"/>
      <c r="D83" s="724"/>
      <c r="E83" s="724"/>
      <c r="F83" s="724"/>
      <c r="G83" s="1935"/>
      <c r="H83" s="1935"/>
    </row>
    <row r="84" spans="1:8" s="1936" customFormat="1" ht="15" customHeight="1" x14ac:dyDescent="0.25">
      <c r="A84" s="1613">
        <v>9</v>
      </c>
      <c r="B84" s="1615" t="s">
        <v>478</v>
      </c>
      <c r="C84" s="724"/>
      <c r="D84" s="724"/>
      <c r="E84" s="724"/>
      <c r="F84" s="724"/>
      <c r="G84" s="1935"/>
      <c r="H84" s="1935"/>
    </row>
    <row r="85" spans="1:8" s="1936" customFormat="1" ht="15" customHeight="1" x14ac:dyDescent="0.25">
      <c r="A85" s="1613">
        <v>10</v>
      </c>
      <c r="B85" s="1615" t="s">
        <v>999</v>
      </c>
      <c r="C85" s="724"/>
      <c r="D85" s="724"/>
      <c r="E85" s="724"/>
      <c r="F85" s="724"/>
      <c r="G85" s="1935"/>
      <c r="H85" s="1935"/>
    </row>
    <row r="86" spans="1:8" s="1936" customFormat="1" ht="15" customHeight="1" x14ac:dyDescent="0.25">
      <c r="A86" s="1613">
        <v>11</v>
      </c>
      <c r="B86" s="1615" t="s">
        <v>1019</v>
      </c>
      <c r="C86" s="724"/>
      <c r="D86" s="724"/>
      <c r="E86" s="724"/>
      <c r="F86" s="724"/>
      <c r="G86" s="1935"/>
      <c r="H86" s="1935"/>
    </row>
    <row r="87" spans="1:8" s="1936" customFormat="1" ht="6" customHeight="1" x14ac:dyDescent="0.25">
      <c r="A87" s="2247"/>
      <c r="B87" s="2248"/>
      <c r="C87" s="2249"/>
      <c r="D87" s="2249"/>
      <c r="E87" s="2249"/>
      <c r="F87" s="2249"/>
      <c r="G87" s="1935"/>
      <c r="H87" s="1935"/>
    </row>
    <row r="88" spans="1:8" s="1936" customFormat="1" ht="15" customHeight="1" x14ac:dyDescent="0.25">
      <c r="A88" s="1613">
        <v>12</v>
      </c>
      <c r="B88" s="1615" t="s">
        <v>1021</v>
      </c>
      <c r="C88" s="724"/>
      <c r="D88" s="724"/>
      <c r="E88" s="724"/>
      <c r="F88" s="724"/>
      <c r="G88" s="1935"/>
      <c r="H88" s="1935"/>
    </row>
    <row r="89" spans="1:8" s="1936" customFormat="1" ht="6" customHeight="1" x14ac:dyDescent="0.25">
      <c r="A89" s="2247"/>
      <c r="B89" s="2248"/>
      <c r="C89" s="2249"/>
      <c r="D89" s="2249"/>
      <c r="E89" s="2249"/>
      <c r="F89" s="2249"/>
      <c r="G89" s="1935"/>
      <c r="H89" s="1935"/>
    </row>
    <row r="90" spans="1:8" s="1936" customFormat="1" ht="15" customHeight="1" x14ac:dyDescent="0.25">
      <c r="A90" s="548" t="s">
        <v>119</v>
      </c>
      <c r="B90" s="735" t="s">
        <v>1129</v>
      </c>
      <c r="C90" s="1006">
        <v>398282000</v>
      </c>
      <c r="D90" s="1006">
        <v>36017812.000000007</v>
      </c>
      <c r="E90" s="1664">
        <v>0</v>
      </c>
      <c r="F90" s="1616">
        <v>0</v>
      </c>
      <c r="G90" s="1935"/>
      <c r="H90" s="1935"/>
    </row>
    <row r="91" spans="1:8" s="1936" customFormat="1" ht="6" customHeight="1" x14ac:dyDescent="0.25">
      <c r="A91" s="2261"/>
      <c r="B91" s="2251"/>
      <c r="C91" s="2258"/>
      <c r="D91" s="2258"/>
      <c r="E91" s="2259"/>
      <c r="F91" s="1616"/>
      <c r="G91" s="1935"/>
      <c r="H91" s="1935"/>
    </row>
    <row r="92" spans="1:8" s="1936" customFormat="1" ht="15" customHeight="1" x14ac:dyDescent="0.25">
      <c r="A92" s="548"/>
      <c r="B92" s="1615" t="s">
        <v>1152</v>
      </c>
      <c r="C92" s="1932">
        <v>398282000</v>
      </c>
      <c r="D92" s="1932">
        <v>36017812.000000007</v>
      </c>
      <c r="E92" s="1932">
        <v>0</v>
      </c>
      <c r="F92" s="1617">
        <v>0</v>
      </c>
      <c r="G92" s="1935"/>
      <c r="H92" s="1935"/>
    </row>
    <row r="93" spans="1:8" s="1936" customFormat="1" ht="6" customHeight="1" x14ac:dyDescent="0.25">
      <c r="A93" s="548"/>
      <c r="B93" s="735"/>
      <c r="C93" s="1006"/>
      <c r="D93" s="1006"/>
      <c r="E93" s="724"/>
      <c r="F93" s="724"/>
      <c r="G93" s="1935"/>
      <c r="H93" s="1935"/>
    </row>
    <row r="94" spans="1:8" s="1936" customFormat="1" ht="15" customHeight="1" x14ac:dyDescent="0.25">
      <c r="A94" s="1613">
        <v>13</v>
      </c>
      <c r="B94" s="1614" t="s">
        <v>1040</v>
      </c>
      <c r="C94" s="724"/>
      <c r="D94" s="724"/>
      <c r="E94" s="724"/>
      <c r="F94" s="724"/>
      <c r="G94" s="1935"/>
      <c r="H94" s="1935"/>
    </row>
    <row r="95" spans="1:8" s="1936" customFormat="1" ht="6" customHeight="1" x14ac:dyDescent="0.25">
      <c r="A95" s="1613"/>
      <c r="B95" s="1615"/>
      <c r="C95" s="724"/>
      <c r="D95" s="724"/>
      <c r="E95" s="724"/>
      <c r="F95" s="724"/>
      <c r="G95" s="1935"/>
      <c r="H95" s="1935"/>
    </row>
    <row r="96" spans="1:8" s="1936" customFormat="1" ht="15" customHeight="1" x14ac:dyDescent="0.25">
      <c r="A96" s="548" t="s">
        <v>119</v>
      </c>
      <c r="B96" s="735" t="s">
        <v>1048</v>
      </c>
      <c r="C96" s="1006">
        <v>158750000</v>
      </c>
      <c r="D96" s="1006">
        <v>257292000</v>
      </c>
      <c r="E96" s="1006">
        <v>63688718</v>
      </c>
      <c r="F96" s="1616">
        <v>24.753477760676585</v>
      </c>
      <c r="G96" s="1935"/>
      <c r="H96" s="1935"/>
    </row>
    <row r="97" spans="1:8" s="1936" customFormat="1" ht="6" customHeight="1" x14ac:dyDescent="0.25">
      <c r="A97" s="1613"/>
      <c r="B97" s="1615"/>
      <c r="C97" s="724"/>
      <c r="D97" s="724"/>
      <c r="E97" s="724"/>
      <c r="F97" s="724"/>
      <c r="G97" s="1935"/>
      <c r="H97" s="1935"/>
    </row>
    <row r="98" spans="1:8" s="1936" customFormat="1" ht="15" customHeight="1" x14ac:dyDescent="0.25">
      <c r="A98" s="1613"/>
      <c r="B98" s="1615" t="s">
        <v>1049</v>
      </c>
      <c r="C98" s="726">
        <v>158750000</v>
      </c>
      <c r="D98" s="726">
        <v>257292000</v>
      </c>
      <c r="E98" s="726">
        <v>63688718</v>
      </c>
      <c r="F98" s="1617">
        <v>24.753477760676585</v>
      </c>
      <c r="G98" s="1935"/>
      <c r="H98" s="1935"/>
    </row>
    <row r="99" spans="1:8" s="1936" customFormat="1" ht="6" customHeight="1" x14ac:dyDescent="0.25">
      <c r="A99" s="2247"/>
      <c r="B99" s="2254"/>
      <c r="C99" s="2255"/>
      <c r="D99" s="2255"/>
      <c r="E99" s="2255"/>
      <c r="F99" s="2256"/>
      <c r="G99" s="1935"/>
      <c r="H99" s="1935"/>
    </row>
    <row r="100" spans="1:8" s="1936" customFormat="1" ht="15" customHeight="1" x14ac:dyDescent="0.25">
      <c r="A100" s="1613">
        <v>14</v>
      </c>
      <c r="B100" s="1614" t="s">
        <v>1092</v>
      </c>
      <c r="C100" s="1619"/>
      <c r="D100" s="1619"/>
      <c r="E100" s="1619"/>
      <c r="F100" s="1620"/>
      <c r="G100" s="1935"/>
      <c r="H100" s="1935"/>
    </row>
    <row r="101" spans="1:8" s="1936" customFormat="1" ht="15" customHeight="1" x14ac:dyDescent="0.25">
      <c r="A101" s="1613"/>
      <c r="B101" s="1615"/>
      <c r="C101" s="724"/>
      <c r="D101" s="724"/>
      <c r="E101" s="724"/>
      <c r="F101" s="724"/>
      <c r="G101" s="1935"/>
      <c r="H101" s="1935"/>
    </row>
    <row r="102" spans="1:8" s="1936" customFormat="1" ht="24.95" customHeight="1" x14ac:dyDescent="0.25">
      <c r="A102" s="548"/>
      <c r="B102" s="1618" t="s">
        <v>429</v>
      </c>
      <c r="C102" s="727">
        <v>557032000</v>
      </c>
      <c r="D102" s="727">
        <v>299309812</v>
      </c>
      <c r="E102" s="727">
        <v>69336094</v>
      </c>
      <c r="F102" s="729">
        <v>23.165326100301716</v>
      </c>
      <c r="G102" s="1935"/>
      <c r="H102" s="1935"/>
    </row>
    <row r="103" spans="1:8" s="1936" customFormat="1" ht="15" customHeight="1" thickBot="1" x14ac:dyDescent="0.3">
      <c r="A103" s="548"/>
      <c r="B103" s="1927"/>
      <c r="C103" s="724"/>
      <c r="D103" s="724"/>
      <c r="E103" s="724"/>
      <c r="F103" s="724"/>
      <c r="G103" s="1935"/>
      <c r="H103" s="1935"/>
    </row>
    <row r="104" spans="1:8" s="1936" customFormat="1" ht="24.95" customHeight="1" thickBot="1" x14ac:dyDescent="0.3">
      <c r="A104" s="1939" t="s">
        <v>121</v>
      </c>
      <c r="B104" s="1940" t="s">
        <v>430</v>
      </c>
      <c r="C104" s="1941">
        <v>973074000</v>
      </c>
      <c r="D104" s="1941">
        <v>761875079</v>
      </c>
      <c r="E104" s="1941">
        <v>328307923</v>
      </c>
      <c r="F104" s="1942">
        <v>43.092093710549101</v>
      </c>
      <c r="G104" s="1935"/>
      <c r="H104" s="1935"/>
    </row>
    <row r="105" spans="1:8" s="1936" customFormat="1" ht="15" customHeight="1" x14ac:dyDescent="0.25">
      <c r="A105" s="548"/>
      <c r="B105" s="1927"/>
      <c r="C105" s="724"/>
      <c r="D105" s="724"/>
      <c r="E105" s="724"/>
      <c r="F105" s="724"/>
      <c r="G105" s="1935"/>
      <c r="H105" s="1935"/>
    </row>
    <row r="106" spans="1:8" s="1936" customFormat="1" ht="15" customHeight="1" x14ac:dyDescent="0.25">
      <c r="A106" s="1928" t="s">
        <v>276</v>
      </c>
      <c r="B106" s="1927" t="s">
        <v>431</v>
      </c>
      <c r="C106" s="724"/>
      <c r="D106" s="728"/>
      <c r="E106" s="728"/>
      <c r="F106" s="728"/>
      <c r="G106" s="1935"/>
      <c r="H106" s="1935"/>
    </row>
    <row r="107" spans="1:8" s="1936" customFormat="1" ht="15" customHeight="1" x14ac:dyDescent="0.25">
      <c r="A107" s="1928"/>
      <c r="B107" s="1927"/>
      <c r="C107" s="724"/>
      <c r="D107" s="728"/>
      <c r="E107" s="728"/>
      <c r="F107" s="728"/>
      <c r="G107" s="1935"/>
      <c r="H107" s="1935"/>
    </row>
    <row r="108" spans="1:8" s="1936" customFormat="1" ht="15" customHeight="1" x14ac:dyDescent="0.25">
      <c r="A108" s="548">
        <v>1</v>
      </c>
      <c r="B108" s="735" t="s">
        <v>1126</v>
      </c>
      <c r="C108" s="725">
        <v>1000000</v>
      </c>
      <c r="D108" s="725">
        <v>462000</v>
      </c>
      <c r="E108" s="725">
        <v>0</v>
      </c>
      <c r="F108" s="1616">
        <v>0</v>
      </c>
      <c r="G108" s="1935"/>
      <c r="H108" s="1935"/>
    </row>
    <row r="109" spans="1:8" s="1936" customFormat="1" ht="15" customHeight="1" x14ac:dyDescent="0.25">
      <c r="A109" s="548">
        <v>2</v>
      </c>
      <c r="B109" s="735" t="s">
        <v>1127</v>
      </c>
      <c r="C109" s="725">
        <v>500000</v>
      </c>
      <c r="D109" s="725">
        <v>500000</v>
      </c>
      <c r="E109" s="725">
        <v>0</v>
      </c>
      <c r="F109" s="1616">
        <v>0</v>
      </c>
      <c r="G109" s="1935"/>
      <c r="H109" s="1935"/>
    </row>
    <row r="110" spans="1:8" s="1936" customFormat="1" ht="15" customHeight="1" x14ac:dyDescent="0.25">
      <c r="A110" s="548">
        <v>3</v>
      </c>
      <c r="B110" s="735" t="s">
        <v>1242</v>
      </c>
      <c r="C110" s="725">
        <v>2540000</v>
      </c>
      <c r="D110" s="725">
        <v>0</v>
      </c>
      <c r="E110" s="725">
        <v>0</v>
      </c>
      <c r="F110" s="1616">
        <v>0</v>
      </c>
      <c r="G110" s="1935"/>
      <c r="H110" s="1935"/>
    </row>
    <row r="111" spans="1:8" s="1936" customFormat="1" ht="15" customHeight="1" x14ac:dyDescent="0.25">
      <c r="A111" s="548">
        <v>4</v>
      </c>
      <c r="B111" s="735" t="s">
        <v>1243</v>
      </c>
      <c r="C111" s="725">
        <v>5000000</v>
      </c>
      <c r="D111" s="725">
        <v>936000</v>
      </c>
      <c r="E111" s="725">
        <v>0</v>
      </c>
      <c r="F111" s="1616">
        <v>0</v>
      </c>
      <c r="G111" s="1935"/>
      <c r="H111" s="1935"/>
    </row>
    <row r="112" spans="1:8" s="1936" customFormat="1" ht="15" customHeight="1" x14ac:dyDescent="0.25">
      <c r="A112" s="548">
        <v>5</v>
      </c>
      <c r="B112" s="735" t="s">
        <v>1244</v>
      </c>
      <c r="C112" s="725">
        <v>2700000</v>
      </c>
      <c r="D112" s="725">
        <v>0</v>
      </c>
      <c r="E112" s="725">
        <v>0</v>
      </c>
      <c r="F112" s="1616">
        <v>0</v>
      </c>
      <c r="G112" s="1935"/>
      <c r="H112" s="1935"/>
    </row>
    <row r="113" spans="1:42" s="1936" customFormat="1" ht="15" customHeight="1" x14ac:dyDescent="0.25">
      <c r="A113" s="548">
        <v>6</v>
      </c>
      <c r="B113" s="735" t="s">
        <v>1245</v>
      </c>
      <c r="C113" s="725">
        <v>1524000</v>
      </c>
      <c r="D113" s="725">
        <v>1524000</v>
      </c>
      <c r="E113" s="725">
        <v>0</v>
      </c>
      <c r="F113" s="1616">
        <v>0</v>
      </c>
      <c r="G113" s="1935"/>
      <c r="H113" s="1935"/>
    </row>
    <row r="114" spans="1:42" s="1936" customFormat="1" ht="15" customHeight="1" x14ac:dyDescent="0.25">
      <c r="A114" s="548">
        <v>7</v>
      </c>
      <c r="B114" s="735" t="s">
        <v>1246</v>
      </c>
      <c r="C114" s="725">
        <v>1016000</v>
      </c>
      <c r="D114" s="725">
        <v>0</v>
      </c>
      <c r="E114" s="725">
        <v>0</v>
      </c>
      <c r="F114" s="1616">
        <v>0</v>
      </c>
      <c r="G114" s="1935"/>
      <c r="H114" s="1935"/>
    </row>
    <row r="115" spans="1:42" s="1936" customFormat="1" ht="15" customHeight="1" x14ac:dyDescent="0.25">
      <c r="A115" s="548">
        <v>8</v>
      </c>
      <c r="B115" s="735" t="s">
        <v>1128</v>
      </c>
      <c r="C115" s="725">
        <v>0</v>
      </c>
      <c r="D115" s="725">
        <v>3778000</v>
      </c>
      <c r="E115" s="725">
        <v>0</v>
      </c>
      <c r="F115" s="1616">
        <v>0</v>
      </c>
      <c r="G115" s="1935"/>
      <c r="H115" s="1935"/>
    </row>
    <row r="116" spans="1:42" s="1936" customFormat="1" ht="15" customHeight="1" x14ac:dyDescent="0.25">
      <c r="A116" s="1933">
        <v>9</v>
      </c>
      <c r="B116" s="735" t="s">
        <v>1299</v>
      </c>
      <c r="C116" s="1664">
        <v>0</v>
      </c>
      <c r="D116" s="728">
        <v>0</v>
      </c>
      <c r="E116" s="728">
        <v>81534</v>
      </c>
      <c r="F116" s="1616">
        <v>0</v>
      </c>
      <c r="G116" s="1935"/>
      <c r="H116" s="1935"/>
    </row>
    <row r="117" spans="1:42" s="1936" customFormat="1" ht="15" customHeight="1" x14ac:dyDescent="0.25">
      <c r="A117" s="1933"/>
      <c r="B117" s="723"/>
      <c r="C117" s="1664"/>
      <c r="D117" s="728"/>
      <c r="E117" s="728"/>
      <c r="F117" s="1616"/>
      <c r="G117" s="1935"/>
      <c r="H117" s="1935"/>
    </row>
    <row r="118" spans="1:42" s="1944" customFormat="1" ht="8.1" customHeight="1" thickBot="1" x14ac:dyDescent="0.3">
      <c r="A118" s="548"/>
      <c r="B118" s="1943"/>
      <c r="C118" s="724"/>
      <c r="D118" s="728"/>
      <c r="E118" s="728"/>
      <c r="F118" s="728"/>
      <c r="G118" s="1861"/>
      <c r="H118" s="186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</row>
    <row r="119" spans="1:42" ht="24.95" customHeight="1" thickBot="1" x14ac:dyDescent="0.3">
      <c r="A119" s="1939" t="s">
        <v>276</v>
      </c>
      <c r="B119" s="1940" t="s">
        <v>602</v>
      </c>
      <c r="C119" s="1941">
        <v>14280000</v>
      </c>
      <c r="D119" s="1941">
        <v>7200000</v>
      </c>
      <c r="E119" s="1941">
        <v>81534</v>
      </c>
      <c r="F119" s="1942">
        <v>1.1324166666666666</v>
      </c>
      <c r="G119" s="1861"/>
      <c r="H119" s="1861"/>
    </row>
    <row r="120" spans="1:42" x14ac:dyDescent="0.2">
      <c r="A120" s="1946"/>
      <c r="B120" s="1666"/>
      <c r="C120" s="1947"/>
      <c r="D120" s="1668"/>
      <c r="E120" s="1668"/>
      <c r="F120" s="1948"/>
      <c r="G120" s="1949"/>
      <c r="H120" s="1949"/>
      <c r="I120" s="1949"/>
    </row>
    <row r="121" spans="1:42" ht="15.75" x14ac:dyDescent="0.25">
      <c r="A121" s="1950" t="s">
        <v>9</v>
      </c>
      <c r="B121" s="1951" t="s">
        <v>927</v>
      </c>
      <c r="C121" s="1947"/>
      <c r="D121" s="1668"/>
      <c r="E121" s="1668"/>
      <c r="F121" s="1948"/>
      <c r="G121" s="1949"/>
      <c r="H121" s="1949"/>
      <c r="I121" s="1949"/>
    </row>
    <row r="122" spans="1:42" ht="15" x14ac:dyDescent="0.25">
      <c r="A122" s="1679"/>
      <c r="B122" s="1952"/>
      <c r="C122" s="1953"/>
      <c r="D122" s="1681"/>
      <c r="E122" s="1681"/>
      <c r="F122" s="1954"/>
      <c r="G122" s="29"/>
      <c r="H122" s="29"/>
      <c r="I122" s="29"/>
    </row>
    <row r="123" spans="1:42" ht="14.25" x14ac:dyDescent="0.2">
      <c r="A123" s="1955" t="s">
        <v>119</v>
      </c>
      <c r="B123" s="1956" t="s">
        <v>383</v>
      </c>
      <c r="C123" s="1957">
        <v>0</v>
      </c>
      <c r="D123" s="1958">
        <v>0</v>
      </c>
      <c r="E123" s="1958"/>
      <c r="F123" s="1959"/>
      <c r="G123" s="29"/>
      <c r="H123" s="29"/>
      <c r="I123" s="29"/>
    </row>
    <row r="124" spans="1:42" ht="15" x14ac:dyDescent="0.25">
      <c r="A124" s="1679"/>
      <c r="B124" s="1952"/>
      <c r="C124" s="1953"/>
      <c r="D124" s="1681"/>
      <c r="E124" s="1681"/>
      <c r="F124" s="1954"/>
      <c r="G124" s="29"/>
      <c r="H124" s="29"/>
      <c r="I124" s="29"/>
    </row>
    <row r="125" spans="1:42" ht="14.25" x14ac:dyDescent="0.2">
      <c r="A125" s="1955" t="s">
        <v>335</v>
      </c>
      <c r="B125" s="1956" t="s">
        <v>384</v>
      </c>
      <c r="C125" s="387">
        <v>0</v>
      </c>
      <c r="D125" s="1400">
        <v>0</v>
      </c>
      <c r="E125" s="1400"/>
      <c r="F125" s="389"/>
      <c r="G125" s="29"/>
      <c r="H125" s="29"/>
      <c r="I125" s="29"/>
    </row>
    <row r="126" spans="1:42" ht="15" x14ac:dyDescent="0.25">
      <c r="A126" s="1955"/>
      <c r="B126" s="1952"/>
      <c r="C126" s="1953"/>
      <c r="D126" s="1681"/>
      <c r="E126" s="1681"/>
      <c r="F126" s="1954"/>
      <c r="G126" s="29"/>
      <c r="H126" s="29"/>
      <c r="I126" s="29"/>
    </row>
    <row r="127" spans="1:42" ht="14.25" x14ac:dyDescent="0.2">
      <c r="A127" s="1955" t="s">
        <v>655</v>
      </c>
      <c r="B127" s="1956" t="s">
        <v>385</v>
      </c>
      <c r="C127" s="387">
        <v>0</v>
      </c>
      <c r="D127" s="1400">
        <v>0</v>
      </c>
      <c r="E127" s="1400"/>
      <c r="F127" s="389"/>
      <c r="G127" s="29"/>
      <c r="H127" s="29"/>
      <c r="I127" s="29"/>
    </row>
    <row r="128" spans="1:42" ht="15" x14ac:dyDescent="0.25">
      <c r="A128" s="1955"/>
      <c r="B128" s="1952"/>
      <c r="C128" s="1953"/>
      <c r="D128" s="1681"/>
      <c r="E128" s="1681"/>
      <c r="F128" s="1954"/>
      <c r="G128" s="29"/>
      <c r="H128" s="29"/>
      <c r="I128" s="29"/>
    </row>
    <row r="129" spans="1:9" ht="14.25" x14ac:dyDescent="0.2">
      <c r="A129" s="1955" t="s">
        <v>650</v>
      </c>
      <c r="B129" s="1956" t="s">
        <v>924</v>
      </c>
      <c r="C129" s="387">
        <v>0</v>
      </c>
      <c r="D129" s="1400">
        <v>0</v>
      </c>
      <c r="E129" s="1400"/>
      <c r="F129" s="389"/>
      <c r="G129" s="29"/>
      <c r="H129" s="29"/>
      <c r="I129" s="29"/>
    </row>
    <row r="130" spans="1:9" ht="15" x14ac:dyDescent="0.25">
      <c r="A130" s="1955"/>
      <c r="B130" s="1952"/>
      <c r="C130" s="792"/>
      <c r="D130" s="793"/>
      <c r="E130" s="793"/>
      <c r="F130" s="794"/>
      <c r="G130" s="29"/>
      <c r="H130" s="29"/>
      <c r="I130" s="29"/>
    </row>
    <row r="131" spans="1:9" ht="14.25" x14ac:dyDescent="0.2">
      <c r="A131" s="1955" t="s">
        <v>174</v>
      </c>
      <c r="B131" s="1956" t="s">
        <v>386</v>
      </c>
      <c r="C131" s="387">
        <v>0</v>
      </c>
      <c r="D131" s="1400">
        <v>0</v>
      </c>
      <c r="E131" s="1400"/>
      <c r="F131" s="389"/>
      <c r="G131" s="29"/>
      <c r="H131" s="29"/>
      <c r="I131" s="29"/>
    </row>
    <row r="132" spans="1:9" ht="14.25" x14ac:dyDescent="0.2">
      <c r="A132" s="1955"/>
      <c r="B132" s="1956"/>
      <c r="C132" s="387"/>
      <c r="D132" s="1400"/>
      <c r="E132" s="1400"/>
      <c r="F132" s="389"/>
      <c r="G132" s="29"/>
      <c r="H132" s="29"/>
      <c r="I132" s="29"/>
    </row>
    <row r="133" spans="1:9" ht="14.25" x14ac:dyDescent="0.2">
      <c r="A133" s="1955" t="s">
        <v>182</v>
      </c>
      <c r="B133" s="1956" t="s">
        <v>387</v>
      </c>
      <c r="C133" s="387">
        <v>0</v>
      </c>
      <c r="D133" s="1400">
        <v>0</v>
      </c>
      <c r="E133" s="1400"/>
      <c r="F133" s="389"/>
      <c r="G133" s="29"/>
      <c r="H133" s="29"/>
      <c r="I133" s="29"/>
    </row>
    <row r="134" spans="1:9" ht="13.5" thickBot="1" x14ac:dyDescent="0.25">
      <c r="A134" s="1960"/>
      <c r="B134" s="1397"/>
      <c r="C134" s="387"/>
      <c r="D134" s="1400"/>
      <c r="E134" s="1400"/>
      <c r="F134" s="389"/>
      <c r="G134" s="29"/>
      <c r="H134" s="29"/>
      <c r="I134" s="29"/>
    </row>
    <row r="135" spans="1:9" ht="16.5" thickBot="1" x14ac:dyDescent="0.25">
      <c r="A135" s="1961" t="s">
        <v>295</v>
      </c>
      <c r="B135" s="1962" t="s">
        <v>388</v>
      </c>
      <c r="C135" s="1963">
        <v>0</v>
      </c>
      <c r="D135" s="1410">
        <v>0</v>
      </c>
      <c r="E135" s="1410">
        <v>0</v>
      </c>
      <c r="F135" s="1964">
        <v>0</v>
      </c>
      <c r="G135" s="29"/>
      <c r="H135" s="29"/>
      <c r="I135" s="29"/>
    </row>
    <row r="136" spans="1:9" ht="15" x14ac:dyDescent="0.25">
      <c r="A136" s="1679"/>
      <c r="B136" s="1417"/>
      <c r="C136" s="1957"/>
      <c r="D136" s="1676"/>
      <c r="E136" s="1676"/>
      <c r="F136" s="1965"/>
      <c r="G136" s="29"/>
      <c r="H136" s="29"/>
      <c r="I136" s="29"/>
    </row>
    <row r="137" spans="1:9" ht="14.25" x14ac:dyDescent="0.2">
      <c r="A137" s="1955" t="s">
        <v>119</v>
      </c>
      <c r="B137" s="1162" t="s">
        <v>389</v>
      </c>
      <c r="C137" s="387">
        <v>0</v>
      </c>
      <c r="D137" s="1400">
        <v>0</v>
      </c>
      <c r="E137" s="1400"/>
      <c r="F137" s="1966"/>
      <c r="G137" s="50"/>
      <c r="H137" s="50"/>
      <c r="I137" s="50"/>
    </row>
    <row r="138" spans="1:9" ht="15" x14ac:dyDescent="0.25">
      <c r="A138" s="1955"/>
      <c r="B138" s="1417"/>
      <c r="C138" s="792"/>
      <c r="D138" s="793"/>
      <c r="E138" s="793"/>
      <c r="F138" s="794"/>
      <c r="G138" s="50"/>
      <c r="H138" s="50"/>
      <c r="I138" s="50"/>
    </row>
    <row r="139" spans="1:9" ht="14.25" x14ac:dyDescent="0.2">
      <c r="A139" s="1955" t="s">
        <v>335</v>
      </c>
      <c r="B139" s="1162" t="s">
        <v>390</v>
      </c>
      <c r="C139" s="387">
        <v>0</v>
      </c>
      <c r="D139" s="1400">
        <v>0</v>
      </c>
      <c r="E139" s="1400"/>
      <c r="F139" s="389"/>
      <c r="G139" s="50"/>
      <c r="H139" s="50"/>
      <c r="I139" s="50"/>
    </row>
    <row r="140" spans="1:9" ht="15" x14ac:dyDescent="0.2">
      <c r="A140" s="1955"/>
      <c r="B140" s="1967"/>
      <c r="C140" s="1968"/>
      <c r="D140" s="1676"/>
      <c r="E140" s="1676"/>
      <c r="F140" s="1969"/>
      <c r="G140" s="50"/>
      <c r="H140" s="50"/>
      <c r="I140" s="50"/>
    </row>
    <row r="141" spans="1:9" ht="14.25" x14ac:dyDescent="0.2">
      <c r="A141" s="1955" t="s">
        <v>655</v>
      </c>
      <c r="B141" s="1162" t="s">
        <v>391</v>
      </c>
      <c r="C141" s="387">
        <v>0</v>
      </c>
      <c r="D141" s="1400">
        <v>0</v>
      </c>
      <c r="E141" s="1400"/>
      <c r="F141" s="389"/>
      <c r="G141" s="50"/>
      <c r="H141" s="50"/>
      <c r="I141" s="50"/>
    </row>
    <row r="142" spans="1:9" ht="15.75" x14ac:dyDescent="0.2">
      <c r="A142" s="1955"/>
      <c r="B142" s="1970"/>
      <c r="C142" s="1953"/>
      <c r="D142" s="1681"/>
      <c r="E142" s="1681"/>
      <c r="F142" s="1954"/>
      <c r="G142" s="29"/>
      <c r="H142" s="29"/>
      <c r="I142" s="29"/>
    </row>
    <row r="143" spans="1:9" ht="15.75" x14ac:dyDescent="0.2">
      <c r="A143" s="1955" t="s">
        <v>650</v>
      </c>
      <c r="B143" s="1970" t="s">
        <v>985</v>
      </c>
      <c r="C143" s="387">
        <v>0</v>
      </c>
      <c r="D143" s="1400">
        <v>0</v>
      </c>
      <c r="E143" s="1400"/>
      <c r="F143" s="389"/>
      <c r="G143" s="50"/>
      <c r="H143" s="50"/>
      <c r="I143" s="50"/>
    </row>
    <row r="144" spans="1:9" ht="15.75" x14ac:dyDescent="0.2">
      <c r="A144" s="1955"/>
      <c r="B144" s="1971"/>
      <c r="C144" s="381"/>
      <c r="D144" s="247"/>
      <c r="E144" s="247"/>
      <c r="F144" s="380"/>
      <c r="G144" s="50"/>
      <c r="H144" s="50"/>
      <c r="I144" s="50"/>
    </row>
    <row r="145" spans="1:9" ht="14.25" x14ac:dyDescent="0.2">
      <c r="A145" s="1955" t="s">
        <v>174</v>
      </c>
      <c r="B145" s="1956" t="s">
        <v>392</v>
      </c>
      <c r="C145" s="387">
        <v>0</v>
      </c>
      <c r="D145" s="1400">
        <v>0</v>
      </c>
      <c r="E145" s="1400"/>
      <c r="F145" s="389"/>
      <c r="G145" s="50"/>
      <c r="H145" s="50"/>
      <c r="I145" s="50"/>
    </row>
    <row r="146" spans="1:9" ht="15" x14ac:dyDescent="0.2">
      <c r="A146" s="1955"/>
      <c r="B146" s="1967"/>
      <c r="C146" s="1957"/>
      <c r="D146" s="1958"/>
      <c r="E146" s="1958"/>
      <c r="F146" s="1959"/>
      <c r="G146" s="50"/>
      <c r="H146" s="50"/>
      <c r="I146" s="50"/>
    </row>
    <row r="147" spans="1:9" ht="14.25" x14ac:dyDescent="0.2">
      <c r="A147" s="1955" t="s">
        <v>182</v>
      </c>
      <c r="B147" s="1956" t="s">
        <v>393</v>
      </c>
      <c r="C147" s="387">
        <v>0</v>
      </c>
      <c r="D147" s="1400">
        <v>0</v>
      </c>
      <c r="E147" s="1400"/>
      <c r="F147" s="389"/>
      <c r="G147" s="29"/>
      <c r="H147" s="29"/>
      <c r="I147" s="29"/>
    </row>
    <row r="148" spans="1:9" ht="15" x14ac:dyDescent="0.2">
      <c r="A148" s="1955"/>
      <c r="B148" s="1967"/>
      <c r="C148" s="381"/>
      <c r="D148" s="247"/>
      <c r="E148" s="247"/>
      <c r="F148" s="380"/>
      <c r="G148" s="29"/>
      <c r="H148" s="29"/>
      <c r="I148" s="29"/>
    </row>
    <row r="149" spans="1:9" ht="14.25" x14ac:dyDescent="0.2">
      <c r="A149" s="1955" t="s">
        <v>183</v>
      </c>
      <c r="B149" s="1956" t="s">
        <v>394</v>
      </c>
      <c r="C149" s="387">
        <v>0</v>
      </c>
      <c r="D149" s="1400">
        <v>0</v>
      </c>
      <c r="E149" s="1400"/>
      <c r="F149" s="389"/>
      <c r="G149" s="29"/>
      <c r="H149" s="29"/>
      <c r="I149" s="29"/>
    </row>
    <row r="150" spans="1:9" ht="15" x14ac:dyDescent="0.2">
      <c r="A150" s="1955"/>
      <c r="B150" s="1967"/>
      <c r="C150" s="792"/>
      <c r="D150" s="793"/>
      <c r="E150" s="793"/>
      <c r="F150" s="794"/>
      <c r="G150" s="29"/>
      <c r="H150" s="29"/>
      <c r="I150" s="29"/>
    </row>
    <row r="151" spans="1:9" ht="14.25" x14ac:dyDescent="0.2">
      <c r="A151" s="1955" t="s">
        <v>175</v>
      </c>
      <c r="B151" s="1956" t="s">
        <v>395</v>
      </c>
      <c r="C151" s="387">
        <v>0</v>
      </c>
      <c r="D151" s="1400">
        <v>0</v>
      </c>
      <c r="E151" s="1400"/>
      <c r="F151" s="389"/>
      <c r="G151" s="50"/>
      <c r="H151" s="50"/>
      <c r="I151" s="50"/>
    </row>
    <row r="152" spans="1:9" ht="15" x14ac:dyDescent="0.2">
      <c r="A152" s="1955"/>
      <c r="B152" s="1967"/>
      <c r="C152" s="381"/>
      <c r="D152" s="247"/>
      <c r="E152" s="247"/>
      <c r="F152" s="380"/>
      <c r="G152" s="1972"/>
      <c r="H152" s="50"/>
      <c r="I152" s="50"/>
    </row>
    <row r="153" spans="1:9" ht="14.25" x14ac:dyDescent="0.2">
      <c r="A153" s="1955" t="s">
        <v>176</v>
      </c>
      <c r="B153" s="1956" t="s">
        <v>396</v>
      </c>
      <c r="C153" s="387">
        <v>0</v>
      </c>
      <c r="D153" s="1400">
        <v>0</v>
      </c>
      <c r="E153" s="1400"/>
      <c r="F153" s="389"/>
      <c r="G153" s="50"/>
      <c r="H153" s="50"/>
      <c r="I153" s="50"/>
    </row>
    <row r="154" spans="1:9" ht="15" x14ac:dyDescent="0.25">
      <c r="A154" s="1955"/>
      <c r="B154" s="1952"/>
      <c r="C154" s="1953"/>
      <c r="D154" s="1681"/>
      <c r="E154" s="1681"/>
      <c r="F154" s="1954"/>
      <c r="G154" s="29"/>
      <c r="H154" s="29"/>
      <c r="I154" s="29"/>
    </row>
    <row r="155" spans="1:9" ht="14.25" x14ac:dyDescent="0.2">
      <c r="A155" s="1955" t="s">
        <v>177</v>
      </c>
      <c r="B155" s="1956" t="s">
        <v>397</v>
      </c>
      <c r="C155" s="1973">
        <v>0</v>
      </c>
      <c r="D155" s="1673">
        <v>0</v>
      </c>
      <c r="E155" s="1673"/>
      <c r="F155" s="1974"/>
      <c r="G155" s="29"/>
      <c r="H155" s="29"/>
      <c r="I155" s="29"/>
    </row>
    <row r="156" spans="1:9" ht="15" x14ac:dyDescent="0.25">
      <c r="A156" s="1955"/>
      <c r="B156" s="1952"/>
      <c r="C156" s="1968"/>
      <c r="D156" s="1676"/>
      <c r="E156" s="1676"/>
      <c r="F156" s="1969"/>
      <c r="G156" s="29"/>
      <c r="H156" s="29"/>
      <c r="I156" s="29"/>
    </row>
    <row r="157" spans="1:9" ht="14.25" x14ac:dyDescent="0.2">
      <c r="A157" s="1955" t="s">
        <v>178</v>
      </c>
      <c r="B157" s="1956" t="s">
        <v>153</v>
      </c>
      <c r="C157" s="387">
        <v>0</v>
      </c>
      <c r="D157" s="1400">
        <v>0</v>
      </c>
      <c r="E157" s="1400"/>
      <c r="F157" s="389"/>
      <c r="G157" s="50"/>
      <c r="H157" s="50"/>
      <c r="I157" s="50"/>
    </row>
    <row r="158" spans="1:9" ht="14.25" x14ac:dyDescent="0.2">
      <c r="A158" s="1955"/>
      <c r="B158" s="1956"/>
      <c r="C158" s="387"/>
      <c r="D158" s="1400"/>
      <c r="E158" s="1400"/>
      <c r="F158" s="389"/>
      <c r="G158" s="50"/>
      <c r="H158" s="50"/>
      <c r="I158" s="50"/>
    </row>
    <row r="159" spans="1:9" ht="14.25" x14ac:dyDescent="0.2">
      <c r="A159" s="1955" t="s">
        <v>599</v>
      </c>
      <c r="B159" s="1956" t="s">
        <v>933</v>
      </c>
      <c r="C159" s="387">
        <v>0</v>
      </c>
      <c r="D159" s="1400">
        <v>0</v>
      </c>
      <c r="E159" s="1400"/>
      <c r="F159" s="389"/>
      <c r="G159" s="50"/>
      <c r="H159" s="50"/>
      <c r="I159" s="50"/>
    </row>
    <row r="160" spans="1:9" ht="13.5" thickBot="1" x14ac:dyDescent="0.25">
      <c r="A160" s="1975"/>
      <c r="B160" s="1677"/>
      <c r="C160" s="387"/>
      <c r="D160" s="1400"/>
      <c r="E160" s="1400"/>
      <c r="F160" s="389"/>
      <c r="G160" s="50"/>
      <c r="H160" s="50"/>
      <c r="I160" s="50"/>
    </row>
    <row r="161" spans="1:9" ht="16.5" thickBot="1" x14ac:dyDescent="0.25">
      <c r="A161" s="1976" t="s">
        <v>103</v>
      </c>
      <c r="B161" s="1977" t="s">
        <v>1002</v>
      </c>
      <c r="C161" s="1978">
        <v>0</v>
      </c>
      <c r="D161" s="1404">
        <v>0</v>
      </c>
      <c r="E161" s="1404">
        <v>0</v>
      </c>
      <c r="F161" s="1964">
        <v>0</v>
      </c>
      <c r="G161" s="1101"/>
      <c r="H161" s="1101"/>
      <c r="I161" s="1101"/>
    </row>
    <row r="162" spans="1:9" ht="15" x14ac:dyDescent="0.2">
      <c r="A162" s="1975"/>
      <c r="B162" s="1979"/>
      <c r="C162" s="1980"/>
      <c r="D162" s="1692"/>
      <c r="E162" s="1692"/>
      <c r="F162" s="1981"/>
      <c r="G162" s="29"/>
      <c r="H162" s="29"/>
      <c r="I162" s="29"/>
    </row>
    <row r="163" spans="1:9" ht="14.25" x14ac:dyDescent="0.2">
      <c r="A163" s="1955" t="s">
        <v>119</v>
      </c>
      <c r="B163" s="1162" t="s">
        <v>1003</v>
      </c>
      <c r="C163" s="387">
        <v>0</v>
      </c>
      <c r="D163" s="1400">
        <v>0</v>
      </c>
      <c r="E163" s="1400"/>
      <c r="F163" s="389"/>
      <c r="G163" s="29"/>
      <c r="H163" s="29"/>
      <c r="I163" s="29"/>
    </row>
    <row r="164" spans="1:9" ht="15" x14ac:dyDescent="0.2">
      <c r="A164" s="1955"/>
      <c r="B164" s="1982"/>
      <c r="C164" s="792"/>
      <c r="D164" s="793"/>
      <c r="E164" s="793"/>
      <c r="F164" s="794"/>
      <c r="G164" s="29"/>
      <c r="H164" s="29"/>
      <c r="I164" s="29"/>
    </row>
    <row r="165" spans="1:9" ht="14.25" x14ac:dyDescent="0.2">
      <c r="A165" s="1955" t="s">
        <v>335</v>
      </c>
      <c r="B165" s="1162" t="s">
        <v>578</v>
      </c>
      <c r="C165" s="1973">
        <v>0</v>
      </c>
      <c r="D165" s="1673">
        <v>0</v>
      </c>
      <c r="E165" s="1673"/>
      <c r="F165" s="1974"/>
      <c r="G165" s="29"/>
      <c r="H165" s="29"/>
      <c r="I165" s="29"/>
    </row>
    <row r="166" spans="1:9" ht="15" x14ac:dyDescent="0.2">
      <c r="A166" s="1955"/>
      <c r="B166" s="1982"/>
      <c r="C166" s="1968"/>
      <c r="D166" s="1676"/>
      <c r="E166" s="1676"/>
      <c r="F166" s="1969"/>
      <c r="G166" s="29"/>
      <c r="H166" s="29"/>
      <c r="I166" s="29"/>
    </row>
    <row r="167" spans="1:9" ht="14.25" x14ac:dyDescent="0.2">
      <c r="A167" s="1955" t="s">
        <v>655</v>
      </c>
      <c r="B167" s="1162" t="s">
        <v>588</v>
      </c>
      <c r="C167" s="1973">
        <v>0</v>
      </c>
      <c r="D167" s="1673">
        <v>0</v>
      </c>
      <c r="E167" s="1673"/>
      <c r="F167" s="1974"/>
      <c r="G167" s="29"/>
      <c r="H167" s="29"/>
      <c r="I167" s="29"/>
    </row>
    <row r="168" spans="1:9" ht="14.25" x14ac:dyDescent="0.2">
      <c r="A168" s="1955"/>
      <c r="B168" s="1162"/>
      <c r="C168" s="1973"/>
      <c r="D168" s="1673"/>
      <c r="E168" s="1673"/>
      <c r="F168" s="1974"/>
      <c r="G168" s="29"/>
      <c r="H168" s="29"/>
      <c r="I168" s="29"/>
    </row>
    <row r="169" spans="1:9" ht="14.25" x14ac:dyDescent="0.2">
      <c r="A169" s="1955" t="s">
        <v>650</v>
      </c>
      <c r="B169" s="1162" t="s">
        <v>398</v>
      </c>
      <c r="C169" s="1973">
        <v>0</v>
      </c>
      <c r="D169" s="1673">
        <v>0</v>
      </c>
      <c r="E169" s="1673">
        <v>0</v>
      </c>
      <c r="F169" s="1966">
        <v>0</v>
      </c>
      <c r="G169" s="29"/>
      <c r="H169" s="29"/>
      <c r="I169" s="29"/>
    </row>
    <row r="170" spans="1:9" ht="15" x14ac:dyDescent="0.2">
      <c r="A170" s="1955"/>
      <c r="B170" s="1967"/>
      <c r="C170" s="381"/>
      <c r="D170" s="247"/>
      <c r="E170" s="247"/>
      <c r="F170" s="1983"/>
      <c r="G170" s="29"/>
      <c r="H170" s="29"/>
      <c r="I170" s="29"/>
    </row>
    <row r="171" spans="1:9" ht="14.25" x14ac:dyDescent="0.2">
      <c r="A171" s="1955" t="s">
        <v>174</v>
      </c>
      <c r="B171" s="1162" t="s">
        <v>1004</v>
      </c>
      <c r="C171" s="387">
        <v>0</v>
      </c>
      <c r="D171" s="1400">
        <v>0</v>
      </c>
      <c r="E171" s="1400"/>
      <c r="F171" s="389"/>
      <c r="G171" s="29"/>
      <c r="H171" s="29"/>
      <c r="I171" s="29"/>
    </row>
    <row r="172" spans="1:9" ht="13.5" thickBot="1" x14ac:dyDescent="0.25">
      <c r="A172" s="1984"/>
      <c r="B172" s="1985"/>
      <c r="C172" s="1973"/>
      <c r="D172" s="1673"/>
      <c r="E172" s="1673"/>
      <c r="F172" s="1974"/>
      <c r="G172" s="29"/>
      <c r="H172" s="29"/>
      <c r="I172" s="29"/>
    </row>
    <row r="173" spans="1:9" ht="16.5" thickBot="1" x14ac:dyDescent="0.25">
      <c r="A173" s="1986" t="s">
        <v>104</v>
      </c>
      <c r="B173" s="1962" t="s">
        <v>1131</v>
      </c>
      <c r="C173" s="1978">
        <v>0</v>
      </c>
      <c r="D173" s="1404">
        <v>0</v>
      </c>
      <c r="E173" s="1404">
        <v>0</v>
      </c>
      <c r="F173" s="1627">
        <v>0</v>
      </c>
      <c r="G173" s="29"/>
      <c r="H173" s="29"/>
      <c r="I173" s="29"/>
    </row>
    <row r="174" spans="1:9" ht="15" x14ac:dyDescent="0.2">
      <c r="A174" s="1975"/>
      <c r="B174" s="1967"/>
      <c r="C174" s="792"/>
      <c r="D174" s="793"/>
      <c r="E174" s="793"/>
      <c r="F174" s="1987"/>
      <c r="G174" s="29"/>
      <c r="H174" s="29"/>
      <c r="I174" s="29"/>
    </row>
    <row r="175" spans="1:9" ht="15" x14ac:dyDescent="0.2">
      <c r="A175" s="1975"/>
      <c r="B175" s="1967" t="s">
        <v>1247</v>
      </c>
      <c r="C175" s="1397">
        <v>0</v>
      </c>
      <c r="D175" s="793">
        <v>761000</v>
      </c>
      <c r="E175" s="793">
        <v>760216</v>
      </c>
      <c r="F175" s="1987">
        <v>99.896977660972411</v>
      </c>
      <c r="G175" s="29"/>
      <c r="H175" s="29"/>
      <c r="I175" s="29"/>
    </row>
    <row r="176" spans="1:9" ht="15.75" thickBot="1" x14ac:dyDescent="0.25">
      <c r="A176" s="1975"/>
      <c r="B176" s="1967"/>
      <c r="C176" s="1397"/>
      <c r="D176" s="793"/>
      <c r="E176" s="793"/>
      <c r="F176" s="1987"/>
      <c r="G176" s="29"/>
      <c r="H176" s="29"/>
      <c r="I176" s="29"/>
    </row>
    <row r="177" spans="1:9" ht="16.5" thickBot="1" x14ac:dyDescent="0.25">
      <c r="A177" s="1988" t="s">
        <v>105</v>
      </c>
      <c r="B177" s="1161" t="s">
        <v>925</v>
      </c>
      <c r="C177" s="1989">
        <v>0</v>
      </c>
      <c r="D177" s="1989">
        <v>761000</v>
      </c>
      <c r="E177" s="1989">
        <v>760216</v>
      </c>
      <c r="F177" s="1990">
        <v>99.896977660972411</v>
      </c>
      <c r="G177" s="29"/>
      <c r="H177" s="29"/>
      <c r="I177" s="29"/>
    </row>
    <row r="178" spans="1:9" ht="15" thickBot="1" x14ac:dyDescent="0.25">
      <c r="A178" s="1955"/>
      <c r="B178" s="1162"/>
      <c r="C178" s="1683"/>
      <c r="D178" s="783"/>
      <c r="E178" s="783"/>
      <c r="F178" s="784"/>
      <c r="G178" s="29"/>
      <c r="H178" s="29"/>
      <c r="I178" s="29"/>
    </row>
    <row r="179" spans="1:9" ht="16.5" thickBot="1" x14ac:dyDescent="0.25">
      <c r="A179" s="1991" t="s">
        <v>9</v>
      </c>
      <c r="B179" s="1962" t="s">
        <v>986</v>
      </c>
      <c r="C179" s="1989">
        <v>0</v>
      </c>
      <c r="D179" s="1410">
        <v>761000</v>
      </c>
      <c r="E179" s="1410">
        <v>760216</v>
      </c>
      <c r="F179" s="1990">
        <v>99.896977660972411</v>
      </c>
      <c r="G179" s="29"/>
      <c r="H179" s="29"/>
      <c r="I179" s="29"/>
    </row>
    <row r="180" spans="1:9" ht="15.75" x14ac:dyDescent="0.2">
      <c r="A180" s="1992"/>
      <c r="B180" s="1971"/>
      <c r="C180" s="1397"/>
      <c r="D180" s="793"/>
      <c r="E180" s="793"/>
      <c r="F180" s="1987"/>
      <c r="G180" s="29"/>
      <c r="H180" s="29"/>
      <c r="I180" s="29"/>
    </row>
    <row r="181" spans="1:9" ht="15.75" thickBot="1" x14ac:dyDescent="0.25">
      <c r="A181" s="1955"/>
      <c r="B181" s="1967"/>
      <c r="C181" s="1993"/>
      <c r="D181" s="1690"/>
      <c r="E181" s="1690"/>
      <c r="F181" s="1987"/>
      <c r="G181" s="29"/>
      <c r="H181" s="29"/>
      <c r="I181" s="29"/>
    </row>
    <row r="182" spans="1:9" ht="16.5" thickBot="1" x14ac:dyDescent="0.25">
      <c r="A182" s="1988" t="s">
        <v>347</v>
      </c>
      <c r="B182" s="1161" t="s">
        <v>190</v>
      </c>
      <c r="C182" s="1978">
        <v>0</v>
      </c>
      <c r="D182" s="1404">
        <v>0</v>
      </c>
      <c r="E182" s="1404">
        <v>0</v>
      </c>
      <c r="F182" s="1990"/>
      <c r="G182" s="29"/>
      <c r="H182" s="29"/>
      <c r="I182" s="29"/>
    </row>
    <row r="183" spans="1:9" ht="15" thickBot="1" x14ac:dyDescent="0.25">
      <c r="A183" s="1955"/>
      <c r="B183" s="1162"/>
      <c r="C183" s="720"/>
      <c r="D183" s="783"/>
      <c r="E183" s="783"/>
      <c r="F183" s="784"/>
      <c r="G183" s="29"/>
      <c r="H183" s="29"/>
      <c r="I183" s="29"/>
    </row>
    <row r="184" spans="1:9" ht="16.5" thickBot="1" x14ac:dyDescent="0.25">
      <c r="A184" s="1986"/>
      <c r="B184" s="1161" t="s">
        <v>399</v>
      </c>
      <c r="C184" s="1994">
        <v>987354000</v>
      </c>
      <c r="D184" s="1994">
        <v>769836079</v>
      </c>
      <c r="E184" s="1994">
        <v>329149673</v>
      </c>
      <c r="F184" s="1990">
        <v>42.755812825446959</v>
      </c>
      <c r="G184" s="29"/>
      <c r="H184" s="29"/>
      <c r="I184" s="29"/>
    </row>
    <row r="185" spans="1:9" ht="15.75" x14ac:dyDescent="0.25">
      <c r="B185" s="1729"/>
      <c r="C185" s="1945"/>
      <c r="D185" s="1729"/>
      <c r="E185" s="1861"/>
      <c r="F185" s="1861"/>
      <c r="G185" s="1861"/>
      <c r="H185" s="1861"/>
    </row>
    <row r="186" spans="1:9" ht="15.75" x14ac:dyDescent="0.25">
      <c r="B186" s="1729"/>
      <c r="C186" s="1945"/>
      <c r="D186" s="1729"/>
      <c r="E186" s="1861"/>
      <c r="F186" s="1861"/>
      <c r="G186" s="1861"/>
      <c r="H186" s="1861"/>
    </row>
    <row r="187" spans="1:9" ht="15.75" x14ac:dyDescent="0.25">
      <c r="B187" s="1729"/>
      <c r="C187" s="1945"/>
      <c r="D187" s="1729"/>
      <c r="E187" s="1861"/>
      <c r="F187" s="1861"/>
      <c r="G187" s="1861"/>
      <c r="H187" s="1861"/>
    </row>
    <row r="188" spans="1:9" ht="15.75" x14ac:dyDescent="0.25">
      <c r="B188" s="1729"/>
      <c r="C188" s="1945"/>
      <c r="D188" s="1729"/>
      <c r="E188" s="1861"/>
      <c r="F188" s="1861"/>
      <c r="G188" s="1861"/>
      <c r="H188" s="1861"/>
    </row>
    <row r="189" spans="1:9" ht="15.75" x14ac:dyDescent="0.25">
      <c r="B189" s="1729"/>
      <c r="C189" s="1945"/>
      <c r="D189" s="1729"/>
      <c r="E189" s="1861"/>
      <c r="F189" s="1861"/>
      <c r="G189" s="1861"/>
      <c r="H189" s="1861"/>
    </row>
    <row r="190" spans="1:9" ht="15.75" x14ac:dyDescent="0.25">
      <c r="B190" s="1729"/>
      <c r="C190" s="1945"/>
      <c r="D190" s="1729"/>
      <c r="E190" s="1861"/>
      <c r="F190" s="1861"/>
      <c r="G190" s="1861"/>
      <c r="H190" s="1861"/>
    </row>
    <row r="191" spans="1:9" ht="15.75" x14ac:dyDescent="0.25">
      <c r="B191" s="1729"/>
      <c r="C191" s="1945"/>
      <c r="D191" s="1729"/>
      <c r="E191" s="1861"/>
      <c r="F191" s="1861"/>
      <c r="G191" s="1861"/>
      <c r="H191" s="1861"/>
    </row>
    <row r="192" spans="1:9" ht="15.75" x14ac:dyDescent="0.25">
      <c r="B192" s="1729"/>
      <c r="C192" s="1945"/>
      <c r="D192" s="1729"/>
      <c r="E192" s="1861"/>
      <c r="F192" s="1861"/>
      <c r="G192" s="1861"/>
      <c r="H192" s="1861"/>
    </row>
    <row r="193" spans="2:8" ht="15.75" x14ac:dyDescent="0.25">
      <c r="B193" s="1729"/>
      <c r="C193" s="1945"/>
      <c r="D193" s="1729"/>
      <c r="E193" s="1861"/>
      <c r="F193" s="1861"/>
      <c r="G193" s="1861"/>
      <c r="H193" s="1861"/>
    </row>
    <row r="194" spans="2:8" ht="15.75" x14ac:dyDescent="0.25">
      <c r="B194" s="1729"/>
      <c r="C194" s="1945"/>
      <c r="D194" s="1729"/>
      <c r="E194" s="1861"/>
      <c r="F194" s="1861"/>
      <c r="G194" s="1861"/>
      <c r="H194" s="1861"/>
    </row>
    <row r="195" spans="2:8" ht="15.75" x14ac:dyDescent="0.25">
      <c r="B195" s="1729"/>
      <c r="C195" s="1945"/>
      <c r="D195" s="1729"/>
      <c r="E195" s="1861"/>
      <c r="F195" s="1861"/>
      <c r="G195" s="1861"/>
      <c r="H195" s="1861"/>
    </row>
    <row r="196" spans="2:8" ht="15.75" x14ac:dyDescent="0.25">
      <c r="B196" s="1729"/>
      <c r="C196" s="1945"/>
      <c r="D196" s="1729"/>
      <c r="E196" s="1861"/>
      <c r="F196" s="1861"/>
      <c r="G196" s="1861"/>
      <c r="H196" s="1861"/>
    </row>
    <row r="197" spans="2:8" ht="15.75" x14ac:dyDescent="0.25">
      <c r="B197" s="1729"/>
      <c r="C197" s="1945"/>
      <c r="D197" s="1729"/>
      <c r="E197" s="1861"/>
      <c r="F197" s="1861"/>
      <c r="G197" s="1861"/>
      <c r="H197" s="1861"/>
    </row>
    <row r="198" spans="2:8" ht="15.75" x14ac:dyDescent="0.25">
      <c r="B198" s="1729"/>
      <c r="C198" s="1945"/>
      <c r="D198" s="1729"/>
      <c r="E198" s="1861"/>
      <c r="F198" s="1861"/>
      <c r="G198" s="1861"/>
      <c r="H198" s="1861"/>
    </row>
    <row r="199" spans="2:8" ht="15.75" x14ac:dyDescent="0.25">
      <c r="B199" s="1729"/>
      <c r="C199" s="1945"/>
      <c r="D199" s="1729"/>
      <c r="E199" s="1861"/>
      <c r="F199" s="1861"/>
      <c r="G199" s="1861"/>
      <c r="H199" s="1861"/>
    </row>
    <row r="200" spans="2:8" ht="15.75" x14ac:dyDescent="0.25">
      <c r="B200" s="1729"/>
      <c r="C200" s="1945"/>
      <c r="D200" s="1729"/>
      <c r="E200" s="1861"/>
      <c r="F200" s="1861"/>
      <c r="G200" s="1861"/>
      <c r="H200" s="1861"/>
    </row>
    <row r="201" spans="2:8" ht="15.75" x14ac:dyDescent="0.25">
      <c r="B201" s="1729"/>
      <c r="C201" s="1945"/>
      <c r="D201" s="1729"/>
      <c r="E201" s="1861"/>
      <c r="F201" s="1861"/>
      <c r="G201" s="1861"/>
      <c r="H201" s="1861"/>
    </row>
    <row r="202" spans="2:8" ht="15.75" x14ac:dyDescent="0.25">
      <c r="B202" s="1729"/>
      <c r="C202" s="1945"/>
      <c r="D202" s="1729"/>
      <c r="E202" s="1861"/>
      <c r="F202" s="1861"/>
      <c r="G202" s="1861"/>
      <c r="H202" s="1861"/>
    </row>
    <row r="203" spans="2:8" ht="15.75" x14ac:dyDescent="0.25">
      <c r="B203" s="1729"/>
      <c r="C203" s="1945"/>
      <c r="D203" s="1729"/>
      <c r="E203" s="1861"/>
      <c r="F203" s="1861"/>
      <c r="G203" s="1861"/>
      <c r="H203" s="1861"/>
    </row>
    <row r="204" spans="2:8" ht="15.75" x14ac:dyDescent="0.25">
      <c r="B204" s="1729"/>
      <c r="C204" s="1945"/>
      <c r="D204" s="1729"/>
      <c r="E204" s="1861"/>
      <c r="F204" s="1861"/>
      <c r="G204" s="1861"/>
      <c r="H204" s="1861"/>
    </row>
    <row r="205" spans="2:8" ht="15.75" x14ac:dyDescent="0.25">
      <c r="B205" s="1729"/>
      <c r="C205" s="1945"/>
      <c r="D205" s="1729"/>
      <c r="E205" s="1861"/>
      <c r="F205" s="1861"/>
      <c r="G205" s="1861"/>
      <c r="H205" s="1861"/>
    </row>
    <row r="206" spans="2:8" ht="15.75" x14ac:dyDescent="0.25">
      <c r="B206" s="1729"/>
      <c r="C206" s="1945"/>
      <c r="D206" s="1729"/>
      <c r="E206" s="1861"/>
      <c r="F206" s="1861"/>
      <c r="G206" s="1861"/>
      <c r="H206" s="1861"/>
    </row>
    <row r="207" spans="2:8" ht="15.75" x14ac:dyDescent="0.25">
      <c r="B207" s="1729"/>
      <c r="C207" s="1945"/>
      <c r="D207" s="1729"/>
      <c r="E207" s="1861"/>
      <c r="F207" s="1861"/>
      <c r="G207" s="1861"/>
      <c r="H207" s="1861"/>
    </row>
    <row r="208" spans="2:8" ht="15.75" x14ac:dyDescent="0.25">
      <c r="B208" s="1729"/>
      <c r="C208" s="1945"/>
      <c r="D208" s="1729"/>
      <c r="E208" s="1861"/>
      <c r="F208" s="1861"/>
      <c r="G208" s="1861"/>
      <c r="H208" s="1861"/>
    </row>
    <row r="209" spans="2:8" ht="15.75" x14ac:dyDescent="0.25">
      <c r="B209" s="1729"/>
      <c r="C209" s="1945"/>
      <c r="D209" s="1729"/>
      <c r="E209" s="1861"/>
      <c r="F209" s="1861"/>
      <c r="G209" s="1861"/>
      <c r="H209" s="1861"/>
    </row>
    <row r="210" spans="2:8" ht="15.75" x14ac:dyDescent="0.25">
      <c r="B210" s="1729"/>
      <c r="C210" s="1945"/>
      <c r="D210" s="1729"/>
      <c r="E210" s="1861"/>
      <c r="F210" s="1861"/>
      <c r="G210" s="1861"/>
      <c r="H210" s="1861"/>
    </row>
    <row r="211" spans="2:8" ht="15.75" x14ac:dyDescent="0.25">
      <c r="B211" s="1729"/>
      <c r="C211" s="1945"/>
      <c r="D211" s="1729"/>
      <c r="E211" s="1861"/>
      <c r="F211" s="1861"/>
      <c r="G211" s="1861"/>
      <c r="H211" s="1861"/>
    </row>
    <row r="212" spans="2:8" ht="15.75" x14ac:dyDescent="0.25">
      <c r="B212" s="1729"/>
      <c r="C212" s="1945"/>
      <c r="D212" s="1729"/>
      <c r="E212" s="1861"/>
      <c r="F212" s="1861"/>
      <c r="G212" s="1861"/>
      <c r="H212" s="1861"/>
    </row>
    <row r="213" spans="2:8" ht="15.75" x14ac:dyDescent="0.25">
      <c r="B213" s="1729"/>
      <c r="C213" s="1945"/>
      <c r="D213" s="1729"/>
      <c r="E213" s="1861"/>
      <c r="F213" s="1861"/>
      <c r="G213" s="1861"/>
      <c r="H213" s="1861"/>
    </row>
    <row r="214" spans="2:8" ht="15.75" x14ac:dyDescent="0.25">
      <c r="B214" s="1729"/>
      <c r="C214" s="1945"/>
      <c r="D214" s="1729"/>
      <c r="E214" s="1861"/>
      <c r="F214" s="1861"/>
      <c r="G214" s="1861"/>
      <c r="H214" s="1861"/>
    </row>
    <row r="215" spans="2:8" ht="15.75" x14ac:dyDescent="0.25">
      <c r="B215" s="1729"/>
      <c r="C215" s="1945"/>
      <c r="D215" s="1729"/>
      <c r="E215" s="1861"/>
      <c r="F215" s="1861"/>
      <c r="G215" s="1861"/>
      <c r="H215" s="1861"/>
    </row>
    <row r="216" spans="2:8" ht="15.75" x14ac:dyDescent="0.25">
      <c r="B216" s="1729"/>
      <c r="C216" s="1945"/>
      <c r="D216" s="1729"/>
      <c r="E216" s="1861"/>
      <c r="F216" s="1861"/>
      <c r="G216" s="1861"/>
      <c r="H216" s="1861"/>
    </row>
    <row r="217" spans="2:8" ht="15.75" x14ac:dyDescent="0.25">
      <c r="B217" s="1729"/>
      <c r="C217" s="1945"/>
      <c r="D217" s="1729"/>
      <c r="E217" s="1861"/>
      <c r="F217" s="1861"/>
      <c r="G217" s="1861"/>
      <c r="H217" s="1861"/>
    </row>
    <row r="218" spans="2:8" ht="15.75" x14ac:dyDescent="0.25">
      <c r="B218" s="1729"/>
      <c r="C218" s="1945"/>
      <c r="D218" s="1729"/>
      <c r="E218" s="1861"/>
      <c r="F218" s="1861"/>
      <c r="G218" s="1861"/>
      <c r="H218" s="1861"/>
    </row>
    <row r="219" spans="2:8" ht="15.75" x14ac:dyDescent="0.25">
      <c r="B219" s="1729"/>
      <c r="C219" s="1945"/>
      <c r="D219" s="1729"/>
      <c r="E219" s="1861"/>
      <c r="F219" s="1861"/>
      <c r="G219" s="1861"/>
      <c r="H219" s="1861"/>
    </row>
    <row r="220" spans="2:8" ht="15.75" x14ac:dyDescent="0.25">
      <c r="B220" s="1729"/>
      <c r="C220" s="1945"/>
      <c r="D220" s="1729"/>
      <c r="E220" s="1861"/>
      <c r="F220" s="1861"/>
      <c r="G220" s="1861"/>
      <c r="H220" s="1861"/>
    </row>
    <row r="221" spans="2:8" ht="15.75" x14ac:dyDescent="0.25">
      <c r="B221" s="1729"/>
      <c r="C221" s="1945"/>
      <c r="D221" s="1729"/>
      <c r="E221" s="1861"/>
      <c r="F221" s="1861"/>
      <c r="G221" s="1861"/>
      <c r="H221" s="1861"/>
    </row>
    <row r="222" spans="2:8" ht="15.75" x14ac:dyDescent="0.25">
      <c r="B222" s="1729"/>
      <c r="C222" s="1945"/>
      <c r="D222" s="1729"/>
      <c r="E222" s="1861"/>
      <c r="F222" s="1861"/>
      <c r="G222" s="1861"/>
      <c r="H222" s="1861"/>
    </row>
    <row r="223" spans="2:8" ht="15.75" x14ac:dyDescent="0.25">
      <c r="B223" s="1729"/>
      <c r="C223" s="1945"/>
      <c r="D223" s="1729"/>
      <c r="E223" s="1861"/>
      <c r="F223" s="1861"/>
      <c r="G223" s="1861"/>
      <c r="H223" s="1861"/>
    </row>
    <row r="224" spans="2:8" ht="15.75" x14ac:dyDescent="0.25">
      <c r="B224" s="1729"/>
      <c r="C224" s="1945"/>
      <c r="D224" s="1729"/>
      <c r="E224" s="1861"/>
      <c r="F224" s="1861"/>
      <c r="G224" s="1861"/>
      <c r="H224" s="1861"/>
    </row>
    <row r="225" spans="2:8" ht="15.75" x14ac:dyDescent="0.25">
      <c r="B225" s="1729"/>
      <c r="C225" s="1945"/>
      <c r="D225" s="1729"/>
      <c r="E225" s="1861"/>
      <c r="F225" s="1861"/>
      <c r="G225" s="1861"/>
      <c r="H225" s="1861"/>
    </row>
    <row r="226" spans="2:8" ht="15.75" x14ac:dyDescent="0.25">
      <c r="B226" s="1729"/>
      <c r="C226" s="1945"/>
      <c r="D226" s="1729"/>
      <c r="E226" s="1861"/>
      <c r="F226" s="1861"/>
      <c r="G226" s="1861"/>
      <c r="H226" s="1861"/>
    </row>
    <row r="227" spans="2:8" ht="15.75" x14ac:dyDescent="0.25">
      <c r="B227" s="1729"/>
      <c r="C227" s="1945"/>
      <c r="D227" s="1729"/>
      <c r="E227" s="1861"/>
      <c r="F227" s="1861"/>
      <c r="G227" s="1861"/>
      <c r="H227" s="1861"/>
    </row>
    <row r="228" spans="2:8" ht="15.75" x14ac:dyDescent="0.25">
      <c r="B228" s="1729"/>
      <c r="C228" s="1945"/>
      <c r="D228" s="1729"/>
      <c r="E228" s="1861"/>
      <c r="F228" s="1861"/>
      <c r="G228" s="1861"/>
      <c r="H228" s="1861"/>
    </row>
    <row r="229" spans="2:8" ht="15.75" x14ac:dyDescent="0.25">
      <c r="B229" s="1729"/>
      <c r="C229" s="1945"/>
      <c r="D229" s="1729"/>
      <c r="E229" s="1861"/>
      <c r="F229" s="1861"/>
      <c r="G229" s="1861"/>
      <c r="H229" s="1861"/>
    </row>
    <row r="230" spans="2:8" ht="15.75" x14ac:dyDescent="0.25">
      <c r="B230" s="1729"/>
      <c r="C230" s="1945"/>
      <c r="D230" s="1729"/>
      <c r="E230" s="1861"/>
      <c r="F230" s="1861"/>
      <c r="G230" s="1861"/>
      <c r="H230" s="1861"/>
    </row>
    <row r="231" spans="2:8" ht="15.75" x14ac:dyDescent="0.25">
      <c r="B231" s="1729"/>
      <c r="C231" s="1945"/>
      <c r="D231" s="1729"/>
      <c r="E231" s="1861"/>
      <c r="F231" s="1861"/>
      <c r="G231" s="1861"/>
      <c r="H231" s="1861"/>
    </row>
    <row r="232" spans="2:8" ht="15.75" x14ac:dyDescent="0.25">
      <c r="B232" s="1729"/>
      <c r="C232" s="1945"/>
      <c r="D232" s="1729"/>
      <c r="E232" s="1861"/>
      <c r="F232" s="1861"/>
      <c r="G232" s="1861"/>
      <c r="H232" s="1861"/>
    </row>
    <row r="233" spans="2:8" ht="15.75" x14ac:dyDescent="0.25">
      <c r="B233" s="1729"/>
      <c r="C233" s="1945"/>
      <c r="D233" s="1729"/>
      <c r="E233" s="1861"/>
      <c r="F233" s="1861"/>
      <c r="G233" s="1861"/>
      <c r="H233" s="1861"/>
    </row>
    <row r="234" spans="2:8" ht="15.75" x14ac:dyDescent="0.25">
      <c r="B234" s="1729"/>
      <c r="C234" s="1945"/>
      <c r="D234" s="1729"/>
      <c r="E234" s="1861"/>
      <c r="F234" s="1861"/>
      <c r="G234" s="1861"/>
      <c r="H234" s="1861"/>
    </row>
    <row r="235" spans="2:8" ht="15.75" x14ac:dyDescent="0.25">
      <c r="B235" s="1729"/>
      <c r="C235" s="1945"/>
      <c r="D235" s="1729"/>
      <c r="E235" s="1861"/>
      <c r="F235" s="1861"/>
      <c r="G235" s="1861"/>
      <c r="H235" s="1861"/>
    </row>
    <row r="236" spans="2:8" ht="15.75" x14ac:dyDescent="0.25">
      <c r="B236" s="1729"/>
      <c r="C236" s="1945"/>
      <c r="D236" s="1729"/>
      <c r="E236" s="1861"/>
      <c r="F236" s="1861"/>
      <c r="G236" s="1861"/>
      <c r="H236" s="1861"/>
    </row>
    <row r="237" spans="2:8" ht="15.75" x14ac:dyDescent="0.25">
      <c r="B237" s="1729"/>
      <c r="C237" s="1945"/>
      <c r="D237" s="1729"/>
      <c r="E237" s="1861"/>
      <c r="F237" s="1861"/>
      <c r="G237" s="1861"/>
      <c r="H237" s="1861"/>
    </row>
    <row r="238" spans="2:8" ht="15.75" x14ac:dyDescent="0.25">
      <c r="B238" s="1729"/>
      <c r="C238" s="1945"/>
      <c r="D238" s="1729"/>
      <c r="E238" s="1861"/>
      <c r="F238" s="1861"/>
      <c r="G238" s="1861"/>
      <c r="H238" s="1861"/>
    </row>
    <row r="239" spans="2:8" ht="15.75" x14ac:dyDescent="0.25">
      <c r="B239" s="1729"/>
      <c r="C239" s="1945"/>
      <c r="D239" s="1729"/>
      <c r="E239" s="1861"/>
      <c r="F239" s="1861"/>
      <c r="G239" s="1861"/>
      <c r="H239" s="1861"/>
    </row>
    <row r="240" spans="2:8" ht="15.75" x14ac:dyDescent="0.25">
      <c r="B240" s="1729"/>
      <c r="C240" s="1945"/>
      <c r="D240" s="1729"/>
      <c r="E240" s="1861"/>
      <c r="F240" s="1861"/>
      <c r="G240" s="1861"/>
      <c r="H240" s="1861"/>
    </row>
    <row r="241" spans="2:8" ht="15.75" x14ac:dyDescent="0.25">
      <c r="B241" s="1729"/>
      <c r="C241" s="1945"/>
      <c r="D241" s="1729"/>
      <c r="E241" s="1861"/>
      <c r="F241" s="1861"/>
      <c r="G241" s="1861"/>
      <c r="H241" s="1861"/>
    </row>
    <row r="242" spans="2:8" ht="15.75" x14ac:dyDescent="0.25">
      <c r="B242" s="1729"/>
      <c r="C242" s="1945"/>
      <c r="D242" s="1729"/>
      <c r="E242" s="1861"/>
      <c r="F242" s="1861"/>
      <c r="G242" s="1861"/>
      <c r="H242" s="1861"/>
    </row>
  </sheetData>
  <mergeCells count="2">
    <mergeCell ref="A5:F5"/>
    <mergeCell ref="A6:F6"/>
  </mergeCells>
  <phoneticPr fontId="0" type="noConversion"/>
  <printOptions horizontalCentered="1"/>
  <pageMargins left="0.23622047244094491" right="0.23622047244094491" top="0.62992125984251968" bottom="0.51181102362204722" header="0.23622047244094491" footer="0.23622047244094491"/>
  <pageSetup paperSize="9" scale="75" firstPageNumber="0" orientation="portrait" horizontalDpi="300" verticalDpi="300" r:id="rId1"/>
  <headerFooter alignWithMargins="0">
    <oddFooter>&amp;C14. tábla &amp;P. oldal</oddFooter>
  </headerFooter>
  <rowBreaks count="3" manualBreakCount="3">
    <brk id="81" max="5" man="1"/>
    <brk id="104" max="5" man="1"/>
    <brk id="119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2"/>
  <dimension ref="A2:J365"/>
  <sheetViews>
    <sheetView topLeftCell="A2" zoomScaleNormal="100" workbookViewId="0">
      <pane xSplit="2" ySplit="10" topLeftCell="C244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5.7109375" style="2033" customWidth="1"/>
    <col min="2" max="2" width="62.85546875" style="2034" customWidth="1"/>
    <col min="3" max="3" width="14.140625" style="1997" customWidth="1"/>
    <col min="4" max="4" width="15" style="4" customWidth="1"/>
    <col min="5" max="5" width="15.7109375" style="555" customWidth="1"/>
    <col min="6" max="6" width="12.7109375" style="555" customWidth="1"/>
    <col min="7" max="9" width="7.7109375" style="2009" customWidth="1"/>
    <col min="10" max="10" width="9.140625" style="2009" customWidth="1"/>
    <col min="11" max="16384" width="9.140625" style="2009"/>
  </cols>
  <sheetData>
    <row r="2" spans="1:6" s="1997" customFormat="1" x14ac:dyDescent="0.2">
      <c r="A2" s="1995"/>
      <c r="B2" s="1996"/>
      <c r="D2" s="1425"/>
      <c r="E2" s="4"/>
      <c r="F2" s="1425" t="s">
        <v>1290</v>
      </c>
    </row>
    <row r="3" spans="1:6" s="1997" customFormat="1" x14ac:dyDescent="0.2">
      <c r="A3" s="1995"/>
      <c r="B3" s="1996"/>
      <c r="D3" s="1425"/>
      <c r="E3" s="4"/>
      <c r="F3" s="1425" t="s">
        <v>51</v>
      </c>
    </row>
    <row r="4" spans="1:6" s="1997" customFormat="1" x14ac:dyDescent="0.2">
      <c r="A4" s="1995"/>
      <c r="B4" s="1996"/>
      <c r="D4" s="4"/>
      <c r="E4" s="4"/>
      <c r="F4" s="4"/>
    </row>
    <row r="5" spans="1:6" s="1997" customFormat="1" ht="16.5" x14ac:dyDescent="0.25">
      <c r="A5" s="2450" t="s">
        <v>1323</v>
      </c>
      <c r="B5" s="2450"/>
      <c r="C5" s="2450"/>
      <c r="D5" s="2450"/>
      <c r="E5" s="2450"/>
      <c r="F5" s="2450"/>
    </row>
    <row r="6" spans="1:6" s="1997" customFormat="1" x14ac:dyDescent="0.2">
      <c r="A6" s="2451" t="s">
        <v>1249</v>
      </c>
      <c r="B6" s="2451"/>
      <c r="C6" s="2451"/>
      <c r="D6" s="2451"/>
      <c r="E6" s="2451"/>
      <c r="F6" s="2451"/>
    </row>
    <row r="7" spans="1:6" s="1997" customFormat="1" ht="17.25" customHeight="1" thickBot="1" x14ac:dyDescent="0.25">
      <c r="A7" s="1995"/>
      <c r="B7" s="1996"/>
      <c r="D7" s="4"/>
      <c r="E7" s="4"/>
      <c r="F7" s="4"/>
    </row>
    <row r="8" spans="1:6" s="1997" customFormat="1" x14ac:dyDescent="0.2">
      <c r="A8" s="1917" t="s">
        <v>180</v>
      </c>
      <c r="B8" s="1998" t="s">
        <v>302</v>
      </c>
      <c r="C8" s="2262" t="s">
        <v>1164</v>
      </c>
      <c r="D8" s="721" t="s">
        <v>1164</v>
      </c>
      <c r="E8" s="721" t="s">
        <v>1164</v>
      </c>
      <c r="F8" s="721" t="s">
        <v>1164</v>
      </c>
    </row>
    <row r="9" spans="1:6" s="1997" customFormat="1" x14ac:dyDescent="0.2">
      <c r="A9" s="1920" t="s">
        <v>181</v>
      </c>
      <c r="B9" s="1999"/>
      <c r="C9" s="2000" t="s">
        <v>32</v>
      </c>
      <c r="D9" s="2000" t="s">
        <v>288</v>
      </c>
      <c r="E9" s="2000" t="s">
        <v>130</v>
      </c>
      <c r="F9" s="2000" t="s">
        <v>130</v>
      </c>
    </row>
    <row r="10" spans="1:6" s="1997" customFormat="1" ht="13.5" thickBot="1" x14ac:dyDescent="0.25">
      <c r="A10" s="2001"/>
      <c r="B10" s="2002"/>
      <c r="C10" s="2263" t="s">
        <v>8</v>
      </c>
      <c r="D10" s="722" t="s">
        <v>8</v>
      </c>
      <c r="E10" s="722"/>
      <c r="F10" s="722" t="s">
        <v>171</v>
      </c>
    </row>
    <row r="11" spans="1:6" s="1997" customFormat="1" ht="13.5" thickBot="1" x14ac:dyDescent="0.25">
      <c r="A11" s="2003">
        <v>1</v>
      </c>
      <c r="B11" s="2004">
        <v>2</v>
      </c>
      <c r="C11" s="2005">
        <v>3</v>
      </c>
      <c r="D11" s="2006">
        <v>4</v>
      </c>
      <c r="E11" s="2007">
        <v>5</v>
      </c>
      <c r="F11" s="730">
        <v>6</v>
      </c>
    </row>
    <row r="12" spans="1:6" ht="9.9499999999999993" customHeight="1" x14ac:dyDescent="0.25">
      <c r="A12" s="2008"/>
      <c r="B12" s="1929"/>
      <c r="C12" s="732"/>
      <c r="D12" s="731"/>
      <c r="E12" s="731"/>
      <c r="F12" s="731"/>
    </row>
    <row r="13" spans="1:6" s="2010" customFormat="1" ht="15.75" x14ac:dyDescent="0.25">
      <c r="A13" s="1928" t="s">
        <v>121</v>
      </c>
      <c r="B13" s="1929" t="s">
        <v>493</v>
      </c>
      <c r="C13" s="732"/>
      <c r="D13" s="732"/>
      <c r="E13" s="732"/>
      <c r="F13" s="732"/>
    </row>
    <row r="14" spans="1:6" s="2010" customFormat="1" ht="9.9499999999999993" customHeight="1" x14ac:dyDescent="0.25">
      <c r="A14" s="1928"/>
      <c r="B14" s="1929"/>
      <c r="C14" s="732"/>
      <c r="D14" s="732"/>
      <c r="E14" s="732"/>
      <c r="F14" s="732"/>
    </row>
    <row r="15" spans="1:6" s="2010" customFormat="1" ht="13.5" customHeight="1" x14ac:dyDescent="0.25">
      <c r="A15" s="1930" t="s">
        <v>607</v>
      </c>
      <c r="B15" s="1931" t="s">
        <v>412</v>
      </c>
      <c r="C15" s="732"/>
      <c r="D15" s="732"/>
      <c r="E15" s="732"/>
      <c r="F15" s="732"/>
    </row>
    <row r="16" spans="1:6" s="2010" customFormat="1" ht="9.9499999999999993" customHeight="1" x14ac:dyDescent="0.25">
      <c r="A16" s="1928"/>
      <c r="B16" s="1929"/>
      <c r="C16" s="732"/>
      <c r="D16" s="732"/>
      <c r="E16" s="732"/>
      <c r="F16" s="732"/>
    </row>
    <row r="17" spans="1:7" ht="13.5" customHeight="1" x14ac:dyDescent="0.25">
      <c r="A17" s="1613">
        <v>1</v>
      </c>
      <c r="B17" s="1615" t="s">
        <v>413</v>
      </c>
      <c r="C17" s="2011"/>
      <c r="D17" s="733"/>
      <c r="E17" s="733"/>
      <c r="F17" s="733"/>
    </row>
    <row r="18" spans="1:7" ht="5.0999999999999996" customHeight="1" x14ac:dyDescent="0.25">
      <c r="A18" s="1613"/>
      <c r="B18" s="1615"/>
      <c r="C18" s="2011"/>
      <c r="D18" s="733"/>
      <c r="E18" s="733"/>
      <c r="F18" s="733"/>
    </row>
    <row r="19" spans="1:7" ht="12.75" customHeight="1" x14ac:dyDescent="0.2">
      <c r="A19" s="548" t="s">
        <v>119</v>
      </c>
      <c r="B19" s="735" t="s">
        <v>16</v>
      </c>
      <c r="C19" s="734">
        <v>127000000</v>
      </c>
      <c r="D19" s="734">
        <v>346412000</v>
      </c>
      <c r="E19" s="734">
        <v>303877051</v>
      </c>
      <c r="F19" s="1616">
        <v>87.721283038693812</v>
      </c>
      <c r="G19" s="1402"/>
    </row>
    <row r="20" spans="1:7" x14ac:dyDescent="0.2">
      <c r="A20" s="548" t="s">
        <v>335</v>
      </c>
      <c r="B20" s="735" t="s">
        <v>1251</v>
      </c>
      <c r="C20" s="734">
        <v>127000000</v>
      </c>
      <c r="D20" s="734">
        <v>317500000</v>
      </c>
      <c r="E20" s="734">
        <v>235715330.00000003</v>
      </c>
      <c r="F20" s="1616">
        <v>74.241048818897653</v>
      </c>
      <c r="G20" s="1402"/>
    </row>
    <row r="21" spans="1:7" x14ac:dyDescent="0.2">
      <c r="A21" s="548" t="s">
        <v>655</v>
      </c>
      <c r="B21" s="735" t="s">
        <v>15</v>
      </c>
      <c r="C21" s="734">
        <v>101600000</v>
      </c>
      <c r="D21" s="734">
        <v>3913000</v>
      </c>
      <c r="E21" s="734">
        <v>0</v>
      </c>
      <c r="F21" s="1616">
        <v>0</v>
      </c>
      <c r="G21" s="1402"/>
    </row>
    <row r="22" spans="1:7" x14ac:dyDescent="0.2">
      <c r="A22" s="548" t="s">
        <v>650</v>
      </c>
      <c r="B22" s="735" t="s">
        <v>997</v>
      </c>
      <c r="C22" s="2012">
        <v>10000000</v>
      </c>
      <c r="D22" s="734">
        <v>17450000</v>
      </c>
      <c r="E22" s="734">
        <v>7450000</v>
      </c>
      <c r="F22" s="1616">
        <v>42.693409742120345</v>
      </c>
      <c r="G22" s="1402"/>
    </row>
    <row r="23" spans="1:7" x14ac:dyDescent="0.2">
      <c r="A23" s="548" t="s">
        <v>174</v>
      </c>
      <c r="B23" s="735" t="s">
        <v>14</v>
      </c>
      <c r="C23" s="734">
        <v>95250000</v>
      </c>
      <c r="D23" s="734">
        <v>250913000</v>
      </c>
      <c r="E23" s="734">
        <v>176181648.00000003</v>
      </c>
      <c r="F23" s="1616">
        <v>70.216229529757328</v>
      </c>
      <c r="G23" s="1402"/>
    </row>
    <row r="24" spans="1:7" x14ac:dyDescent="0.2">
      <c r="A24" s="548" t="s">
        <v>182</v>
      </c>
      <c r="B24" s="735" t="s">
        <v>495</v>
      </c>
      <c r="C24" s="2012">
        <v>15240000</v>
      </c>
      <c r="D24" s="734">
        <v>34231000</v>
      </c>
      <c r="E24" s="734">
        <v>34227556</v>
      </c>
      <c r="F24" s="1616">
        <v>99.989938944231838</v>
      </c>
      <c r="G24" s="1402"/>
    </row>
    <row r="25" spans="1:7" x14ac:dyDescent="0.2">
      <c r="A25" s="548" t="s">
        <v>183</v>
      </c>
      <c r="B25" s="735" t="s">
        <v>907</v>
      </c>
      <c r="C25" s="2012">
        <v>44450000</v>
      </c>
      <c r="D25" s="734">
        <v>61732000</v>
      </c>
      <c r="E25" s="734">
        <v>51112327.000000007</v>
      </c>
      <c r="F25" s="1616">
        <v>82.79713438735179</v>
      </c>
      <c r="G25" s="1402"/>
    </row>
    <row r="26" spans="1:7" x14ac:dyDescent="0.2">
      <c r="A26" s="548" t="s">
        <v>175</v>
      </c>
      <c r="B26" s="735" t="s">
        <v>17</v>
      </c>
      <c r="C26" s="2012">
        <v>1270000</v>
      </c>
      <c r="D26" s="734">
        <v>1207000</v>
      </c>
      <c r="E26" s="734">
        <v>1206500</v>
      </c>
      <c r="F26" s="1616">
        <v>99.958574979287491</v>
      </c>
      <c r="G26" s="1402"/>
    </row>
    <row r="27" spans="1:7" x14ac:dyDescent="0.2">
      <c r="A27" s="548" t="s">
        <v>176</v>
      </c>
      <c r="B27" s="736" t="s">
        <v>497</v>
      </c>
      <c r="C27" s="734">
        <v>6350000</v>
      </c>
      <c r="D27" s="734">
        <v>0</v>
      </c>
      <c r="E27" s="738">
        <v>0</v>
      </c>
      <c r="F27" s="1616">
        <v>0</v>
      </c>
      <c r="G27" s="1402"/>
    </row>
    <row r="28" spans="1:7" x14ac:dyDescent="0.2">
      <c r="A28" s="548" t="s">
        <v>177</v>
      </c>
      <c r="B28" s="737" t="s">
        <v>494</v>
      </c>
      <c r="C28" s="738">
        <v>6350000</v>
      </c>
      <c r="D28" s="738">
        <v>44448000</v>
      </c>
      <c r="E28" s="738">
        <v>33293985</v>
      </c>
      <c r="F28" s="1616">
        <v>74.905473812095039</v>
      </c>
      <c r="G28" s="1402"/>
    </row>
    <row r="29" spans="1:7" x14ac:dyDescent="0.2">
      <c r="A29" s="548" t="s">
        <v>178</v>
      </c>
      <c r="B29" s="737" t="s">
        <v>1050</v>
      </c>
      <c r="C29" s="738">
        <v>1270000</v>
      </c>
      <c r="D29" s="738">
        <v>1032000</v>
      </c>
      <c r="E29" s="738">
        <v>828040</v>
      </c>
      <c r="F29" s="1616">
        <v>80.236434108527135</v>
      </c>
      <c r="G29" s="1402"/>
    </row>
    <row r="30" spans="1:7" x14ac:dyDescent="0.2">
      <c r="A30" s="548" t="s">
        <v>599</v>
      </c>
      <c r="B30" s="737" t="s">
        <v>1036</v>
      </c>
      <c r="C30" s="738">
        <v>1270000</v>
      </c>
      <c r="D30" s="738">
        <v>0</v>
      </c>
      <c r="E30" s="734">
        <v>0</v>
      </c>
      <c r="F30" s="1616">
        <v>0</v>
      </c>
      <c r="G30" s="1402"/>
    </row>
    <row r="31" spans="1:7" x14ac:dyDescent="0.2">
      <c r="A31" s="548" t="s">
        <v>600</v>
      </c>
      <c r="B31" s="2050" t="s">
        <v>1082</v>
      </c>
      <c r="C31" s="738">
        <v>19304000</v>
      </c>
      <c r="D31" s="738">
        <v>30734000</v>
      </c>
      <c r="E31" s="734">
        <v>15087600</v>
      </c>
      <c r="F31" s="1616">
        <v>49.090909090909093</v>
      </c>
      <c r="G31" s="1402"/>
    </row>
    <row r="32" spans="1:7" x14ac:dyDescent="0.2">
      <c r="A32" s="548" t="s">
        <v>432</v>
      </c>
      <c r="B32" s="735" t="s">
        <v>1083</v>
      </c>
      <c r="C32" s="738">
        <v>12700000</v>
      </c>
      <c r="D32" s="738">
        <v>71742000</v>
      </c>
      <c r="E32" s="734">
        <v>33640922</v>
      </c>
      <c r="F32" s="1616">
        <v>46.8915307630119</v>
      </c>
      <c r="G32" s="1402"/>
    </row>
    <row r="33" spans="1:7" x14ac:dyDescent="0.2">
      <c r="A33" s="548" t="s">
        <v>433</v>
      </c>
      <c r="B33" s="735" t="s">
        <v>1054</v>
      </c>
      <c r="C33" s="738">
        <v>6350000</v>
      </c>
      <c r="D33" s="738">
        <v>16916000</v>
      </c>
      <c r="E33" s="734">
        <v>1672590</v>
      </c>
      <c r="F33" s="1616">
        <v>9.8876211870418533</v>
      </c>
      <c r="G33" s="1402"/>
    </row>
    <row r="34" spans="1:7" x14ac:dyDescent="0.2">
      <c r="A34" s="548" t="s">
        <v>434</v>
      </c>
      <c r="B34" s="735" t="s">
        <v>1084</v>
      </c>
      <c r="C34" s="738">
        <v>14970000</v>
      </c>
      <c r="D34" s="738">
        <v>0</v>
      </c>
      <c r="E34" s="734">
        <v>0</v>
      </c>
      <c r="F34" s="1616">
        <v>0</v>
      </c>
      <c r="G34" s="1402"/>
    </row>
    <row r="35" spans="1:7" x14ac:dyDescent="0.2">
      <c r="A35" s="548" t="s">
        <v>435</v>
      </c>
      <c r="B35" s="735" t="s">
        <v>1038</v>
      </c>
      <c r="C35" s="738">
        <v>489738000</v>
      </c>
      <c r="D35" s="738">
        <v>430198529.99999994</v>
      </c>
      <c r="E35" s="734">
        <v>418727231</v>
      </c>
      <c r="F35" s="1616">
        <v>97.333487169284396</v>
      </c>
      <c r="G35" s="1402"/>
    </row>
    <row r="36" spans="1:7" x14ac:dyDescent="0.2">
      <c r="A36" s="548" t="s">
        <v>436</v>
      </c>
      <c r="B36" s="735" t="s">
        <v>1153</v>
      </c>
      <c r="C36" s="734">
        <v>1270000</v>
      </c>
      <c r="D36" s="734">
        <v>0</v>
      </c>
      <c r="E36" s="734">
        <v>0</v>
      </c>
      <c r="F36" s="1616">
        <v>0</v>
      </c>
      <c r="G36" s="1402"/>
    </row>
    <row r="37" spans="1:7" x14ac:dyDescent="0.2">
      <c r="A37" s="548" t="s">
        <v>437</v>
      </c>
      <c r="B37" s="739" t="s">
        <v>1154</v>
      </c>
      <c r="C37" s="734">
        <v>63500000</v>
      </c>
      <c r="D37" s="734">
        <v>471000</v>
      </c>
      <c r="E37" s="734">
        <v>0</v>
      </c>
      <c r="F37" s="1616">
        <v>0</v>
      </c>
      <c r="G37" s="1402"/>
    </row>
    <row r="38" spans="1:7" x14ac:dyDescent="0.2">
      <c r="A38" s="548" t="s">
        <v>438</v>
      </c>
      <c r="B38" s="735" t="s">
        <v>1150</v>
      </c>
      <c r="C38" s="2012">
        <v>843888000</v>
      </c>
      <c r="D38" s="734">
        <v>1045271241</v>
      </c>
      <c r="E38" s="734">
        <v>1045093171.0000001</v>
      </c>
      <c r="F38" s="1616">
        <v>99.982964230429843</v>
      </c>
      <c r="G38" s="1402"/>
    </row>
    <row r="39" spans="1:7" x14ac:dyDescent="0.2">
      <c r="A39" s="548" t="s">
        <v>439</v>
      </c>
      <c r="B39" s="735" t="s">
        <v>1155</v>
      </c>
      <c r="C39" s="2012">
        <v>1270000</v>
      </c>
      <c r="D39" s="734">
        <v>7770000</v>
      </c>
      <c r="E39" s="734">
        <v>0</v>
      </c>
      <c r="F39" s="1616">
        <v>0</v>
      </c>
      <c r="G39" s="1402"/>
    </row>
    <row r="40" spans="1:7" x14ac:dyDescent="0.2">
      <c r="A40" s="548" t="s">
        <v>440</v>
      </c>
      <c r="B40" s="735" t="s">
        <v>1252</v>
      </c>
      <c r="C40" s="2012">
        <v>50000000</v>
      </c>
      <c r="D40" s="734">
        <v>0</v>
      </c>
      <c r="E40" s="734">
        <v>0</v>
      </c>
      <c r="F40" s="1616">
        <v>0</v>
      </c>
      <c r="G40" s="1402"/>
    </row>
    <row r="41" spans="1:7" x14ac:dyDescent="0.2">
      <c r="A41" s="548" t="s">
        <v>1051</v>
      </c>
      <c r="B41" s="735" t="s">
        <v>1253</v>
      </c>
      <c r="C41" s="2012">
        <v>114300000</v>
      </c>
      <c r="D41" s="734">
        <v>0</v>
      </c>
      <c r="E41" s="734">
        <v>0</v>
      </c>
      <c r="F41" s="1616">
        <v>0</v>
      </c>
      <c r="G41" s="1402"/>
    </row>
    <row r="42" spans="1:7" ht="13.5" customHeight="1" x14ac:dyDescent="0.2">
      <c r="A42" s="548" t="s">
        <v>908</v>
      </c>
      <c r="B42" s="735" t="s">
        <v>1254</v>
      </c>
      <c r="C42" s="734">
        <v>0</v>
      </c>
      <c r="D42" s="734">
        <v>5509000</v>
      </c>
      <c r="E42" s="734">
        <v>554673</v>
      </c>
      <c r="F42" s="1616">
        <v>10.068487928843711</v>
      </c>
      <c r="G42" s="1402"/>
    </row>
    <row r="43" spans="1:7" ht="13.5" customHeight="1" x14ac:dyDescent="0.2">
      <c r="A43" s="548" t="s">
        <v>1037</v>
      </c>
      <c r="B43" s="735" t="s">
        <v>1255</v>
      </c>
      <c r="C43" s="734">
        <v>0</v>
      </c>
      <c r="D43" s="734">
        <v>40000000</v>
      </c>
      <c r="E43" s="734">
        <v>0</v>
      </c>
      <c r="F43" s="1616">
        <v>0</v>
      </c>
      <c r="G43" s="1402"/>
    </row>
    <row r="44" spans="1:7" ht="13.5" customHeight="1" x14ac:dyDescent="0.2">
      <c r="A44" s="548" t="s">
        <v>931</v>
      </c>
      <c r="B44" s="735" t="s">
        <v>1081</v>
      </c>
      <c r="C44" s="734">
        <v>0</v>
      </c>
      <c r="D44" s="734">
        <v>1910000</v>
      </c>
      <c r="E44" s="734">
        <v>1909064</v>
      </c>
      <c r="F44" s="1616">
        <v>100</v>
      </c>
      <c r="G44" s="1402"/>
    </row>
    <row r="45" spans="1:7" ht="14.25" customHeight="1" x14ac:dyDescent="0.2">
      <c r="A45" s="548" t="s">
        <v>1052</v>
      </c>
      <c r="B45" s="735" t="s">
        <v>496</v>
      </c>
      <c r="C45" s="2012">
        <v>0</v>
      </c>
      <c r="D45" s="734">
        <v>12015000</v>
      </c>
      <c r="E45" s="734">
        <v>10160000</v>
      </c>
      <c r="F45" s="1616">
        <v>84.560965459841867</v>
      </c>
      <c r="G45" s="1402"/>
    </row>
    <row r="46" spans="1:7" ht="14.25" customHeight="1" x14ac:dyDescent="0.2">
      <c r="A46" s="548" t="s">
        <v>1053</v>
      </c>
      <c r="B46" s="735" t="s">
        <v>1035</v>
      </c>
      <c r="C46" s="2012">
        <v>0</v>
      </c>
      <c r="D46" s="734">
        <v>26494000</v>
      </c>
      <c r="E46" s="734">
        <v>19888200</v>
      </c>
      <c r="F46" s="1616">
        <v>75.066807579074506</v>
      </c>
      <c r="G46" s="1402"/>
    </row>
    <row r="47" spans="1:7" ht="14.25" customHeight="1" x14ac:dyDescent="0.2">
      <c r="A47" s="548" t="s">
        <v>1055</v>
      </c>
      <c r="B47" s="735" t="s">
        <v>1156</v>
      </c>
      <c r="C47" s="2012">
        <v>0</v>
      </c>
      <c r="D47" s="734">
        <v>10566000</v>
      </c>
      <c r="E47" s="734">
        <v>10559320</v>
      </c>
      <c r="F47" s="1616">
        <v>99.936778345636952</v>
      </c>
      <c r="G47" s="1402"/>
    </row>
    <row r="48" spans="1:7" ht="14.25" customHeight="1" x14ac:dyDescent="0.2">
      <c r="A48" s="548" t="s">
        <v>1056</v>
      </c>
      <c r="B48" s="735" t="s">
        <v>1256</v>
      </c>
      <c r="C48" s="2012">
        <v>0</v>
      </c>
      <c r="D48" s="734">
        <v>6795000</v>
      </c>
      <c r="E48" s="734">
        <v>0</v>
      </c>
      <c r="F48" s="1616">
        <v>0</v>
      </c>
      <c r="G48" s="1402"/>
    </row>
    <row r="49" spans="1:9" ht="5.0999999999999996" customHeight="1" x14ac:dyDescent="0.2">
      <c r="A49" s="548"/>
      <c r="B49" s="735"/>
      <c r="C49" s="2012"/>
      <c r="D49" s="734"/>
      <c r="E49" s="734"/>
      <c r="F49" s="1616"/>
    </row>
    <row r="50" spans="1:9" ht="13.5" customHeight="1" x14ac:dyDescent="0.25">
      <c r="A50" s="548"/>
      <c r="B50" s="1615" t="s">
        <v>441</v>
      </c>
      <c r="C50" s="740">
        <v>2154340000</v>
      </c>
      <c r="D50" s="740">
        <v>2785229771</v>
      </c>
      <c r="E50" s="740">
        <v>2401185208</v>
      </c>
      <c r="F50" s="750">
        <v>86.211386687062657</v>
      </c>
      <c r="G50" s="1402"/>
      <c r="H50" s="1402"/>
      <c r="I50" s="1402"/>
    </row>
    <row r="51" spans="1:9" ht="5.0999999999999996" customHeight="1" x14ac:dyDescent="0.25">
      <c r="A51" s="548"/>
      <c r="B51" s="1615"/>
      <c r="C51" s="740"/>
      <c r="D51" s="740"/>
      <c r="E51" s="740"/>
      <c r="F51" s="740"/>
    </row>
    <row r="52" spans="1:9" ht="13.5" customHeight="1" x14ac:dyDescent="0.25">
      <c r="A52" s="1613">
        <v>2</v>
      </c>
      <c r="B52" s="1615" t="s">
        <v>225</v>
      </c>
      <c r="C52" s="741"/>
      <c r="D52" s="741"/>
      <c r="E52" s="741"/>
      <c r="F52" s="741"/>
    </row>
    <row r="53" spans="1:9" ht="5.0999999999999996" customHeight="1" x14ac:dyDescent="0.25">
      <c r="A53" s="548"/>
      <c r="B53" s="1615"/>
      <c r="C53" s="741"/>
      <c r="D53" s="741"/>
      <c r="E53" s="741"/>
      <c r="F53" s="741"/>
    </row>
    <row r="54" spans="1:9" ht="12.75" customHeight="1" x14ac:dyDescent="0.2">
      <c r="A54" s="548" t="s">
        <v>119</v>
      </c>
      <c r="B54" s="735" t="s">
        <v>998</v>
      </c>
      <c r="C54" s="725">
        <v>8573000</v>
      </c>
      <c r="D54" s="734">
        <v>1221000</v>
      </c>
      <c r="E54" s="734">
        <v>52989.999999999993</v>
      </c>
      <c r="F54" s="1616">
        <v>4.3398853398853392</v>
      </c>
      <c r="G54" s="1402"/>
    </row>
    <row r="55" spans="1:9" ht="12.75" customHeight="1" x14ac:dyDescent="0.2">
      <c r="A55" s="548" t="s">
        <v>335</v>
      </c>
      <c r="B55" s="735" t="s">
        <v>909</v>
      </c>
      <c r="C55" s="725">
        <v>1707000</v>
      </c>
      <c r="D55" s="734">
        <v>1572000</v>
      </c>
      <c r="E55" s="734">
        <v>163501.99999999997</v>
      </c>
      <c r="F55" s="1616">
        <v>10.400890585241729</v>
      </c>
      <c r="G55" s="1402"/>
    </row>
    <row r="56" spans="1:9" ht="12.75" customHeight="1" x14ac:dyDescent="0.2">
      <c r="A56" s="548" t="s">
        <v>655</v>
      </c>
      <c r="B56" s="735" t="s">
        <v>1257</v>
      </c>
      <c r="C56" s="725">
        <v>12841000</v>
      </c>
      <c r="D56" s="734">
        <v>12941000</v>
      </c>
      <c r="E56" s="734">
        <v>230916</v>
      </c>
      <c r="F56" s="1616">
        <v>1.7843752414805656</v>
      </c>
      <c r="G56" s="1402"/>
    </row>
    <row r="57" spans="1:9" ht="12.75" customHeight="1" x14ac:dyDescent="0.2">
      <c r="A57" s="548" t="s">
        <v>650</v>
      </c>
      <c r="B57" s="735" t="s">
        <v>1258</v>
      </c>
      <c r="C57" s="725">
        <v>0</v>
      </c>
      <c r="D57" s="734">
        <v>18161000</v>
      </c>
      <c r="E57" s="734">
        <v>18161000</v>
      </c>
      <c r="F57" s="1616">
        <v>100</v>
      </c>
      <c r="G57" s="1402"/>
    </row>
    <row r="58" spans="1:9" ht="12.75" customHeight="1" x14ac:dyDescent="0.2">
      <c r="A58" s="548" t="s">
        <v>174</v>
      </c>
      <c r="B58" s="735" t="s">
        <v>1259</v>
      </c>
      <c r="C58" s="725">
        <v>0</v>
      </c>
      <c r="D58" s="734">
        <v>5000000</v>
      </c>
      <c r="E58" s="734">
        <v>2518664</v>
      </c>
      <c r="F58" s="1616">
        <v>50.373280000000001</v>
      </c>
      <c r="G58" s="1402"/>
    </row>
    <row r="59" spans="1:9" ht="5.0999999999999996" customHeight="1" x14ac:dyDescent="0.25">
      <c r="A59" s="548"/>
      <c r="B59" s="1615"/>
      <c r="C59" s="741"/>
      <c r="D59" s="741"/>
      <c r="E59" s="741"/>
      <c r="F59" s="741"/>
    </row>
    <row r="60" spans="1:9" ht="13.5" customHeight="1" x14ac:dyDescent="0.25">
      <c r="A60" s="548"/>
      <c r="B60" s="1615" t="s">
        <v>442</v>
      </c>
      <c r="C60" s="741">
        <v>23121000</v>
      </c>
      <c r="D60" s="741">
        <v>38895000</v>
      </c>
      <c r="E60" s="741">
        <v>21127072</v>
      </c>
      <c r="F60" s="752">
        <v>54.318220851009123</v>
      </c>
      <c r="G60" s="1402"/>
      <c r="H60" s="1402"/>
      <c r="I60" s="1402"/>
    </row>
    <row r="61" spans="1:9" ht="5.0999999999999996" customHeight="1" x14ac:dyDescent="0.25">
      <c r="A61" s="548"/>
      <c r="B61" s="1615"/>
      <c r="C61" s="741"/>
      <c r="D61" s="741"/>
      <c r="E61" s="741"/>
      <c r="F61" s="741"/>
    </row>
    <row r="62" spans="1:9" ht="12.75" customHeight="1" x14ac:dyDescent="0.25">
      <c r="A62" s="1613">
        <v>3</v>
      </c>
      <c r="B62" s="1615" t="s">
        <v>631</v>
      </c>
      <c r="C62" s="741"/>
      <c r="D62" s="741"/>
      <c r="E62" s="741"/>
      <c r="F62" s="741"/>
    </row>
    <row r="63" spans="1:9" ht="5.0999999999999996" hidden="1" customHeight="1" x14ac:dyDescent="0.25">
      <c r="A63" s="1613"/>
      <c r="B63" s="1615"/>
      <c r="C63" s="741"/>
      <c r="D63" s="741"/>
      <c r="E63" s="741"/>
      <c r="F63" s="741"/>
    </row>
    <row r="64" spans="1:9" ht="12.75" hidden="1" customHeight="1" x14ac:dyDescent="0.2">
      <c r="A64" s="548" t="s">
        <v>119</v>
      </c>
      <c r="B64" s="735" t="s">
        <v>1057</v>
      </c>
      <c r="C64" s="734">
        <v>0</v>
      </c>
      <c r="D64" s="734">
        <v>0</v>
      </c>
      <c r="E64" s="734">
        <v>0</v>
      </c>
      <c r="F64" s="1616" t="e">
        <v>#DIV/0!</v>
      </c>
    </row>
    <row r="65" spans="1:6" ht="12.75" hidden="1" customHeight="1" x14ac:dyDescent="0.2">
      <c r="A65" s="548" t="s">
        <v>335</v>
      </c>
      <c r="B65" s="735" t="s">
        <v>1058</v>
      </c>
      <c r="C65" s="734">
        <v>0</v>
      </c>
      <c r="D65" s="734">
        <v>0</v>
      </c>
      <c r="E65" s="734">
        <v>0</v>
      </c>
      <c r="F65" s="1616" t="e">
        <v>#DIV/0!</v>
      </c>
    </row>
    <row r="66" spans="1:6" ht="5.0999999999999996" hidden="1" customHeight="1" x14ac:dyDescent="0.25">
      <c r="A66" s="548"/>
      <c r="B66" s="1615"/>
      <c r="C66" s="741"/>
      <c r="D66" s="741"/>
      <c r="E66" s="741"/>
      <c r="F66" s="741"/>
    </row>
    <row r="67" spans="1:6" ht="12.75" hidden="1" customHeight="1" x14ac:dyDescent="0.25">
      <c r="A67" s="548"/>
      <c r="B67" s="1615" t="s">
        <v>443</v>
      </c>
      <c r="C67" s="741">
        <v>0</v>
      </c>
      <c r="D67" s="741">
        <v>0</v>
      </c>
      <c r="E67" s="741">
        <v>0</v>
      </c>
      <c r="F67" s="752" t="e">
        <v>#DIV/0!</v>
      </c>
    </row>
    <row r="68" spans="1:6" ht="5.0999999999999996" customHeight="1" x14ac:dyDescent="0.25">
      <c r="A68" s="548"/>
      <c r="B68" s="1615"/>
      <c r="C68" s="741"/>
      <c r="D68" s="741"/>
      <c r="E68" s="741"/>
      <c r="F68" s="741"/>
    </row>
    <row r="69" spans="1:6" ht="12.75" customHeight="1" x14ac:dyDescent="0.2">
      <c r="A69" s="548" t="s">
        <v>119</v>
      </c>
      <c r="B69" s="2018" t="s">
        <v>1260</v>
      </c>
      <c r="C69" s="1624">
        <v>5500000</v>
      </c>
      <c r="D69" s="1624">
        <v>10500000</v>
      </c>
      <c r="E69" s="741">
        <v>0</v>
      </c>
      <c r="F69" s="1616">
        <v>0</v>
      </c>
    </row>
    <row r="70" spans="1:6" ht="12.75" customHeight="1" x14ac:dyDescent="0.2">
      <c r="A70" s="548" t="s">
        <v>335</v>
      </c>
      <c r="B70" s="735" t="s">
        <v>1136</v>
      </c>
      <c r="C70" s="1624">
        <v>0</v>
      </c>
      <c r="D70" s="1624">
        <v>1635000</v>
      </c>
      <c r="E70" s="734">
        <v>419900</v>
      </c>
      <c r="F70" s="1616">
        <v>25.681957186544341</v>
      </c>
    </row>
    <row r="71" spans="1:6" ht="5.25" customHeight="1" x14ac:dyDescent="0.2">
      <c r="A71" s="548"/>
      <c r="B71" s="735"/>
      <c r="C71" s="741"/>
      <c r="D71" s="741"/>
      <c r="E71" s="734"/>
      <c r="F71" s="1616"/>
    </row>
    <row r="72" spans="1:6" ht="12.75" customHeight="1" x14ac:dyDescent="0.25">
      <c r="A72" s="548"/>
      <c r="B72" s="1615" t="s">
        <v>443</v>
      </c>
      <c r="C72" s="741">
        <v>5500000</v>
      </c>
      <c r="D72" s="741">
        <v>12135000</v>
      </c>
      <c r="E72" s="741">
        <v>419900</v>
      </c>
      <c r="F72" s="1616">
        <v>3.4602389781623404</v>
      </c>
    </row>
    <row r="73" spans="1:6" ht="5.25" customHeight="1" x14ac:dyDescent="0.2">
      <c r="A73" s="548"/>
      <c r="B73" s="735"/>
      <c r="C73" s="741"/>
      <c r="D73" s="741"/>
      <c r="E73" s="741"/>
      <c r="F73" s="741"/>
    </row>
    <row r="74" spans="1:6" ht="12.75" customHeight="1" x14ac:dyDescent="0.25">
      <c r="A74" s="1613">
        <v>4</v>
      </c>
      <c r="B74" s="1615" t="s">
        <v>414</v>
      </c>
      <c r="C74" s="741"/>
      <c r="D74" s="741"/>
      <c r="E74" s="741"/>
      <c r="F74" s="741"/>
    </row>
    <row r="75" spans="1:6" ht="5.0999999999999996" customHeight="1" x14ac:dyDescent="0.25">
      <c r="A75" s="548"/>
      <c r="B75" s="1615"/>
      <c r="C75" s="741"/>
      <c r="D75" s="741"/>
      <c r="E75" s="741"/>
      <c r="F75" s="741"/>
    </row>
    <row r="76" spans="1:6" ht="12.75" customHeight="1" x14ac:dyDescent="0.25">
      <c r="A76" s="1613">
        <v>5</v>
      </c>
      <c r="B76" s="1615" t="s">
        <v>415</v>
      </c>
      <c r="C76" s="741"/>
      <c r="D76" s="741"/>
      <c r="E76" s="741"/>
      <c r="F76" s="741"/>
    </row>
    <row r="77" spans="1:6" ht="5.0999999999999996" customHeight="1" x14ac:dyDescent="0.25">
      <c r="A77" s="548"/>
      <c r="B77" s="1615"/>
      <c r="C77" s="741"/>
      <c r="D77" s="741"/>
      <c r="E77" s="741"/>
      <c r="F77" s="741"/>
    </row>
    <row r="78" spans="1:6" ht="12.75" customHeight="1" x14ac:dyDescent="0.25">
      <c r="A78" s="1613">
        <v>6</v>
      </c>
      <c r="B78" s="1615" t="s">
        <v>635</v>
      </c>
      <c r="C78" s="741"/>
      <c r="D78" s="741"/>
      <c r="E78" s="741"/>
      <c r="F78" s="741"/>
    </row>
    <row r="79" spans="1:6" ht="5.0999999999999996" customHeight="1" x14ac:dyDescent="0.25">
      <c r="A79" s="548"/>
      <c r="B79" s="1615"/>
      <c r="C79" s="741"/>
      <c r="D79" s="741"/>
      <c r="E79" s="741"/>
      <c r="F79" s="741"/>
    </row>
    <row r="80" spans="1:6" ht="12.75" customHeight="1" x14ac:dyDescent="0.2">
      <c r="A80" s="548" t="s">
        <v>119</v>
      </c>
      <c r="B80" s="735" t="s">
        <v>1039</v>
      </c>
      <c r="C80" s="725">
        <v>127000</v>
      </c>
      <c r="D80" s="734">
        <v>885000</v>
      </c>
      <c r="E80" s="734">
        <v>0</v>
      </c>
      <c r="F80" s="1616">
        <v>0</v>
      </c>
    </row>
    <row r="81" spans="1:9" ht="12.75" customHeight="1" x14ac:dyDescent="0.2">
      <c r="A81" s="548" t="s">
        <v>335</v>
      </c>
      <c r="B81" s="735" t="s">
        <v>1085</v>
      </c>
      <c r="C81" s="725">
        <v>305219904.99999994</v>
      </c>
      <c r="D81" s="734">
        <v>222140865.99999997</v>
      </c>
      <c r="E81" s="734">
        <v>168626224.99999997</v>
      </c>
      <c r="F81" s="1616">
        <v>75.909591979352413</v>
      </c>
    </row>
    <row r="82" spans="1:9" ht="12.75" customHeight="1" x14ac:dyDescent="0.2">
      <c r="A82" s="548" t="s">
        <v>655</v>
      </c>
      <c r="B82" s="735" t="s">
        <v>1261</v>
      </c>
      <c r="C82" s="725">
        <v>0</v>
      </c>
      <c r="D82" s="734">
        <v>0</v>
      </c>
      <c r="E82" s="734">
        <v>0</v>
      </c>
      <c r="F82" s="1616">
        <v>0</v>
      </c>
    </row>
    <row r="83" spans="1:9" ht="12.75" customHeight="1" x14ac:dyDescent="0.2">
      <c r="A83" s="548" t="s">
        <v>650</v>
      </c>
      <c r="B83" s="735" t="s">
        <v>1262</v>
      </c>
      <c r="C83" s="725">
        <v>0</v>
      </c>
      <c r="D83" s="734">
        <v>12856000</v>
      </c>
      <c r="E83" s="734">
        <v>12854487.000000002</v>
      </c>
      <c r="F83" s="1616">
        <v>99.988231176104563</v>
      </c>
    </row>
    <row r="84" spans="1:9" ht="12.75" customHeight="1" x14ac:dyDescent="0.2">
      <c r="A84" s="548" t="s">
        <v>174</v>
      </c>
      <c r="B84" s="735" t="s">
        <v>1263</v>
      </c>
      <c r="C84" s="725">
        <v>0</v>
      </c>
      <c r="D84" s="734">
        <v>180774900</v>
      </c>
      <c r="E84" s="734">
        <v>0</v>
      </c>
      <c r="F84" s="1616">
        <v>0</v>
      </c>
    </row>
    <row r="85" spans="1:9" ht="5.0999999999999996" customHeight="1" x14ac:dyDescent="0.2">
      <c r="A85" s="548"/>
      <c r="B85" s="735"/>
      <c r="C85" s="725"/>
      <c r="D85" s="734"/>
      <c r="E85" s="734"/>
      <c r="F85" s="734"/>
    </row>
    <row r="86" spans="1:9" ht="12.75" customHeight="1" x14ac:dyDescent="0.25">
      <c r="A86" s="548"/>
      <c r="B86" s="1615" t="s">
        <v>444</v>
      </c>
      <c r="C86" s="741">
        <v>305346904.99999994</v>
      </c>
      <c r="D86" s="741">
        <v>416656766</v>
      </c>
      <c r="E86" s="741">
        <v>181480711.99999997</v>
      </c>
      <c r="F86" s="752">
        <v>43.556405849893238</v>
      </c>
      <c r="G86" s="1402"/>
      <c r="H86" s="1402"/>
      <c r="I86" s="1402"/>
    </row>
    <row r="87" spans="1:9" ht="6.95" customHeight="1" thickBot="1" x14ac:dyDescent="0.3">
      <c r="A87" s="2013"/>
      <c r="B87" s="1665"/>
      <c r="C87" s="1411"/>
      <c r="D87" s="1411"/>
      <c r="E87" s="1411"/>
      <c r="F87" s="1411"/>
    </row>
    <row r="88" spans="1:9" ht="6.95" customHeight="1" x14ac:dyDescent="0.25">
      <c r="A88" s="548"/>
      <c r="B88" s="1615"/>
      <c r="C88" s="741"/>
      <c r="D88" s="741"/>
      <c r="E88" s="741"/>
      <c r="F88" s="741"/>
    </row>
    <row r="89" spans="1:9" ht="12.75" customHeight="1" x14ac:dyDescent="0.25">
      <c r="A89" s="1613">
        <v>7</v>
      </c>
      <c r="B89" s="1615" t="s">
        <v>636</v>
      </c>
      <c r="C89" s="741"/>
      <c r="D89" s="741"/>
      <c r="E89" s="741"/>
      <c r="F89" s="741"/>
    </row>
    <row r="90" spans="1:9" ht="5.0999999999999996" customHeight="1" x14ac:dyDescent="0.25">
      <c r="A90" s="548"/>
      <c r="B90" s="1615"/>
      <c r="C90" s="741"/>
      <c r="D90" s="741"/>
      <c r="E90" s="741"/>
      <c r="F90" s="741"/>
    </row>
    <row r="91" spans="1:9" ht="12.75" customHeight="1" x14ac:dyDescent="0.2">
      <c r="A91" s="548" t="s">
        <v>119</v>
      </c>
      <c r="B91" s="742" t="s">
        <v>1086</v>
      </c>
      <c r="C91" s="734">
        <v>1905000</v>
      </c>
      <c r="D91" s="734">
        <v>0</v>
      </c>
      <c r="E91" s="734">
        <v>0</v>
      </c>
      <c r="F91" s="1616">
        <v>0</v>
      </c>
    </row>
    <row r="92" spans="1:9" ht="12.75" customHeight="1" x14ac:dyDescent="0.2">
      <c r="A92" s="548" t="s">
        <v>335</v>
      </c>
      <c r="B92" s="742" t="s">
        <v>1264</v>
      </c>
      <c r="C92" s="734">
        <v>0</v>
      </c>
      <c r="D92" s="734">
        <v>14697000</v>
      </c>
      <c r="E92" s="734">
        <v>0</v>
      </c>
      <c r="F92" s="1616">
        <v>0</v>
      </c>
    </row>
    <row r="93" spans="1:9" ht="12.75" customHeight="1" x14ac:dyDescent="0.2">
      <c r="A93" s="548" t="s">
        <v>655</v>
      </c>
      <c r="B93" s="742" t="s">
        <v>1265</v>
      </c>
      <c r="C93" s="734">
        <v>0</v>
      </c>
      <c r="D93" s="734">
        <v>5623000</v>
      </c>
      <c r="E93" s="734">
        <v>0</v>
      </c>
      <c r="F93" s="1616">
        <v>0</v>
      </c>
    </row>
    <row r="94" spans="1:9" ht="5.0999999999999996" customHeight="1" x14ac:dyDescent="0.2">
      <c r="A94" s="548"/>
      <c r="B94" s="742"/>
      <c r="C94" s="734"/>
      <c r="D94" s="734"/>
      <c r="E94" s="734"/>
      <c r="F94" s="1616"/>
    </row>
    <row r="95" spans="1:9" ht="12.75" customHeight="1" x14ac:dyDescent="0.25">
      <c r="A95" s="1920"/>
      <c r="B95" s="1615" t="s">
        <v>445</v>
      </c>
      <c r="C95" s="740">
        <v>1905000</v>
      </c>
      <c r="D95" s="740">
        <v>20320000</v>
      </c>
      <c r="E95" s="740">
        <v>0</v>
      </c>
      <c r="F95" s="750">
        <v>0</v>
      </c>
      <c r="G95" s="1402"/>
      <c r="H95" s="1402"/>
      <c r="I95" s="1402"/>
    </row>
    <row r="96" spans="1:9" ht="5.0999999999999996" customHeight="1" x14ac:dyDescent="0.25">
      <c r="A96" s="548"/>
      <c r="B96" s="1615"/>
      <c r="C96" s="741"/>
      <c r="D96" s="741"/>
      <c r="E96" s="741"/>
      <c r="F96" s="741"/>
    </row>
    <row r="97" spans="1:9" ht="12.75" customHeight="1" x14ac:dyDescent="0.25">
      <c r="A97" s="1613">
        <v>8</v>
      </c>
      <c r="B97" s="1615" t="s">
        <v>416</v>
      </c>
      <c r="C97" s="741"/>
      <c r="D97" s="741"/>
      <c r="E97" s="741"/>
      <c r="F97" s="741"/>
    </row>
    <row r="98" spans="1:9" ht="5.0999999999999996" customHeight="1" x14ac:dyDescent="0.25">
      <c r="A98" s="548"/>
      <c r="B98" s="1615"/>
      <c r="C98" s="741"/>
      <c r="D98" s="741"/>
      <c r="E98" s="741"/>
      <c r="F98" s="741"/>
    </row>
    <row r="99" spans="1:9" ht="12.75" customHeight="1" x14ac:dyDescent="0.2">
      <c r="A99" s="548" t="s">
        <v>119</v>
      </c>
      <c r="B99" s="735" t="s">
        <v>1237</v>
      </c>
      <c r="C99" s="734">
        <v>0</v>
      </c>
      <c r="D99" s="725">
        <v>40500000</v>
      </c>
      <c r="E99" s="725">
        <v>0</v>
      </c>
      <c r="F99" s="1616">
        <v>0</v>
      </c>
    </row>
    <row r="100" spans="1:9" ht="5.0999999999999996" customHeight="1" x14ac:dyDescent="0.2">
      <c r="A100" s="548"/>
      <c r="B100" s="735"/>
      <c r="C100" s="734"/>
      <c r="D100" s="734"/>
      <c r="E100" s="734"/>
      <c r="F100" s="1616"/>
    </row>
    <row r="101" spans="1:9" ht="12.75" customHeight="1" x14ac:dyDescent="0.25">
      <c r="A101" s="2014"/>
      <c r="B101" s="1615" t="s">
        <v>446</v>
      </c>
      <c r="C101" s="726">
        <v>0</v>
      </c>
      <c r="D101" s="726">
        <v>40500000</v>
      </c>
      <c r="E101" s="726">
        <v>0</v>
      </c>
      <c r="F101" s="751">
        <v>0</v>
      </c>
      <c r="G101" s="1402"/>
      <c r="H101" s="1402"/>
      <c r="I101" s="1402"/>
    </row>
    <row r="102" spans="1:9" ht="8.1" customHeight="1" x14ac:dyDescent="0.25">
      <c r="A102" s="548"/>
      <c r="B102" s="1615"/>
      <c r="C102" s="741"/>
      <c r="D102" s="741"/>
      <c r="E102" s="741"/>
      <c r="F102" s="741"/>
    </row>
    <row r="103" spans="1:9" ht="12.75" customHeight="1" x14ac:dyDescent="0.25">
      <c r="A103" s="1613">
        <v>9</v>
      </c>
      <c r="B103" s="1615" t="s">
        <v>637</v>
      </c>
      <c r="C103" s="741"/>
      <c r="D103" s="741"/>
      <c r="E103" s="741"/>
      <c r="F103" s="741"/>
    </row>
    <row r="104" spans="1:9" ht="5.0999999999999996" customHeight="1" x14ac:dyDescent="0.25">
      <c r="A104" s="1613"/>
      <c r="B104" s="1615"/>
      <c r="C104" s="741"/>
      <c r="D104" s="741"/>
      <c r="E104" s="741"/>
      <c r="F104" s="741"/>
    </row>
    <row r="105" spans="1:9" ht="12.75" customHeight="1" x14ac:dyDescent="0.25">
      <c r="A105" s="1613">
        <v>10</v>
      </c>
      <c r="B105" s="1615" t="s">
        <v>417</v>
      </c>
      <c r="C105" s="741"/>
      <c r="D105" s="741"/>
      <c r="E105" s="741"/>
      <c r="F105" s="741"/>
    </row>
    <row r="106" spans="1:9" ht="5.0999999999999996" customHeight="1" x14ac:dyDescent="0.25">
      <c r="A106" s="1613"/>
      <c r="B106" s="1615"/>
      <c r="C106" s="741"/>
      <c r="D106" s="741"/>
      <c r="E106" s="741"/>
      <c r="F106" s="741"/>
    </row>
    <row r="107" spans="1:9" ht="12.75" customHeight="1" x14ac:dyDescent="0.25">
      <c r="A107" s="1613">
        <v>11</v>
      </c>
      <c r="B107" s="1615" t="s">
        <v>638</v>
      </c>
      <c r="C107" s="741"/>
      <c r="D107" s="741"/>
      <c r="E107" s="741"/>
      <c r="F107" s="741"/>
    </row>
    <row r="108" spans="1:9" ht="5.0999999999999996" customHeight="1" x14ac:dyDescent="0.25">
      <c r="A108" s="1613"/>
      <c r="B108" s="1615"/>
      <c r="C108" s="741"/>
      <c r="D108" s="741"/>
      <c r="E108" s="741"/>
      <c r="F108" s="741"/>
    </row>
    <row r="109" spans="1:9" ht="12.75" customHeight="1" x14ac:dyDescent="0.2">
      <c r="A109" s="548" t="s">
        <v>119</v>
      </c>
      <c r="B109" s="735" t="s">
        <v>1151</v>
      </c>
      <c r="C109" s="734">
        <v>3000000</v>
      </c>
      <c r="D109" s="725">
        <v>3606000</v>
      </c>
      <c r="E109" s="725">
        <v>128098.99999999999</v>
      </c>
      <c r="F109" s="1616">
        <v>3.5523849140321682</v>
      </c>
    </row>
    <row r="110" spans="1:9" ht="5.0999999999999996" customHeight="1" x14ac:dyDescent="0.25">
      <c r="A110" s="1613"/>
      <c r="B110" s="1615"/>
      <c r="C110" s="741"/>
      <c r="D110" s="741"/>
      <c r="E110" s="741"/>
      <c r="F110" s="741"/>
    </row>
    <row r="111" spans="1:9" ht="12.75" customHeight="1" x14ac:dyDescent="0.25">
      <c r="A111" s="1613"/>
      <c r="B111" s="1615" t="s">
        <v>418</v>
      </c>
      <c r="C111" s="726">
        <v>3000000</v>
      </c>
      <c r="D111" s="726">
        <v>3606000</v>
      </c>
      <c r="E111" s="726">
        <v>128098.99999999999</v>
      </c>
      <c r="F111" s="751">
        <v>3.5523849140321682</v>
      </c>
      <c r="G111" s="1402"/>
      <c r="H111" s="1402"/>
      <c r="I111" s="1402"/>
    </row>
    <row r="112" spans="1:9" ht="5.0999999999999996" customHeight="1" x14ac:dyDescent="0.25">
      <c r="A112" s="1613"/>
      <c r="B112" s="1615"/>
      <c r="C112" s="741"/>
      <c r="D112" s="741"/>
      <c r="E112" s="741"/>
      <c r="F112" s="741"/>
    </row>
    <row r="113" spans="1:9" ht="12.75" customHeight="1" x14ac:dyDescent="0.25">
      <c r="A113" s="1613">
        <v>12</v>
      </c>
      <c r="B113" s="1615" t="s">
        <v>419</v>
      </c>
      <c r="C113" s="741"/>
      <c r="D113" s="741"/>
      <c r="E113" s="741"/>
      <c r="F113" s="741"/>
    </row>
    <row r="114" spans="1:9" ht="5.0999999999999996" customHeight="1" x14ac:dyDescent="0.25">
      <c r="A114" s="1613"/>
      <c r="B114" s="1615"/>
      <c r="C114" s="741"/>
      <c r="D114" s="741"/>
      <c r="E114" s="741"/>
      <c r="F114" s="741"/>
    </row>
    <row r="115" spans="1:9" ht="12.75" customHeight="1" x14ac:dyDescent="0.25">
      <c r="A115" s="1613">
        <v>13</v>
      </c>
      <c r="B115" s="1615" t="s">
        <v>640</v>
      </c>
      <c r="C115" s="741"/>
      <c r="D115" s="741"/>
      <c r="E115" s="741"/>
      <c r="F115" s="741"/>
    </row>
    <row r="116" spans="1:9" ht="5.0999999999999996" customHeight="1" x14ac:dyDescent="0.25">
      <c r="A116" s="1613"/>
      <c r="B116" s="1615"/>
      <c r="C116" s="741"/>
      <c r="D116" s="741"/>
      <c r="E116" s="741"/>
      <c r="F116" s="741"/>
    </row>
    <row r="117" spans="1:9" ht="12.75" customHeight="1" x14ac:dyDescent="0.2">
      <c r="A117" s="2015" t="s">
        <v>119</v>
      </c>
      <c r="B117" s="735" t="s">
        <v>1088</v>
      </c>
      <c r="C117" s="743">
        <v>798520000</v>
      </c>
      <c r="D117" s="743">
        <v>1168966967</v>
      </c>
      <c r="E117" s="743">
        <v>1129822615.0000002</v>
      </c>
      <c r="F117" s="1616">
        <v>96.651372270983956</v>
      </c>
    </row>
    <row r="118" spans="1:9" ht="12.75" customHeight="1" x14ac:dyDescent="0.2">
      <c r="A118" s="2015" t="s">
        <v>335</v>
      </c>
      <c r="B118" s="735" t="s">
        <v>1133</v>
      </c>
      <c r="C118" s="1624">
        <v>2540000</v>
      </c>
      <c r="D118" s="1624">
        <v>0</v>
      </c>
      <c r="E118" s="743">
        <v>0</v>
      </c>
      <c r="F118" s="1616">
        <v>0</v>
      </c>
    </row>
    <row r="119" spans="1:9" ht="6.75" customHeight="1" x14ac:dyDescent="0.25">
      <c r="A119" s="1613"/>
      <c r="B119" s="1615"/>
      <c r="C119" s="741"/>
      <c r="D119" s="741"/>
      <c r="E119" s="741"/>
      <c r="F119" s="741"/>
    </row>
    <row r="120" spans="1:9" ht="12.75" customHeight="1" x14ac:dyDescent="0.25">
      <c r="A120" s="1613"/>
      <c r="B120" s="1615" t="s">
        <v>910</v>
      </c>
      <c r="C120" s="726">
        <v>801060000</v>
      </c>
      <c r="D120" s="726">
        <v>1168966967</v>
      </c>
      <c r="E120" s="726">
        <v>1129822615.0000002</v>
      </c>
      <c r="F120" s="751">
        <v>96.651372270983956</v>
      </c>
      <c r="G120" s="1402"/>
      <c r="H120" s="1402"/>
      <c r="I120" s="1402"/>
    </row>
    <row r="121" spans="1:9" ht="5.0999999999999996" customHeight="1" x14ac:dyDescent="0.25">
      <c r="A121" s="1613"/>
      <c r="B121" s="1615"/>
      <c r="C121" s="741"/>
      <c r="D121" s="741"/>
      <c r="E121" s="741"/>
      <c r="F121" s="741"/>
    </row>
    <row r="122" spans="1:9" ht="15" customHeight="1" x14ac:dyDescent="0.2">
      <c r="A122" s="2016">
        <v>14</v>
      </c>
      <c r="B122" s="2017" t="s">
        <v>641</v>
      </c>
      <c r="C122" s="741"/>
      <c r="D122" s="741"/>
      <c r="E122" s="741"/>
      <c r="F122" s="741"/>
    </row>
    <row r="123" spans="1:9" ht="5.0999999999999996" customHeight="1" x14ac:dyDescent="0.2">
      <c r="A123" s="548"/>
      <c r="B123" s="742"/>
      <c r="C123" s="734"/>
      <c r="D123" s="734"/>
      <c r="E123" s="734"/>
      <c r="F123" s="1616"/>
    </row>
    <row r="124" spans="1:9" ht="15" customHeight="1" x14ac:dyDescent="0.2">
      <c r="A124" s="548" t="s">
        <v>119</v>
      </c>
      <c r="B124" s="742" t="s">
        <v>1059</v>
      </c>
      <c r="C124" s="734">
        <v>24009000</v>
      </c>
      <c r="D124" s="734">
        <v>39717000</v>
      </c>
      <c r="E124" s="734">
        <v>14345028.999999998</v>
      </c>
      <c r="F124" s="1616">
        <v>36.118108114913007</v>
      </c>
    </row>
    <row r="125" spans="1:9" ht="5.0999999999999996" customHeight="1" x14ac:dyDescent="0.2">
      <c r="A125" s="2016"/>
      <c r="B125" s="2017"/>
      <c r="C125" s="741"/>
      <c r="D125" s="741"/>
      <c r="E125" s="741"/>
      <c r="F125" s="741"/>
    </row>
    <row r="126" spans="1:9" ht="15" customHeight="1" x14ac:dyDescent="0.25">
      <c r="A126" s="2016"/>
      <c r="B126" s="1615" t="s">
        <v>1060</v>
      </c>
      <c r="C126" s="741">
        <v>24009000</v>
      </c>
      <c r="D126" s="741">
        <v>39717000</v>
      </c>
      <c r="E126" s="741">
        <v>14345028.999999998</v>
      </c>
      <c r="F126" s="751">
        <v>36.118108114913007</v>
      </c>
    </row>
    <row r="127" spans="1:9" ht="5.0999999999999996" customHeight="1" x14ac:dyDescent="0.25">
      <c r="A127" s="1613"/>
      <c r="B127" s="1615"/>
      <c r="C127" s="741"/>
      <c r="D127" s="741"/>
      <c r="E127" s="741"/>
      <c r="F127" s="741"/>
    </row>
    <row r="128" spans="1:9" ht="12.75" customHeight="1" x14ac:dyDescent="0.25">
      <c r="A128" s="1613">
        <v>15</v>
      </c>
      <c r="B128" s="1615" t="s">
        <v>642</v>
      </c>
      <c r="C128" s="741"/>
      <c r="D128" s="741"/>
      <c r="E128" s="741"/>
      <c r="F128" s="741"/>
    </row>
    <row r="129" spans="1:9" ht="5.0999999999999996" customHeight="1" x14ac:dyDescent="0.25">
      <c r="A129" s="548"/>
      <c r="B129" s="1615"/>
      <c r="C129" s="741"/>
      <c r="D129" s="741"/>
      <c r="E129" s="741"/>
      <c r="F129" s="741"/>
    </row>
    <row r="130" spans="1:9" ht="12.75" customHeight="1" x14ac:dyDescent="0.25">
      <c r="A130" s="1613">
        <v>16</v>
      </c>
      <c r="B130" s="1615" t="s">
        <v>1018</v>
      </c>
      <c r="C130" s="741"/>
      <c r="D130" s="741"/>
      <c r="E130" s="741"/>
      <c r="F130" s="741"/>
    </row>
    <row r="131" spans="1:9" ht="5.0999999999999996" customHeight="1" x14ac:dyDescent="0.25">
      <c r="A131" s="548"/>
      <c r="B131" s="1615"/>
      <c r="C131" s="740"/>
      <c r="D131" s="740"/>
      <c r="E131" s="740"/>
      <c r="F131" s="740"/>
    </row>
    <row r="132" spans="1:9" ht="12.75" hidden="1" customHeight="1" x14ac:dyDescent="0.2">
      <c r="A132" s="548" t="s">
        <v>119</v>
      </c>
      <c r="B132" s="2018" t="s">
        <v>1020</v>
      </c>
      <c r="C132" s="743"/>
      <c r="D132" s="743"/>
      <c r="E132" s="743"/>
      <c r="F132" s="1616" t="e">
        <v>#DIV/0!</v>
      </c>
    </row>
    <row r="133" spans="1:9" ht="5.0999999999999996" hidden="1" customHeight="1" x14ac:dyDescent="0.2">
      <c r="A133" s="548"/>
      <c r="B133" s="735"/>
      <c r="C133" s="734"/>
      <c r="D133" s="734" t="s">
        <v>505</v>
      </c>
      <c r="E133" s="734"/>
      <c r="F133" s="734" t="s">
        <v>505</v>
      </c>
    </row>
    <row r="134" spans="1:9" ht="12.75" hidden="1" customHeight="1" x14ac:dyDescent="0.25">
      <c r="A134" s="1920"/>
      <c r="B134" s="1615" t="s">
        <v>420</v>
      </c>
      <c r="C134" s="740">
        <v>0</v>
      </c>
      <c r="D134" s="740">
        <v>0</v>
      </c>
      <c r="E134" s="740">
        <v>0</v>
      </c>
      <c r="F134" s="750" t="e">
        <v>#DIV/0!</v>
      </c>
      <c r="G134" s="1402"/>
      <c r="H134" s="1402"/>
      <c r="I134" s="1402"/>
    </row>
    <row r="135" spans="1:9" ht="8.1" hidden="1" customHeight="1" x14ac:dyDescent="0.25">
      <c r="A135" s="548"/>
      <c r="B135" s="1615"/>
      <c r="C135" s="740"/>
      <c r="D135" s="740"/>
      <c r="E135" s="740"/>
      <c r="F135" s="740"/>
    </row>
    <row r="136" spans="1:9" ht="12.75" customHeight="1" x14ac:dyDescent="0.25">
      <c r="A136" s="1613">
        <v>17</v>
      </c>
      <c r="B136" s="1615" t="s">
        <v>226</v>
      </c>
      <c r="C136" s="740"/>
      <c r="D136" s="740"/>
      <c r="E136" s="740"/>
      <c r="F136" s="740"/>
    </row>
    <row r="137" spans="1:9" ht="5.0999999999999996" customHeight="1" x14ac:dyDescent="0.25">
      <c r="A137" s="1613"/>
      <c r="B137" s="1615"/>
      <c r="C137" s="740"/>
      <c r="D137" s="740"/>
      <c r="E137" s="740"/>
      <c r="F137" s="740"/>
    </row>
    <row r="138" spans="1:9" ht="12.75" customHeight="1" x14ac:dyDescent="0.25">
      <c r="A138" s="1613">
        <v>18</v>
      </c>
      <c r="B138" s="1615" t="s">
        <v>421</v>
      </c>
      <c r="C138" s="740"/>
      <c r="D138" s="740"/>
      <c r="E138" s="740"/>
      <c r="F138" s="740"/>
    </row>
    <row r="139" spans="1:9" ht="5.0999999999999996" customHeight="1" x14ac:dyDescent="0.25">
      <c r="A139" s="1613"/>
      <c r="B139" s="1615"/>
      <c r="C139" s="740"/>
      <c r="D139" s="740"/>
      <c r="E139" s="740"/>
      <c r="F139" s="740"/>
    </row>
    <row r="140" spans="1:9" ht="12.75" customHeight="1" x14ac:dyDescent="0.2">
      <c r="A140" s="548" t="s">
        <v>119</v>
      </c>
      <c r="B140" s="742" t="s">
        <v>1157</v>
      </c>
      <c r="C140" s="734">
        <v>12700000</v>
      </c>
      <c r="D140" s="734">
        <v>0</v>
      </c>
      <c r="E140" s="734">
        <v>0</v>
      </c>
      <c r="F140" s="1616">
        <v>0</v>
      </c>
    </row>
    <row r="141" spans="1:9" ht="12.75" customHeight="1" x14ac:dyDescent="0.2">
      <c r="A141" s="548" t="s">
        <v>335</v>
      </c>
      <c r="B141" s="742" t="s">
        <v>1266</v>
      </c>
      <c r="C141" s="734">
        <v>0</v>
      </c>
      <c r="D141" s="734">
        <v>991000</v>
      </c>
      <c r="E141" s="734">
        <v>896000</v>
      </c>
      <c r="F141" s="1616">
        <v>90.413723511604445</v>
      </c>
    </row>
    <row r="142" spans="1:9" ht="12.75" customHeight="1" x14ac:dyDescent="0.2">
      <c r="A142" s="548" t="s">
        <v>655</v>
      </c>
      <c r="B142" s="742" t="s">
        <v>1089</v>
      </c>
      <c r="C142" s="734">
        <v>0</v>
      </c>
      <c r="D142" s="734">
        <v>667000</v>
      </c>
      <c r="E142" s="734">
        <v>665133</v>
      </c>
      <c r="F142" s="1616">
        <v>99.720089955022488</v>
      </c>
    </row>
    <row r="143" spans="1:9" ht="5.0999999999999996" customHeight="1" x14ac:dyDescent="0.2">
      <c r="A143" s="548"/>
      <c r="B143" s="742"/>
      <c r="C143" s="734"/>
      <c r="D143" s="734"/>
      <c r="E143" s="734"/>
      <c r="F143" s="1616"/>
    </row>
    <row r="144" spans="1:9" ht="12.75" customHeight="1" x14ac:dyDescent="0.25">
      <c r="A144" s="548"/>
      <c r="B144" s="1615" t="s">
        <v>447</v>
      </c>
      <c r="C144" s="740">
        <v>12700000</v>
      </c>
      <c r="D144" s="740">
        <v>1658000</v>
      </c>
      <c r="E144" s="740">
        <v>1561133</v>
      </c>
      <c r="F144" s="750">
        <v>94.157599517490951</v>
      </c>
      <c r="G144" s="1402"/>
      <c r="H144" s="1402"/>
      <c r="I144" s="1402"/>
    </row>
    <row r="145" spans="1:9" ht="5.0999999999999996" customHeight="1" x14ac:dyDescent="0.25">
      <c r="A145" s="548"/>
      <c r="B145" s="1615"/>
      <c r="C145" s="740"/>
      <c r="D145" s="740"/>
      <c r="E145" s="740"/>
      <c r="F145" s="740"/>
    </row>
    <row r="146" spans="1:9" ht="12.75" customHeight="1" x14ac:dyDescent="0.25">
      <c r="A146" s="1613">
        <v>19</v>
      </c>
      <c r="B146" s="1615" t="s">
        <v>422</v>
      </c>
      <c r="C146" s="740"/>
      <c r="D146" s="740"/>
      <c r="E146" s="740"/>
      <c r="F146" s="740"/>
    </row>
    <row r="147" spans="1:9" ht="5.0999999999999996" customHeight="1" x14ac:dyDescent="0.25">
      <c r="A147" s="1613"/>
      <c r="B147" s="1615"/>
      <c r="C147" s="740"/>
      <c r="D147" s="740"/>
      <c r="E147" s="740"/>
      <c r="F147" s="740"/>
    </row>
    <row r="148" spans="1:9" ht="12.75" customHeight="1" x14ac:dyDescent="0.2">
      <c r="A148" s="548" t="s">
        <v>119</v>
      </c>
      <c r="B148" s="735" t="s">
        <v>1267</v>
      </c>
      <c r="C148" s="734">
        <v>2500000</v>
      </c>
      <c r="D148" s="734">
        <v>0</v>
      </c>
      <c r="E148" s="734">
        <v>0</v>
      </c>
      <c r="F148" s="1616">
        <v>0</v>
      </c>
    </row>
    <row r="149" spans="1:9" ht="12.75" customHeight="1" x14ac:dyDescent="0.2">
      <c r="A149" s="548" t="s">
        <v>335</v>
      </c>
      <c r="B149" s="735" t="s">
        <v>1268</v>
      </c>
      <c r="C149" s="734">
        <v>0</v>
      </c>
      <c r="D149" s="734">
        <v>476000</v>
      </c>
      <c r="E149" s="734">
        <v>223848</v>
      </c>
      <c r="F149" s="1616">
        <v>47.026890756302521</v>
      </c>
    </row>
    <row r="150" spans="1:9" ht="12.75" customHeight="1" x14ac:dyDescent="0.2">
      <c r="A150" s="548" t="s">
        <v>655</v>
      </c>
      <c r="B150" s="735" t="s">
        <v>1269</v>
      </c>
      <c r="C150" s="734">
        <v>0</v>
      </c>
      <c r="D150" s="734">
        <v>309000</v>
      </c>
      <c r="E150" s="734">
        <v>308991</v>
      </c>
      <c r="F150" s="1616">
        <v>99.997087378640785</v>
      </c>
    </row>
    <row r="151" spans="1:9" ht="5.0999999999999996" customHeight="1" x14ac:dyDescent="0.25">
      <c r="A151" s="1613"/>
      <c r="B151" s="1615"/>
      <c r="C151" s="740"/>
      <c r="D151" s="740"/>
      <c r="E151" s="740"/>
      <c r="F151" s="740"/>
    </row>
    <row r="152" spans="1:9" ht="12.75" customHeight="1" x14ac:dyDescent="0.25">
      <c r="A152" s="1613"/>
      <c r="B152" s="1615" t="s">
        <v>448</v>
      </c>
      <c r="C152" s="740">
        <v>2500000</v>
      </c>
      <c r="D152" s="740">
        <v>785000</v>
      </c>
      <c r="E152" s="740">
        <v>532839</v>
      </c>
      <c r="F152" s="750">
        <v>67.8775796178344</v>
      </c>
      <c r="G152" s="1402"/>
      <c r="H152" s="1402"/>
      <c r="I152" s="1402"/>
    </row>
    <row r="153" spans="1:9" ht="8.1" customHeight="1" x14ac:dyDescent="0.25">
      <c r="A153" s="548"/>
      <c r="B153" s="1615"/>
      <c r="C153" s="740"/>
      <c r="D153" s="740"/>
      <c r="E153" s="740"/>
      <c r="F153" s="740"/>
    </row>
    <row r="154" spans="1:9" ht="18" customHeight="1" x14ac:dyDescent="0.2">
      <c r="A154" s="548"/>
      <c r="B154" s="1618" t="s">
        <v>423</v>
      </c>
      <c r="C154" s="727">
        <v>3333481905</v>
      </c>
      <c r="D154" s="727">
        <v>4528469504</v>
      </c>
      <c r="E154" s="727">
        <v>3750602607</v>
      </c>
      <c r="F154" s="729">
        <v>82.822741848809855</v>
      </c>
      <c r="G154" s="1402"/>
      <c r="H154" s="1402"/>
      <c r="I154" s="1402"/>
    </row>
    <row r="155" spans="1:9" ht="8.1" customHeight="1" x14ac:dyDescent="0.25">
      <c r="A155" s="548"/>
      <c r="B155" s="1615"/>
      <c r="C155" s="740"/>
      <c r="D155" s="740"/>
      <c r="E155" s="740"/>
      <c r="F155" s="740"/>
    </row>
    <row r="156" spans="1:9" ht="12.75" customHeight="1" x14ac:dyDescent="0.2">
      <c r="A156" s="1930" t="s">
        <v>608</v>
      </c>
      <c r="B156" s="1931" t="s">
        <v>424</v>
      </c>
      <c r="C156" s="740"/>
      <c r="D156" s="740"/>
      <c r="E156" s="740"/>
      <c r="F156" s="740"/>
    </row>
    <row r="157" spans="1:9" ht="8.1" customHeight="1" x14ac:dyDescent="0.2">
      <c r="A157" s="2019"/>
      <c r="B157" s="2020"/>
      <c r="C157" s="740"/>
      <c r="D157" s="740"/>
      <c r="E157" s="740"/>
      <c r="F157" s="740"/>
    </row>
    <row r="158" spans="1:9" ht="12.75" customHeight="1" x14ac:dyDescent="0.25">
      <c r="A158" s="1613">
        <v>1</v>
      </c>
      <c r="B158" s="1615" t="s">
        <v>425</v>
      </c>
      <c r="C158" s="725"/>
      <c r="D158" s="734"/>
      <c r="E158" s="734"/>
      <c r="F158" s="1616"/>
    </row>
    <row r="159" spans="1:9" ht="5.0999999999999996" customHeight="1" x14ac:dyDescent="0.25">
      <c r="A159" s="1613"/>
      <c r="B159" s="1615"/>
      <c r="C159" s="740"/>
      <c r="D159" s="740"/>
      <c r="E159" s="740"/>
      <c r="F159" s="740"/>
    </row>
    <row r="160" spans="1:9" ht="12.75" customHeight="1" x14ac:dyDescent="0.25">
      <c r="A160" s="1613">
        <v>2</v>
      </c>
      <c r="B160" s="1615" t="s">
        <v>426</v>
      </c>
      <c r="C160" s="740"/>
      <c r="D160" s="740"/>
      <c r="E160" s="740"/>
      <c r="F160" s="740"/>
    </row>
    <row r="161" spans="1:9" ht="12.75" customHeight="1" x14ac:dyDescent="0.2">
      <c r="A161" s="548" t="s">
        <v>119</v>
      </c>
      <c r="B161" s="735" t="s">
        <v>1061</v>
      </c>
      <c r="C161" s="734">
        <v>445000</v>
      </c>
      <c r="D161" s="734">
        <v>960000</v>
      </c>
      <c r="E161" s="734">
        <v>723900</v>
      </c>
      <c r="F161" s="1616">
        <v>75.40625</v>
      </c>
    </row>
    <row r="162" spans="1:9" ht="12.75" customHeight="1" x14ac:dyDescent="0.2">
      <c r="A162" s="548" t="s">
        <v>335</v>
      </c>
      <c r="B162" s="735" t="s">
        <v>1134</v>
      </c>
      <c r="C162" s="734">
        <v>0</v>
      </c>
      <c r="D162" s="734">
        <v>4000000</v>
      </c>
      <c r="E162" s="734">
        <v>0</v>
      </c>
      <c r="F162" s="1616">
        <v>0</v>
      </c>
    </row>
    <row r="163" spans="1:9" ht="12.75" customHeight="1" x14ac:dyDescent="0.2">
      <c r="A163" s="548" t="s">
        <v>655</v>
      </c>
      <c r="B163" s="735" t="s">
        <v>1050</v>
      </c>
      <c r="C163" s="734">
        <v>0</v>
      </c>
      <c r="D163" s="734">
        <v>3650000</v>
      </c>
      <c r="E163" s="734">
        <v>3643071</v>
      </c>
      <c r="F163" s="1616">
        <v>99.810164383561641</v>
      </c>
    </row>
    <row r="164" spans="1:9" ht="6" customHeight="1" x14ac:dyDescent="0.2">
      <c r="A164" s="548"/>
      <c r="B164" s="735"/>
      <c r="C164" s="734"/>
      <c r="D164" s="734"/>
      <c r="E164" s="734"/>
      <c r="F164" s="1616"/>
    </row>
    <row r="165" spans="1:9" ht="12.75" customHeight="1" x14ac:dyDescent="0.25">
      <c r="A165" s="1613"/>
      <c r="B165" s="1615" t="s">
        <v>932</v>
      </c>
      <c r="C165" s="726">
        <v>445000</v>
      </c>
      <c r="D165" s="726">
        <v>8610000</v>
      </c>
      <c r="E165" s="726">
        <v>4366971</v>
      </c>
      <c r="F165" s="751">
        <v>50.719756097560975</v>
      </c>
    </row>
    <row r="166" spans="1:9" ht="5.0999999999999996" customHeight="1" x14ac:dyDescent="0.25">
      <c r="A166" s="1613"/>
      <c r="B166" s="1615"/>
      <c r="C166" s="740"/>
      <c r="D166" s="740"/>
      <c r="E166" s="740"/>
      <c r="F166" s="740"/>
    </row>
    <row r="167" spans="1:9" ht="12.75" customHeight="1" x14ac:dyDescent="0.25">
      <c r="A167" s="1613">
        <v>3</v>
      </c>
      <c r="B167" s="1615" t="s">
        <v>473</v>
      </c>
      <c r="C167" s="740"/>
      <c r="D167" s="740"/>
      <c r="E167" s="740"/>
      <c r="F167" s="740"/>
    </row>
    <row r="168" spans="1:9" ht="5.0999999999999996" customHeight="1" x14ac:dyDescent="0.25">
      <c r="A168" s="1613"/>
      <c r="B168" s="1615"/>
      <c r="C168" s="740"/>
      <c r="D168" s="740"/>
      <c r="E168" s="740"/>
      <c r="F168" s="740"/>
    </row>
    <row r="169" spans="1:9" ht="12.75" customHeight="1" x14ac:dyDescent="0.25">
      <c r="A169" s="1613">
        <v>4</v>
      </c>
      <c r="B169" s="1615" t="s">
        <v>475</v>
      </c>
      <c r="C169" s="740"/>
      <c r="D169" s="740"/>
      <c r="E169" s="740"/>
      <c r="F169" s="740"/>
    </row>
    <row r="170" spans="1:9" ht="5.0999999999999996" customHeight="1" x14ac:dyDescent="0.25">
      <c r="A170" s="1613"/>
      <c r="B170" s="1615"/>
      <c r="C170" s="740"/>
      <c r="D170" s="740"/>
      <c r="E170" s="740"/>
      <c r="F170" s="740"/>
    </row>
    <row r="171" spans="1:9" ht="12.75" customHeight="1" x14ac:dyDescent="0.2">
      <c r="A171" s="548" t="s">
        <v>119</v>
      </c>
      <c r="B171" s="735" t="s">
        <v>230</v>
      </c>
      <c r="C171" s="743">
        <v>12700000</v>
      </c>
      <c r="D171" s="743">
        <v>2579000</v>
      </c>
      <c r="E171" s="743">
        <v>1727200</v>
      </c>
      <c r="F171" s="1616">
        <v>66.9716944552152</v>
      </c>
    </row>
    <row r="172" spans="1:9" ht="5.0999999999999996" customHeight="1" x14ac:dyDescent="0.25">
      <c r="A172" s="1613"/>
      <c r="B172" s="1615"/>
      <c r="C172" s="740"/>
      <c r="D172" s="740"/>
      <c r="E172" s="740"/>
      <c r="F172" s="740"/>
    </row>
    <row r="173" spans="1:9" ht="12.75" customHeight="1" x14ac:dyDescent="0.25">
      <c r="A173" s="1613"/>
      <c r="B173" s="1615" t="s">
        <v>449</v>
      </c>
      <c r="C173" s="726">
        <v>12700000</v>
      </c>
      <c r="D173" s="726">
        <v>2579000</v>
      </c>
      <c r="E173" s="726">
        <v>1727200</v>
      </c>
      <c r="F173" s="751">
        <v>66.9716944552152</v>
      </c>
      <c r="G173" s="1402"/>
      <c r="H173" s="1402"/>
      <c r="I173" s="1402"/>
    </row>
    <row r="174" spans="1:9" ht="5.0999999999999996" customHeight="1" x14ac:dyDescent="0.25">
      <c r="A174" s="1613"/>
      <c r="B174" s="1615"/>
      <c r="C174" s="740"/>
      <c r="D174" s="740"/>
      <c r="E174" s="740"/>
      <c r="F174" s="740"/>
    </row>
    <row r="175" spans="1:9" ht="12.75" customHeight="1" x14ac:dyDescent="0.25">
      <c r="A175" s="1613">
        <v>5</v>
      </c>
      <c r="B175" s="1615" t="s">
        <v>77</v>
      </c>
      <c r="C175" s="740"/>
      <c r="D175" s="740"/>
      <c r="E175" s="740"/>
      <c r="F175" s="740"/>
    </row>
    <row r="176" spans="1:9" ht="5.0999999999999996" customHeight="1" x14ac:dyDescent="0.25">
      <c r="A176" s="1613"/>
      <c r="B176" s="1615"/>
      <c r="C176" s="740"/>
      <c r="D176" s="740"/>
      <c r="E176" s="740"/>
      <c r="F176" s="740"/>
    </row>
    <row r="177" spans="1:9" ht="12.75" customHeight="1" x14ac:dyDescent="0.2">
      <c r="A177" s="548" t="s">
        <v>119</v>
      </c>
      <c r="B177" s="735" t="s">
        <v>25</v>
      </c>
      <c r="C177" s="734">
        <v>2540000</v>
      </c>
      <c r="D177" s="734">
        <v>6858000</v>
      </c>
      <c r="E177" s="734">
        <v>5435600</v>
      </c>
      <c r="F177" s="1616">
        <v>79.259259259259267</v>
      </c>
    </row>
    <row r="178" spans="1:9" ht="5.0999999999999996" customHeight="1" x14ac:dyDescent="0.2">
      <c r="A178" s="548"/>
      <c r="B178" s="735"/>
      <c r="C178" s="734"/>
      <c r="D178" s="734"/>
      <c r="E178" s="734"/>
      <c r="F178" s="734"/>
    </row>
    <row r="179" spans="1:9" ht="12.75" customHeight="1" x14ac:dyDescent="0.25">
      <c r="A179" s="2014"/>
      <c r="B179" s="1615" t="s">
        <v>450</v>
      </c>
      <c r="C179" s="726">
        <v>2540000</v>
      </c>
      <c r="D179" s="726">
        <v>6858000</v>
      </c>
      <c r="E179" s="726">
        <v>5435600</v>
      </c>
      <c r="F179" s="751">
        <v>79.259259259259267</v>
      </c>
      <c r="G179" s="1402"/>
      <c r="H179" s="1402"/>
      <c r="I179" s="1402"/>
    </row>
    <row r="180" spans="1:9" ht="5.0999999999999996" customHeight="1" x14ac:dyDescent="0.25">
      <c r="A180" s="1613"/>
      <c r="B180" s="1615"/>
      <c r="C180" s="740"/>
      <c r="D180" s="740"/>
      <c r="E180" s="740"/>
      <c r="F180" s="740"/>
    </row>
    <row r="181" spans="1:9" ht="5.0999999999999996" customHeight="1" x14ac:dyDescent="0.25">
      <c r="A181" s="1613"/>
      <c r="B181" s="1615"/>
      <c r="C181" s="740"/>
      <c r="D181" s="740"/>
      <c r="E181" s="740"/>
      <c r="F181" s="740"/>
    </row>
    <row r="182" spans="1:9" ht="12.75" customHeight="1" x14ac:dyDescent="0.25">
      <c r="A182" s="1613">
        <v>6</v>
      </c>
      <c r="B182" s="1615" t="s">
        <v>427</v>
      </c>
      <c r="C182" s="740"/>
      <c r="D182" s="740"/>
      <c r="E182" s="740"/>
      <c r="F182" s="740"/>
    </row>
    <row r="183" spans="1:9" ht="5.0999999999999996" customHeight="1" x14ac:dyDescent="0.25">
      <c r="A183" s="1613"/>
      <c r="B183" s="1615"/>
      <c r="C183" s="740"/>
      <c r="D183" s="740"/>
      <c r="E183" s="740"/>
      <c r="F183" s="740"/>
    </row>
    <row r="184" spans="1:9" ht="12.75" customHeight="1" x14ac:dyDescent="0.2">
      <c r="A184" s="548" t="s">
        <v>119</v>
      </c>
      <c r="B184" s="744" t="s">
        <v>911</v>
      </c>
      <c r="C184" s="734">
        <v>6350000</v>
      </c>
      <c r="D184" s="734">
        <v>5710000</v>
      </c>
      <c r="E184" s="734">
        <v>5709500</v>
      </c>
      <c r="F184" s="1616">
        <v>99.991243432574421</v>
      </c>
    </row>
    <row r="185" spans="1:9" ht="12.75" customHeight="1" x14ac:dyDescent="0.2">
      <c r="A185" s="548" t="s">
        <v>335</v>
      </c>
      <c r="B185" s="735" t="s">
        <v>152</v>
      </c>
      <c r="C185" s="734">
        <v>0</v>
      </c>
      <c r="D185" s="734">
        <v>6477000</v>
      </c>
      <c r="E185" s="734">
        <v>6477000</v>
      </c>
      <c r="F185" s="1616">
        <v>100</v>
      </c>
    </row>
    <row r="186" spans="1:9" ht="5.0999999999999996" customHeight="1" x14ac:dyDescent="0.2">
      <c r="A186" s="548"/>
      <c r="B186" s="735"/>
      <c r="C186" s="734"/>
      <c r="D186" s="734"/>
      <c r="E186" s="734"/>
      <c r="F186" s="734"/>
    </row>
    <row r="187" spans="1:9" ht="12.75" customHeight="1" x14ac:dyDescent="0.25">
      <c r="A187" s="1613"/>
      <c r="B187" s="1615" t="s">
        <v>605</v>
      </c>
      <c r="C187" s="740">
        <v>6350000</v>
      </c>
      <c r="D187" s="740">
        <v>12187000</v>
      </c>
      <c r="E187" s="740">
        <v>12186500</v>
      </c>
      <c r="F187" s="750">
        <v>99.995897267580219</v>
      </c>
      <c r="G187" s="1402"/>
      <c r="H187" s="1402"/>
      <c r="I187" s="1402"/>
    </row>
    <row r="188" spans="1:9" ht="8.1" customHeight="1" thickBot="1" x14ac:dyDescent="0.3">
      <c r="A188" s="1937"/>
      <c r="B188" s="1938"/>
      <c r="C188" s="1034"/>
      <c r="D188" s="1034"/>
      <c r="E188" s="1034"/>
      <c r="F188" s="1034"/>
      <c r="G188" s="1402"/>
      <c r="H188" s="1402"/>
      <c r="I188" s="1402"/>
    </row>
    <row r="189" spans="1:9" ht="8.1" customHeight="1" x14ac:dyDescent="0.25">
      <c r="A189" s="1613"/>
      <c r="B189" s="1615"/>
      <c r="C189" s="740"/>
      <c r="D189" s="740"/>
      <c r="E189" s="740"/>
      <c r="F189" s="740"/>
    </row>
    <row r="190" spans="1:9" ht="12.75" customHeight="1" x14ac:dyDescent="0.25">
      <c r="A190" s="1613">
        <v>7</v>
      </c>
      <c r="B190" s="1615" t="s">
        <v>428</v>
      </c>
      <c r="C190" s="740"/>
      <c r="D190" s="740"/>
      <c r="E190" s="740"/>
      <c r="F190" s="740"/>
    </row>
    <row r="191" spans="1:9" ht="5.0999999999999996" customHeight="1" x14ac:dyDescent="0.25">
      <c r="A191" s="1613"/>
      <c r="B191" s="1615"/>
      <c r="C191" s="740"/>
      <c r="D191" s="740"/>
      <c r="E191" s="740"/>
      <c r="F191" s="740"/>
    </row>
    <row r="192" spans="1:9" ht="12.75" customHeight="1" x14ac:dyDescent="0.2">
      <c r="A192" s="548" t="s">
        <v>119</v>
      </c>
      <c r="B192" s="735" t="s">
        <v>1135</v>
      </c>
      <c r="C192" s="734">
        <v>6350000</v>
      </c>
      <c r="D192" s="734">
        <v>0</v>
      </c>
      <c r="E192" s="734">
        <v>0</v>
      </c>
      <c r="F192" s="1616">
        <v>0</v>
      </c>
    </row>
    <row r="193" spans="1:9" ht="12.75" customHeight="1" x14ac:dyDescent="0.2">
      <c r="A193" s="548" t="s">
        <v>335</v>
      </c>
      <c r="B193" s="735" t="s">
        <v>1136</v>
      </c>
      <c r="C193" s="734">
        <v>1000000</v>
      </c>
      <c r="D193" s="734">
        <v>0</v>
      </c>
      <c r="E193" s="734">
        <v>0</v>
      </c>
      <c r="F193" s="1616">
        <v>0</v>
      </c>
    </row>
    <row r="194" spans="1:9" ht="12.75" customHeight="1" x14ac:dyDescent="0.2">
      <c r="A194" s="548" t="s">
        <v>655</v>
      </c>
      <c r="B194" s="735" t="s">
        <v>1087</v>
      </c>
      <c r="C194" s="734">
        <v>6350000</v>
      </c>
      <c r="D194" s="734">
        <v>10255000</v>
      </c>
      <c r="E194" s="734">
        <v>0</v>
      </c>
      <c r="F194" s="1616">
        <v>0</v>
      </c>
    </row>
    <row r="195" spans="1:9" ht="12.75" customHeight="1" x14ac:dyDescent="0.2">
      <c r="A195" s="548" t="s">
        <v>650</v>
      </c>
      <c r="B195" s="735" t="s">
        <v>1091</v>
      </c>
      <c r="C195" s="734">
        <v>0</v>
      </c>
      <c r="D195" s="734">
        <v>1008000</v>
      </c>
      <c r="E195" s="734">
        <v>23866.999999999996</v>
      </c>
      <c r="F195" s="1616">
        <v>2.3677579365079362</v>
      </c>
    </row>
    <row r="196" spans="1:9" ht="12.75" customHeight="1" x14ac:dyDescent="0.2">
      <c r="A196" s="548" t="s">
        <v>174</v>
      </c>
      <c r="B196" s="735" t="s">
        <v>1090</v>
      </c>
      <c r="C196" s="734">
        <v>0</v>
      </c>
      <c r="D196" s="734">
        <v>1231000</v>
      </c>
      <c r="E196" s="734">
        <v>0</v>
      </c>
      <c r="F196" s="1616">
        <v>0</v>
      </c>
    </row>
    <row r="197" spans="1:9" ht="12.75" customHeight="1" x14ac:dyDescent="0.2">
      <c r="A197" s="548" t="s">
        <v>182</v>
      </c>
      <c r="B197" s="735" t="s">
        <v>1154</v>
      </c>
      <c r="C197" s="734">
        <v>0</v>
      </c>
      <c r="D197" s="734">
        <v>0</v>
      </c>
      <c r="E197" s="734">
        <v>0</v>
      </c>
      <c r="F197" s="1616">
        <v>0</v>
      </c>
    </row>
    <row r="198" spans="1:9" ht="12.75" customHeight="1" x14ac:dyDescent="0.2">
      <c r="A198" s="548" t="s">
        <v>183</v>
      </c>
      <c r="B198" s="735" t="s">
        <v>982</v>
      </c>
      <c r="C198" s="734">
        <v>0</v>
      </c>
      <c r="D198" s="734">
        <v>4424000</v>
      </c>
      <c r="E198" s="734">
        <v>1783139.9999999998</v>
      </c>
      <c r="F198" s="1616">
        <v>40.306057866184439</v>
      </c>
    </row>
    <row r="199" spans="1:9" ht="12.75" customHeight="1" x14ac:dyDescent="0.2">
      <c r="A199" s="548" t="s">
        <v>175</v>
      </c>
      <c r="B199" s="735" t="s">
        <v>1137</v>
      </c>
      <c r="C199" s="734">
        <v>0</v>
      </c>
      <c r="D199" s="734">
        <v>0</v>
      </c>
      <c r="E199" s="734">
        <v>0</v>
      </c>
      <c r="F199" s="1616">
        <v>0</v>
      </c>
    </row>
    <row r="200" spans="1:9" ht="12.75" customHeight="1" x14ac:dyDescent="0.2">
      <c r="A200" s="548" t="s">
        <v>176</v>
      </c>
      <c r="B200" s="735" t="s">
        <v>1270</v>
      </c>
      <c r="C200" s="734">
        <v>0</v>
      </c>
      <c r="D200" s="734">
        <v>4050000</v>
      </c>
      <c r="E200" s="734">
        <v>4050000</v>
      </c>
      <c r="F200" s="1616">
        <v>100</v>
      </c>
    </row>
    <row r="201" spans="1:9" ht="5.0999999999999996" customHeight="1" x14ac:dyDescent="0.25">
      <c r="A201" s="548"/>
      <c r="B201" s="1615"/>
      <c r="C201" s="741"/>
      <c r="D201" s="741"/>
      <c r="E201" s="741"/>
      <c r="F201" s="741"/>
    </row>
    <row r="202" spans="1:9" ht="12.75" customHeight="1" x14ac:dyDescent="0.25">
      <c r="A202" s="548"/>
      <c r="B202" s="1615" t="s">
        <v>451</v>
      </c>
      <c r="C202" s="741">
        <v>13700000</v>
      </c>
      <c r="D202" s="741">
        <v>20968000</v>
      </c>
      <c r="E202" s="741">
        <v>5857007</v>
      </c>
      <c r="F202" s="750">
        <v>27.933074208317439</v>
      </c>
      <c r="G202" s="1402"/>
      <c r="H202" s="1402"/>
      <c r="I202" s="1402"/>
    </row>
    <row r="203" spans="1:9" ht="5.0999999999999996" customHeight="1" x14ac:dyDescent="0.25">
      <c r="A203" s="1613"/>
      <c r="B203" s="1615"/>
      <c r="C203" s="740"/>
      <c r="D203" s="740"/>
      <c r="E203" s="740"/>
      <c r="F203" s="740"/>
    </row>
    <row r="204" spans="1:9" ht="12.75" customHeight="1" x14ac:dyDescent="0.25">
      <c r="A204" s="1613">
        <v>8</v>
      </c>
      <c r="B204" s="2021" t="s">
        <v>1063</v>
      </c>
      <c r="C204" s="740"/>
      <c r="D204" s="740"/>
      <c r="E204" s="740"/>
      <c r="F204" s="740"/>
    </row>
    <row r="205" spans="1:9" ht="5.0999999999999996" customHeight="1" x14ac:dyDescent="0.25">
      <c r="A205" s="1613"/>
      <c r="B205" s="1615"/>
      <c r="C205" s="740"/>
      <c r="D205" s="740"/>
      <c r="E205" s="740"/>
      <c r="F205" s="740"/>
    </row>
    <row r="206" spans="1:9" ht="12.75" customHeight="1" x14ac:dyDescent="0.25">
      <c r="A206" s="1613">
        <v>9</v>
      </c>
      <c r="B206" s="1615" t="s">
        <v>478</v>
      </c>
      <c r="C206" s="740"/>
      <c r="D206" s="740"/>
      <c r="E206" s="740"/>
      <c r="F206" s="740"/>
    </row>
    <row r="207" spans="1:9" ht="5.0999999999999996" customHeight="1" x14ac:dyDescent="0.25">
      <c r="A207" s="1613"/>
      <c r="B207" s="1615"/>
      <c r="C207" s="740"/>
      <c r="D207" s="740"/>
      <c r="E207" s="740"/>
      <c r="F207" s="740"/>
    </row>
    <row r="208" spans="1:9" ht="12.75" customHeight="1" x14ac:dyDescent="0.25">
      <c r="A208" s="1613">
        <v>10</v>
      </c>
      <c r="B208" s="1615" t="s">
        <v>999</v>
      </c>
      <c r="C208" s="740"/>
      <c r="D208" s="740"/>
      <c r="E208" s="740"/>
      <c r="F208" s="740"/>
    </row>
    <row r="209" spans="1:6" ht="5.0999999999999996" customHeight="1" x14ac:dyDescent="0.25">
      <c r="A209" s="1613"/>
      <c r="B209" s="1615"/>
      <c r="C209" s="740"/>
      <c r="D209" s="740"/>
      <c r="E209" s="740"/>
      <c r="F209" s="740"/>
    </row>
    <row r="210" spans="1:6" ht="12.75" customHeight="1" x14ac:dyDescent="0.2">
      <c r="A210" s="548" t="s">
        <v>119</v>
      </c>
      <c r="B210" s="735" t="s">
        <v>909</v>
      </c>
      <c r="C210" s="734">
        <v>0</v>
      </c>
      <c r="D210" s="734">
        <v>35000</v>
      </c>
      <c r="E210" s="734">
        <v>26616.999999999996</v>
      </c>
      <c r="F210" s="1616">
        <v>76.048571428571421</v>
      </c>
    </row>
    <row r="211" spans="1:6" ht="5.0999999999999996" customHeight="1" x14ac:dyDescent="0.25">
      <c r="A211" s="1613"/>
      <c r="B211" s="1615"/>
      <c r="C211" s="740"/>
      <c r="D211" s="740"/>
      <c r="E211" s="740"/>
      <c r="F211" s="740"/>
    </row>
    <row r="212" spans="1:6" ht="12.75" customHeight="1" x14ac:dyDescent="0.25">
      <c r="A212" s="1613"/>
      <c r="B212" s="1615" t="s">
        <v>1000</v>
      </c>
      <c r="C212" s="740">
        <v>0</v>
      </c>
      <c r="D212" s="740">
        <v>35000</v>
      </c>
      <c r="E212" s="740">
        <v>26616.999999999996</v>
      </c>
      <c r="F212" s="750">
        <v>76.048571428571421</v>
      </c>
    </row>
    <row r="213" spans="1:6" ht="5.0999999999999996" customHeight="1" x14ac:dyDescent="0.25">
      <c r="A213" s="548"/>
      <c r="B213" s="1615"/>
      <c r="C213" s="740"/>
      <c r="D213" s="740"/>
      <c r="E213" s="740"/>
      <c r="F213" s="740"/>
    </row>
    <row r="214" spans="1:6" ht="12.75" customHeight="1" x14ac:dyDescent="0.25">
      <c r="A214" s="1613">
        <v>11</v>
      </c>
      <c r="B214" s="1615" t="s">
        <v>1019</v>
      </c>
      <c r="C214" s="740"/>
      <c r="D214" s="740"/>
      <c r="E214" s="740"/>
      <c r="F214" s="740"/>
    </row>
    <row r="215" spans="1:6" ht="5.0999999999999996" customHeight="1" x14ac:dyDescent="0.25">
      <c r="A215" s="1613"/>
      <c r="B215" s="1615"/>
      <c r="C215" s="740"/>
      <c r="D215" s="740"/>
      <c r="E215" s="740"/>
      <c r="F215" s="740"/>
    </row>
    <row r="216" spans="1:6" ht="12.75" customHeight="1" x14ac:dyDescent="0.25">
      <c r="A216" s="1613">
        <v>12</v>
      </c>
      <c r="B216" s="1615" t="s">
        <v>1021</v>
      </c>
      <c r="C216" s="740"/>
      <c r="D216" s="740"/>
      <c r="E216" s="740"/>
      <c r="F216" s="740"/>
    </row>
    <row r="217" spans="1:6" ht="5.0999999999999996" customHeight="1" x14ac:dyDescent="0.25">
      <c r="A217" s="1613"/>
      <c r="B217" s="1615"/>
      <c r="C217" s="740"/>
      <c r="D217" s="740"/>
      <c r="E217" s="740"/>
      <c r="F217" s="740"/>
    </row>
    <row r="218" spans="1:6" ht="12.75" customHeight="1" x14ac:dyDescent="0.2">
      <c r="A218" s="548" t="s">
        <v>119</v>
      </c>
      <c r="B218" s="736" t="s">
        <v>1271</v>
      </c>
      <c r="C218" s="740">
        <v>0</v>
      </c>
      <c r="D218" s="740">
        <v>550219494</v>
      </c>
      <c r="E218" s="740">
        <v>124346393.00000001</v>
      </c>
      <c r="F218" s="1616">
        <v>22.59941611592555</v>
      </c>
    </row>
    <row r="219" spans="1:6" ht="5.0999999999999996" customHeight="1" x14ac:dyDescent="0.2">
      <c r="A219" s="548"/>
      <c r="B219" s="2018"/>
      <c r="C219" s="740"/>
      <c r="D219" s="740"/>
      <c r="E219" s="740"/>
      <c r="F219" s="740"/>
    </row>
    <row r="220" spans="1:6" ht="12.75" customHeight="1" x14ac:dyDescent="0.25">
      <c r="A220" s="548"/>
      <c r="B220" s="1614" t="s">
        <v>1272</v>
      </c>
      <c r="C220" s="740">
        <v>0</v>
      </c>
      <c r="D220" s="740">
        <v>550219494</v>
      </c>
      <c r="E220" s="740">
        <v>124346393.00000001</v>
      </c>
      <c r="F220" s="750">
        <v>22.59941611592555</v>
      </c>
    </row>
    <row r="221" spans="1:6" ht="5.0999999999999996" customHeight="1" x14ac:dyDescent="0.2">
      <c r="A221" s="548"/>
      <c r="B221" s="2018"/>
      <c r="C221" s="740"/>
      <c r="D221" s="740"/>
      <c r="E221" s="740"/>
      <c r="F221" s="740"/>
    </row>
    <row r="222" spans="1:6" ht="12.75" customHeight="1" x14ac:dyDescent="0.25">
      <c r="A222" s="1613">
        <v>13</v>
      </c>
      <c r="B222" s="1614" t="s">
        <v>1040</v>
      </c>
      <c r="C222" s="726"/>
      <c r="D222" s="726"/>
      <c r="E222" s="726"/>
      <c r="F222" s="751"/>
    </row>
    <row r="223" spans="1:6" ht="5.0999999999999996" hidden="1" customHeight="1" x14ac:dyDescent="0.25">
      <c r="A223" s="1613"/>
      <c r="B223" s="1614"/>
      <c r="C223" s="726"/>
      <c r="D223" s="726"/>
      <c r="E223" s="726"/>
      <c r="F223" s="751"/>
    </row>
    <row r="224" spans="1:6" ht="12.75" hidden="1" customHeight="1" x14ac:dyDescent="0.2">
      <c r="A224" s="548" t="s">
        <v>119</v>
      </c>
      <c r="B224" s="736"/>
      <c r="C224" s="726"/>
      <c r="D224" s="726"/>
      <c r="E224" s="726"/>
      <c r="F224" s="751"/>
    </row>
    <row r="225" spans="1:9" ht="5.0999999999999996" hidden="1" customHeight="1" x14ac:dyDescent="0.2">
      <c r="A225" s="548"/>
      <c r="B225" s="736"/>
      <c r="C225" s="726"/>
      <c r="D225" s="726"/>
      <c r="E225" s="726"/>
      <c r="F225" s="751"/>
    </row>
    <row r="226" spans="1:9" ht="12.75" hidden="1" customHeight="1" x14ac:dyDescent="0.25">
      <c r="A226" s="548"/>
      <c r="B226" s="1615" t="s">
        <v>1049</v>
      </c>
      <c r="C226" s="726">
        <v>0</v>
      </c>
      <c r="D226" s="726">
        <v>0</v>
      </c>
      <c r="E226" s="726">
        <v>0</v>
      </c>
      <c r="F226" s="751" t="e">
        <v>#DIV/0!</v>
      </c>
    </row>
    <row r="227" spans="1:9" ht="5.0999999999999996" customHeight="1" x14ac:dyDescent="0.25">
      <c r="A227" s="1613"/>
      <c r="B227" s="1614"/>
      <c r="C227" s="726"/>
      <c r="D227" s="726"/>
      <c r="E227" s="726"/>
      <c r="F227" s="751"/>
    </row>
    <row r="228" spans="1:9" ht="12.75" customHeight="1" x14ac:dyDescent="0.25">
      <c r="A228" s="1613">
        <v>14</v>
      </c>
      <c r="B228" s="1614" t="s">
        <v>1092</v>
      </c>
      <c r="C228" s="726"/>
      <c r="D228" s="726"/>
      <c r="E228" s="726"/>
      <c r="F228" s="751"/>
    </row>
    <row r="229" spans="1:9" ht="5.0999999999999996" customHeight="1" x14ac:dyDescent="0.25">
      <c r="A229" s="1613"/>
      <c r="B229" s="1614"/>
      <c r="C229" s="726"/>
      <c r="D229" s="726"/>
      <c r="E229" s="726"/>
      <c r="F229" s="751"/>
    </row>
    <row r="230" spans="1:9" ht="12.75" hidden="1" customHeight="1" x14ac:dyDescent="0.25">
      <c r="A230" s="1613"/>
      <c r="B230" s="1614" t="s">
        <v>1093</v>
      </c>
      <c r="C230" s="726">
        <v>0</v>
      </c>
      <c r="D230" s="726">
        <v>0</v>
      </c>
      <c r="E230" s="726">
        <v>0</v>
      </c>
      <c r="F230" s="751">
        <v>0</v>
      </c>
    </row>
    <row r="231" spans="1:9" ht="5.0999999999999996" hidden="1" customHeight="1" x14ac:dyDescent="0.25">
      <c r="A231" s="1613"/>
      <c r="B231" s="1615"/>
      <c r="C231" s="726"/>
      <c r="D231" s="726"/>
      <c r="E231" s="726"/>
      <c r="F231" s="751"/>
    </row>
    <row r="232" spans="1:9" ht="12.75" customHeight="1" x14ac:dyDescent="0.25">
      <c r="A232" s="548"/>
      <c r="B232" s="1615"/>
      <c r="C232" s="740"/>
      <c r="D232" s="740"/>
      <c r="E232" s="740"/>
      <c r="F232" s="740"/>
    </row>
    <row r="233" spans="1:9" ht="18" customHeight="1" x14ac:dyDescent="0.2">
      <c r="A233" s="548"/>
      <c r="B233" s="1618" t="s">
        <v>429</v>
      </c>
      <c r="C233" s="727">
        <v>35735000</v>
      </c>
      <c r="D233" s="727">
        <v>601456494</v>
      </c>
      <c r="E233" s="727">
        <v>153946288</v>
      </c>
      <c r="F233" s="729">
        <v>25.595581648171546</v>
      </c>
      <c r="G233" s="1402"/>
      <c r="H233" s="1402"/>
      <c r="I233" s="1402"/>
    </row>
    <row r="234" spans="1:9" ht="6" customHeight="1" x14ac:dyDescent="0.25">
      <c r="A234" s="548"/>
      <c r="B234" s="1615"/>
      <c r="C234" s="740"/>
      <c r="D234" s="740"/>
      <c r="E234" s="740"/>
      <c r="F234" s="740"/>
    </row>
    <row r="235" spans="1:9" ht="8.1" customHeight="1" thickBot="1" x14ac:dyDescent="0.3">
      <c r="A235" s="2014"/>
      <c r="B235" s="1615"/>
      <c r="C235" s="726"/>
      <c r="D235" s="726"/>
      <c r="E235" s="726"/>
      <c r="F235" s="726"/>
    </row>
    <row r="236" spans="1:9" ht="24.95" customHeight="1" thickBot="1" x14ac:dyDescent="0.25">
      <c r="A236" s="2022" t="s">
        <v>121</v>
      </c>
      <c r="B236" s="2023" t="s">
        <v>452</v>
      </c>
      <c r="C236" s="745">
        <v>3369216905</v>
      </c>
      <c r="D236" s="745">
        <v>5129925998</v>
      </c>
      <c r="E236" s="745">
        <v>3904548895</v>
      </c>
      <c r="F236" s="749">
        <v>76.113162188348596</v>
      </c>
      <c r="G236" s="1402"/>
      <c r="H236" s="1402"/>
      <c r="I236" s="1402"/>
    </row>
    <row r="237" spans="1:9" ht="14.25" customHeight="1" x14ac:dyDescent="0.25">
      <c r="A237" s="2014"/>
      <c r="B237" s="1615"/>
      <c r="C237" s="726"/>
      <c r="D237" s="726"/>
      <c r="E237" s="726"/>
      <c r="F237" s="726"/>
    </row>
    <row r="238" spans="1:9" ht="20.25" customHeight="1" x14ac:dyDescent="0.25">
      <c r="A238" s="1928" t="s">
        <v>276</v>
      </c>
      <c r="B238" s="1929" t="s">
        <v>333</v>
      </c>
      <c r="C238" s="740"/>
      <c r="D238" s="746"/>
      <c r="E238" s="746"/>
      <c r="F238" s="746"/>
    </row>
    <row r="239" spans="1:9" ht="12" customHeight="1" x14ac:dyDescent="0.25">
      <c r="A239" s="1613"/>
      <c r="B239" s="1615"/>
      <c r="C239" s="740"/>
      <c r="D239" s="746"/>
      <c r="E239" s="746"/>
      <c r="F239" s="746"/>
    </row>
    <row r="240" spans="1:9" ht="12.75" customHeight="1" x14ac:dyDescent="0.2">
      <c r="A240" s="548">
        <v>1</v>
      </c>
      <c r="B240" s="735" t="s">
        <v>19</v>
      </c>
      <c r="C240" s="734">
        <v>2642000</v>
      </c>
      <c r="D240" s="734">
        <v>4548000</v>
      </c>
      <c r="E240" s="734">
        <v>6450611</v>
      </c>
      <c r="F240" s="1616">
        <v>141.8340149516271</v>
      </c>
    </row>
    <row r="241" spans="1:6" ht="12.75" customHeight="1" x14ac:dyDescent="0.2">
      <c r="A241" s="548">
        <v>2</v>
      </c>
      <c r="B241" s="742" t="s">
        <v>573</v>
      </c>
      <c r="C241" s="734">
        <v>95320000</v>
      </c>
      <c r="D241" s="734">
        <v>63237000</v>
      </c>
      <c r="E241" s="734">
        <v>10430256</v>
      </c>
      <c r="F241" s="1616">
        <v>16.493913373499691</v>
      </c>
    </row>
    <row r="242" spans="1:6" ht="12.75" customHeight="1" x14ac:dyDescent="0.2">
      <c r="A242" s="548">
        <v>3</v>
      </c>
      <c r="B242" s="735" t="s">
        <v>64</v>
      </c>
      <c r="C242" s="734">
        <v>3000000</v>
      </c>
      <c r="D242" s="734">
        <v>2890000</v>
      </c>
      <c r="E242" s="734">
        <v>615098.99999999988</v>
      </c>
      <c r="F242" s="1616">
        <v>21.283702422145325</v>
      </c>
    </row>
    <row r="243" spans="1:6" ht="12.75" customHeight="1" x14ac:dyDescent="0.2">
      <c r="A243" s="548">
        <v>4</v>
      </c>
      <c r="B243" s="742" t="s">
        <v>18</v>
      </c>
      <c r="C243" s="734">
        <v>3175000</v>
      </c>
      <c r="D243" s="734">
        <v>2427000</v>
      </c>
      <c r="E243" s="734">
        <v>628489</v>
      </c>
      <c r="F243" s="1616">
        <v>25.895714874330451</v>
      </c>
    </row>
    <row r="244" spans="1:6" ht="12.75" customHeight="1" x14ac:dyDescent="0.2">
      <c r="A244" s="548">
        <v>5</v>
      </c>
      <c r="B244" s="742" t="s">
        <v>909</v>
      </c>
      <c r="C244" s="734">
        <v>4000000</v>
      </c>
      <c r="D244" s="734">
        <v>4650000</v>
      </c>
      <c r="E244" s="734">
        <v>1589345</v>
      </c>
      <c r="F244" s="1616">
        <v>34.179462365591398</v>
      </c>
    </row>
    <row r="245" spans="1:6" ht="12.75" customHeight="1" x14ac:dyDescent="0.2">
      <c r="A245" s="548">
        <v>6</v>
      </c>
      <c r="B245" s="742" t="s">
        <v>1094</v>
      </c>
      <c r="C245" s="734">
        <v>10000000</v>
      </c>
      <c r="D245" s="734">
        <v>0</v>
      </c>
      <c r="E245" s="734">
        <v>0</v>
      </c>
      <c r="F245" s="1616">
        <v>0</v>
      </c>
    </row>
    <row r="246" spans="1:6" ht="12.75" customHeight="1" x14ac:dyDescent="0.2">
      <c r="A246" s="548">
        <v>7</v>
      </c>
      <c r="B246" s="742" t="s">
        <v>1001</v>
      </c>
      <c r="C246" s="734">
        <v>254000</v>
      </c>
      <c r="D246" s="734">
        <v>254000</v>
      </c>
      <c r="E246" s="734">
        <v>226322.99999999997</v>
      </c>
      <c r="F246" s="1616">
        <v>89.103543307086611</v>
      </c>
    </row>
    <row r="247" spans="1:6" ht="12.75" customHeight="1" x14ac:dyDescent="0.2">
      <c r="A247" s="548">
        <v>8</v>
      </c>
      <c r="B247" s="742" t="s">
        <v>1095</v>
      </c>
      <c r="C247" s="734">
        <v>20000000</v>
      </c>
      <c r="D247" s="734">
        <v>6510000</v>
      </c>
      <c r="E247" s="734">
        <v>0</v>
      </c>
      <c r="F247" s="1616">
        <v>0</v>
      </c>
    </row>
    <row r="248" spans="1:6" ht="12.75" customHeight="1" x14ac:dyDescent="0.2">
      <c r="A248" s="548">
        <v>9</v>
      </c>
      <c r="B248" s="742" t="s">
        <v>1273</v>
      </c>
      <c r="C248" s="734">
        <v>1200000</v>
      </c>
      <c r="D248" s="734">
        <v>1200000</v>
      </c>
      <c r="E248" s="734">
        <v>0</v>
      </c>
      <c r="F248" s="1616">
        <v>0</v>
      </c>
    </row>
    <row r="249" spans="1:6" ht="12.75" customHeight="1" x14ac:dyDescent="0.2">
      <c r="A249" s="548">
        <v>10</v>
      </c>
      <c r="B249" s="735" t="s">
        <v>1274</v>
      </c>
      <c r="C249" s="734">
        <v>0</v>
      </c>
      <c r="D249" s="734">
        <v>7506233</v>
      </c>
      <c r="E249" s="734">
        <v>7506233</v>
      </c>
      <c r="F249" s="1616">
        <v>100</v>
      </c>
    </row>
    <row r="250" spans="1:6" ht="12.75" customHeight="1" x14ac:dyDescent="0.2">
      <c r="A250" s="548">
        <v>11</v>
      </c>
      <c r="B250" s="735" t="s">
        <v>134</v>
      </c>
      <c r="C250" s="734">
        <v>0</v>
      </c>
      <c r="D250" s="734">
        <v>17192000</v>
      </c>
      <c r="E250" s="734">
        <v>6794500</v>
      </c>
      <c r="F250" s="1616">
        <v>39.521288971614702</v>
      </c>
    </row>
    <row r="251" spans="1:6" ht="12.75" customHeight="1" x14ac:dyDescent="0.2">
      <c r="A251" s="548">
        <v>12</v>
      </c>
      <c r="B251" s="735" t="s">
        <v>453</v>
      </c>
      <c r="C251" s="734">
        <v>0</v>
      </c>
      <c r="D251" s="734">
        <v>4826000</v>
      </c>
      <c r="E251" s="734">
        <v>0</v>
      </c>
      <c r="F251" s="1616">
        <v>0</v>
      </c>
    </row>
    <row r="252" spans="1:6" ht="12.75" customHeight="1" x14ac:dyDescent="0.2">
      <c r="A252" s="548">
        <v>13</v>
      </c>
      <c r="B252" s="735" t="s">
        <v>166</v>
      </c>
      <c r="C252" s="734">
        <v>0</v>
      </c>
      <c r="D252" s="734">
        <v>8080000</v>
      </c>
      <c r="E252" s="734">
        <v>2922016</v>
      </c>
      <c r="F252" s="1616">
        <v>36.163564356435643</v>
      </c>
    </row>
    <row r="253" spans="1:6" ht="12.75" customHeight="1" x14ac:dyDescent="0.2">
      <c r="A253" s="548">
        <v>14</v>
      </c>
      <c r="B253" s="742" t="s">
        <v>1096</v>
      </c>
      <c r="C253" s="734">
        <v>0</v>
      </c>
      <c r="D253" s="734">
        <v>1742000</v>
      </c>
      <c r="E253" s="734">
        <v>1737106</v>
      </c>
      <c r="F253" s="1616">
        <v>99.719058553386901</v>
      </c>
    </row>
    <row r="254" spans="1:6" ht="12.75" customHeight="1" x14ac:dyDescent="0.2">
      <c r="A254" s="548">
        <v>15</v>
      </c>
      <c r="B254" s="735" t="s">
        <v>1275</v>
      </c>
      <c r="C254" s="734">
        <v>0</v>
      </c>
      <c r="D254" s="734">
        <v>4684000</v>
      </c>
      <c r="E254" s="734">
        <v>915848.99999999988</v>
      </c>
      <c r="F254" s="1616">
        <v>19.552711357813831</v>
      </c>
    </row>
    <row r="255" spans="1:6" ht="12.75" customHeight="1" x14ac:dyDescent="0.2">
      <c r="A255" s="548">
        <v>16</v>
      </c>
      <c r="B255" s="735" t="s">
        <v>1268</v>
      </c>
      <c r="C255" s="734">
        <v>0</v>
      </c>
      <c r="D255" s="734">
        <v>10000000</v>
      </c>
      <c r="E255" s="734">
        <v>14598700</v>
      </c>
      <c r="F255" s="1616">
        <v>145.98699999999999</v>
      </c>
    </row>
    <row r="256" spans="1:6" ht="12.75" customHeight="1" x14ac:dyDescent="0.2">
      <c r="A256" s="548">
        <v>17</v>
      </c>
      <c r="B256" s="735" t="s">
        <v>135</v>
      </c>
      <c r="C256" s="734">
        <v>0</v>
      </c>
      <c r="D256" s="734">
        <v>16290000</v>
      </c>
      <c r="E256" s="734">
        <v>6387084</v>
      </c>
      <c r="F256" s="1616">
        <v>39.208618784530387</v>
      </c>
    </row>
    <row r="257" spans="1:9" ht="12.75" customHeight="1" x14ac:dyDescent="0.2">
      <c r="A257" s="548">
        <v>19</v>
      </c>
      <c r="B257" s="735" t="s">
        <v>1276</v>
      </c>
      <c r="C257" s="734">
        <v>0</v>
      </c>
      <c r="D257" s="734">
        <v>3238000</v>
      </c>
      <c r="E257" s="734">
        <v>0</v>
      </c>
      <c r="F257" s="1616">
        <v>0</v>
      </c>
    </row>
    <row r="258" spans="1:9" ht="12.75" customHeight="1" x14ac:dyDescent="0.2">
      <c r="A258" s="548">
        <v>20</v>
      </c>
      <c r="B258" s="735" t="s">
        <v>1277</v>
      </c>
      <c r="C258" s="734">
        <v>0</v>
      </c>
      <c r="D258" s="734">
        <v>2536000</v>
      </c>
      <c r="E258" s="734">
        <v>2535555</v>
      </c>
      <c r="F258" s="1616">
        <v>99.982452681388011</v>
      </c>
    </row>
    <row r="259" spans="1:9" ht="12.75" customHeight="1" x14ac:dyDescent="0.2">
      <c r="A259" s="548">
        <v>21</v>
      </c>
      <c r="B259" s="735" t="s">
        <v>1278</v>
      </c>
      <c r="C259" s="734">
        <v>0</v>
      </c>
      <c r="D259" s="734">
        <v>17622000</v>
      </c>
      <c r="E259" s="734">
        <v>17621250</v>
      </c>
      <c r="F259" s="1616">
        <v>99.99574395641811</v>
      </c>
    </row>
    <row r="260" spans="1:9" ht="12.75" customHeight="1" x14ac:dyDescent="0.2">
      <c r="A260" s="548">
        <v>22</v>
      </c>
      <c r="B260" s="735" t="s">
        <v>1279</v>
      </c>
      <c r="C260" s="734">
        <v>0</v>
      </c>
      <c r="D260" s="734">
        <v>22044000</v>
      </c>
      <c r="E260" s="734">
        <v>23168890</v>
      </c>
      <c r="F260" s="1616">
        <v>105.10293050263111</v>
      </c>
    </row>
    <row r="261" spans="1:9" ht="12.75" customHeight="1" x14ac:dyDescent="0.2">
      <c r="A261" s="548"/>
      <c r="B261" s="735"/>
      <c r="C261" s="734"/>
      <c r="D261" s="734"/>
      <c r="E261" s="734"/>
      <c r="F261" s="1616"/>
    </row>
    <row r="262" spans="1:9" ht="12.75" customHeight="1" x14ac:dyDescent="0.2">
      <c r="A262" s="548"/>
      <c r="B262" s="742"/>
      <c r="C262" s="734"/>
      <c r="D262" s="734"/>
      <c r="E262" s="734"/>
      <c r="F262" s="1616"/>
    </row>
    <row r="263" spans="1:9" ht="9.9499999999999993" customHeight="1" thickBot="1" x14ac:dyDescent="0.25">
      <c r="A263" s="548"/>
      <c r="B263" s="735"/>
      <c r="C263" s="734"/>
      <c r="D263" s="734"/>
      <c r="E263" s="734"/>
      <c r="F263" s="734"/>
    </row>
    <row r="264" spans="1:9" ht="24.95" customHeight="1" thickBot="1" x14ac:dyDescent="0.25">
      <c r="A264" s="2022" t="s">
        <v>454</v>
      </c>
      <c r="B264" s="2023" t="s">
        <v>602</v>
      </c>
      <c r="C264" s="747">
        <v>139591000</v>
      </c>
      <c r="D264" s="747">
        <v>201476233</v>
      </c>
      <c r="E264" s="747">
        <v>104127306</v>
      </c>
      <c r="F264" s="748">
        <v>51.682178314302703</v>
      </c>
      <c r="G264" s="1402"/>
      <c r="H264" s="1402"/>
      <c r="I264" s="1402"/>
    </row>
    <row r="265" spans="1:9" ht="15.75" x14ac:dyDescent="0.25">
      <c r="A265" s="1950" t="s">
        <v>9</v>
      </c>
      <c r="B265" s="1951" t="s">
        <v>927</v>
      </c>
      <c r="C265" s="1666"/>
      <c r="D265" s="1667"/>
      <c r="E265" s="1668"/>
      <c r="F265" s="1669"/>
      <c r="G265" s="1949"/>
    </row>
    <row r="266" spans="1:9" ht="15" x14ac:dyDescent="0.25">
      <c r="A266" s="1679"/>
      <c r="B266" s="1417" t="s">
        <v>926</v>
      </c>
      <c r="C266" s="1397">
        <v>900000</v>
      </c>
      <c r="D266" s="854">
        <v>550000</v>
      </c>
      <c r="E266" s="793">
        <v>549968</v>
      </c>
      <c r="F266" s="1670">
        <v>99.994181818181815</v>
      </c>
      <c r="G266" s="29"/>
    </row>
    <row r="267" spans="1:9" ht="14.25" x14ac:dyDescent="0.2">
      <c r="A267" s="1955" t="s">
        <v>119</v>
      </c>
      <c r="B267" s="1956" t="s">
        <v>383</v>
      </c>
      <c r="C267" s="1671">
        <v>900000</v>
      </c>
      <c r="D267" s="1672">
        <v>550000</v>
      </c>
      <c r="E267" s="1673">
        <v>549968</v>
      </c>
      <c r="F267" s="1401">
        <v>99.994181818181815</v>
      </c>
      <c r="G267" s="29"/>
    </row>
    <row r="268" spans="1:9" ht="15" x14ac:dyDescent="0.25">
      <c r="A268" s="1679"/>
      <c r="B268" s="1417" t="s">
        <v>926</v>
      </c>
      <c r="C268" s="1674">
        <v>1920000</v>
      </c>
      <c r="D268" s="1675">
        <v>2223900</v>
      </c>
      <c r="E268" s="1676">
        <v>2151078</v>
      </c>
      <c r="F268" s="1670">
        <v>96.725482260893031</v>
      </c>
      <c r="G268" s="29"/>
    </row>
    <row r="269" spans="1:9" ht="14.25" x14ac:dyDescent="0.2">
      <c r="A269" s="1955" t="s">
        <v>335</v>
      </c>
      <c r="B269" s="1956" t="s">
        <v>384</v>
      </c>
      <c r="C269" s="1677">
        <v>1920000</v>
      </c>
      <c r="D269" s="893">
        <v>2223900</v>
      </c>
      <c r="E269" s="1400">
        <v>2151078</v>
      </c>
      <c r="F269" s="1401">
        <v>96.725482260893031</v>
      </c>
      <c r="G269" s="29"/>
    </row>
    <row r="270" spans="1:9" ht="15" x14ac:dyDescent="0.25">
      <c r="A270" s="1955"/>
      <c r="B270" s="1417" t="s">
        <v>926</v>
      </c>
      <c r="C270" s="1674">
        <v>1050000</v>
      </c>
      <c r="D270" s="1675">
        <v>1360000</v>
      </c>
      <c r="E270" s="1676">
        <v>1358099</v>
      </c>
      <c r="F270" s="1670">
        <v>99.860220588235293</v>
      </c>
      <c r="G270" s="29"/>
    </row>
    <row r="271" spans="1:9" ht="14.25" x14ac:dyDescent="0.2">
      <c r="A271" s="1955" t="s">
        <v>655</v>
      </c>
      <c r="B271" s="1956" t="s">
        <v>385</v>
      </c>
      <c r="C271" s="1677">
        <v>1050000</v>
      </c>
      <c r="D271" s="893">
        <v>1360000</v>
      </c>
      <c r="E271" s="1400">
        <v>1358099</v>
      </c>
      <c r="F271" s="1401">
        <v>99.860220588235293</v>
      </c>
      <c r="G271" s="29"/>
    </row>
    <row r="272" spans="1:9" ht="15" x14ac:dyDescent="0.25">
      <c r="A272" s="1955"/>
      <c r="B272" s="1417" t="s">
        <v>926</v>
      </c>
      <c r="C272" s="1397">
        <v>1200000</v>
      </c>
      <c r="D272" s="854">
        <v>1695520</v>
      </c>
      <c r="E272" s="793">
        <v>1593227</v>
      </c>
      <c r="F272" s="1670">
        <v>93.966865622345949</v>
      </c>
      <c r="G272" s="29"/>
    </row>
    <row r="273" spans="1:7" ht="14.25" x14ac:dyDescent="0.2">
      <c r="A273" s="1955" t="s">
        <v>650</v>
      </c>
      <c r="B273" s="1956" t="s">
        <v>924</v>
      </c>
      <c r="C273" s="1677">
        <v>1200000</v>
      </c>
      <c r="D273" s="893">
        <v>1695520</v>
      </c>
      <c r="E273" s="1400">
        <v>1593227</v>
      </c>
      <c r="F273" s="1401">
        <v>93.966865622345949</v>
      </c>
      <c r="G273" s="29"/>
    </row>
    <row r="274" spans="1:7" ht="15" x14ac:dyDescent="0.25">
      <c r="A274" s="1955"/>
      <c r="B274" s="1417" t="s">
        <v>926</v>
      </c>
      <c r="C274" s="1397">
        <v>3771000</v>
      </c>
      <c r="D274" s="854">
        <v>5304560</v>
      </c>
      <c r="E274" s="793">
        <v>5302650</v>
      </c>
      <c r="F274" s="1670">
        <v>99.963993243548941</v>
      </c>
      <c r="G274" s="29"/>
    </row>
    <row r="275" spans="1:7" ht="14.25" x14ac:dyDescent="0.2">
      <c r="A275" s="1955" t="s">
        <v>174</v>
      </c>
      <c r="B275" s="1956" t="s">
        <v>386</v>
      </c>
      <c r="C275" s="1677">
        <v>3771000</v>
      </c>
      <c r="D275" s="893">
        <v>5304560</v>
      </c>
      <c r="E275" s="1400">
        <v>5302650</v>
      </c>
      <c r="F275" s="1401">
        <v>99.963993243548941</v>
      </c>
      <c r="G275" s="29"/>
    </row>
    <row r="276" spans="1:7" ht="15" x14ac:dyDescent="0.25">
      <c r="A276" s="1955"/>
      <c r="B276" s="1417" t="s">
        <v>926</v>
      </c>
      <c r="C276" s="1397">
        <v>900000</v>
      </c>
      <c r="D276" s="854">
        <v>983170</v>
      </c>
      <c r="E276" s="793">
        <v>983028</v>
      </c>
      <c r="F276" s="1670">
        <v>99.985556923014329</v>
      </c>
      <c r="G276" s="29"/>
    </row>
    <row r="277" spans="1:7" ht="14.25" x14ac:dyDescent="0.2">
      <c r="A277" s="1955" t="s">
        <v>182</v>
      </c>
      <c r="B277" s="1956" t="s">
        <v>387</v>
      </c>
      <c r="C277" s="1677">
        <v>900000</v>
      </c>
      <c r="D277" s="893">
        <v>983170</v>
      </c>
      <c r="E277" s="1400">
        <v>983028</v>
      </c>
      <c r="F277" s="1401">
        <v>99.985556923014329</v>
      </c>
      <c r="G277" s="29"/>
    </row>
    <row r="278" spans="1:7" ht="13.5" thickBot="1" x14ac:dyDescent="0.25">
      <c r="A278" s="1975"/>
      <c r="B278" s="1397"/>
      <c r="C278" s="1677"/>
      <c r="D278" s="893"/>
      <c r="E278" s="1400"/>
      <c r="F278" s="1678"/>
      <c r="G278" s="29"/>
    </row>
    <row r="279" spans="1:7" ht="16.5" thickBot="1" x14ac:dyDescent="0.25">
      <c r="A279" s="1976" t="s">
        <v>295</v>
      </c>
      <c r="B279" s="2024" t="s">
        <v>388</v>
      </c>
      <c r="C279" s="2025">
        <v>9741000</v>
      </c>
      <c r="D279" s="1398">
        <v>12117150</v>
      </c>
      <c r="E279" s="1398">
        <v>11938050</v>
      </c>
      <c r="F279" s="1399">
        <v>98.521929661677859</v>
      </c>
      <c r="G279" s="1101"/>
    </row>
    <row r="280" spans="1:7" ht="15.75" x14ac:dyDescent="0.2">
      <c r="A280" s="1975"/>
      <c r="B280" s="1970"/>
      <c r="C280" s="1677"/>
      <c r="D280" s="893"/>
      <c r="E280" s="1400"/>
      <c r="F280" s="1678"/>
      <c r="G280" s="29"/>
    </row>
    <row r="281" spans="1:7" ht="15" x14ac:dyDescent="0.25">
      <c r="A281" s="1679"/>
      <c r="B281" s="1417" t="s">
        <v>400</v>
      </c>
      <c r="C281" s="1674">
        <v>3760000</v>
      </c>
      <c r="D281" s="1675">
        <v>3789000</v>
      </c>
      <c r="E281" s="793">
        <v>3258367</v>
      </c>
      <c r="F281" s="1670">
        <v>85.995434151491153</v>
      </c>
      <c r="G281" s="29"/>
    </row>
    <row r="282" spans="1:7" ht="15" x14ac:dyDescent="0.25">
      <c r="A282" s="1679"/>
      <c r="B282" s="1417" t="s">
        <v>1289</v>
      </c>
      <c r="C282" s="1674">
        <v>0</v>
      </c>
      <c r="D282" s="1675">
        <v>2315321</v>
      </c>
      <c r="E282" s="793">
        <v>2315321</v>
      </c>
      <c r="F282" s="1670">
        <v>100</v>
      </c>
      <c r="G282" s="29"/>
    </row>
    <row r="283" spans="1:7" ht="14.25" x14ac:dyDescent="0.2">
      <c r="A283" s="1955" t="s">
        <v>119</v>
      </c>
      <c r="B283" s="1162" t="s">
        <v>1130</v>
      </c>
      <c r="C283" s="1677">
        <v>3760000</v>
      </c>
      <c r="D283" s="893">
        <v>6104321</v>
      </c>
      <c r="E283" s="1400">
        <v>5573688</v>
      </c>
      <c r="F283" s="1401">
        <v>100</v>
      </c>
      <c r="G283" s="50"/>
    </row>
    <row r="284" spans="1:7" ht="15" x14ac:dyDescent="0.25">
      <c r="A284" s="1955"/>
      <c r="B284" s="1417" t="s">
        <v>400</v>
      </c>
      <c r="C284" s="1397">
        <v>1400000</v>
      </c>
      <c r="D284" s="854">
        <v>1659359</v>
      </c>
      <c r="E284" s="793">
        <v>462142</v>
      </c>
      <c r="F284" s="1670">
        <v>27.850633889351251</v>
      </c>
      <c r="G284" s="50"/>
    </row>
    <row r="285" spans="1:7" ht="14.25" x14ac:dyDescent="0.2">
      <c r="A285" s="1955" t="s">
        <v>335</v>
      </c>
      <c r="B285" s="1162" t="s">
        <v>390</v>
      </c>
      <c r="C285" s="1677">
        <v>1400000</v>
      </c>
      <c r="D285" s="893">
        <v>1659359</v>
      </c>
      <c r="E285" s="1400">
        <v>462142</v>
      </c>
      <c r="F285" s="1401">
        <v>27.850633889351251</v>
      </c>
      <c r="G285" s="50"/>
    </row>
    <row r="286" spans="1:7" ht="15" x14ac:dyDescent="0.25">
      <c r="A286" s="1955"/>
      <c r="B286" s="1417" t="s">
        <v>400</v>
      </c>
      <c r="C286" s="1674">
        <v>1000000</v>
      </c>
      <c r="D286" s="1675">
        <v>1612000</v>
      </c>
      <c r="E286" s="1676">
        <v>1319806</v>
      </c>
      <c r="F286" s="1670">
        <v>81.873821339950368</v>
      </c>
      <c r="G286" s="50"/>
    </row>
    <row r="287" spans="1:7" ht="14.25" x14ac:dyDescent="0.2">
      <c r="A287" s="1955" t="s">
        <v>655</v>
      </c>
      <c r="B287" s="1162" t="s">
        <v>391</v>
      </c>
      <c r="C287" s="1677">
        <v>1000000</v>
      </c>
      <c r="D287" s="893">
        <v>1612000</v>
      </c>
      <c r="E287" s="1400">
        <v>1319806</v>
      </c>
      <c r="F287" s="1401">
        <v>81.873821339950368</v>
      </c>
      <c r="G287" s="1972"/>
    </row>
    <row r="288" spans="1:7" ht="15" x14ac:dyDescent="0.25">
      <c r="A288" s="1955"/>
      <c r="B288" s="1417" t="s">
        <v>400</v>
      </c>
      <c r="C288" s="1679">
        <v>1000000</v>
      </c>
      <c r="D288" s="1680">
        <v>1960000</v>
      </c>
      <c r="E288" s="1681">
        <v>1480253</v>
      </c>
      <c r="F288" s="1670">
        <v>75.523112244897959</v>
      </c>
      <c r="G288" s="29"/>
    </row>
    <row r="289" spans="1:7" ht="15.75" x14ac:dyDescent="0.2">
      <c r="A289" s="1955" t="s">
        <v>650</v>
      </c>
      <c r="B289" s="1970" t="s">
        <v>985</v>
      </c>
      <c r="C289" s="1677">
        <v>1000000</v>
      </c>
      <c r="D289" s="893">
        <v>1960000</v>
      </c>
      <c r="E289" s="1400">
        <v>1480253</v>
      </c>
      <c r="F289" s="1401">
        <v>75.523112244897959</v>
      </c>
      <c r="G289" s="1972"/>
    </row>
    <row r="290" spans="1:7" ht="15" x14ac:dyDescent="0.25">
      <c r="A290" s="1955"/>
      <c r="B290" s="1417" t="s">
        <v>400</v>
      </c>
      <c r="C290" s="1397">
        <v>1600000</v>
      </c>
      <c r="D290" s="854">
        <v>2720000</v>
      </c>
      <c r="E290" s="793">
        <v>1733022</v>
      </c>
      <c r="F290" s="1670">
        <v>63.714044117647063</v>
      </c>
      <c r="G290" s="50"/>
    </row>
    <row r="291" spans="1:7" ht="14.25" x14ac:dyDescent="0.2">
      <c r="A291" s="1955" t="s">
        <v>174</v>
      </c>
      <c r="B291" s="1956" t="s">
        <v>392</v>
      </c>
      <c r="C291" s="1677">
        <v>1600000</v>
      </c>
      <c r="D291" s="893">
        <v>2720000</v>
      </c>
      <c r="E291" s="1400">
        <v>1733022</v>
      </c>
      <c r="F291" s="1401">
        <v>63.714044117647063</v>
      </c>
      <c r="G291" s="50"/>
    </row>
    <row r="292" spans="1:7" ht="15" x14ac:dyDescent="0.25">
      <c r="A292" s="1955"/>
      <c r="B292" s="1417" t="s">
        <v>400</v>
      </c>
      <c r="C292" s="1674">
        <v>1900000</v>
      </c>
      <c r="D292" s="1675">
        <v>1900000</v>
      </c>
      <c r="E292" s="793">
        <v>1526016</v>
      </c>
      <c r="F292" s="1670">
        <v>80.31663157894738</v>
      </c>
      <c r="G292" s="50"/>
    </row>
    <row r="293" spans="1:7" ht="15" x14ac:dyDescent="0.25">
      <c r="A293" s="1955"/>
      <c r="B293" s="1417" t="s">
        <v>1280</v>
      </c>
      <c r="C293" s="1674">
        <v>0</v>
      </c>
      <c r="D293" s="1675">
        <v>3558000</v>
      </c>
      <c r="E293" s="793">
        <v>3803142</v>
      </c>
      <c r="F293" s="1670">
        <v>106.88988195615514</v>
      </c>
      <c r="G293" s="50"/>
    </row>
    <row r="294" spans="1:7" ht="14.25" x14ac:dyDescent="0.2">
      <c r="A294" s="1955" t="s">
        <v>182</v>
      </c>
      <c r="B294" s="1956" t="s">
        <v>393</v>
      </c>
      <c r="C294" s="1677">
        <v>1900000</v>
      </c>
      <c r="D294" s="893">
        <v>5458000</v>
      </c>
      <c r="E294" s="1400">
        <v>5329158</v>
      </c>
      <c r="F294" s="1401">
        <v>97.639391718578239</v>
      </c>
      <c r="G294" s="29"/>
    </row>
    <row r="295" spans="1:7" ht="15" x14ac:dyDescent="0.25">
      <c r="A295" s="1955"/>
      <c r="B295" s="1417" t="s">
        <v>400</v>
      </c>
      <c r="C295" s="1682">
        <v>1200000</v>
      </c>
      <c r="D295" s="383">
        <v>1360000</v>
      </c>
      <c r="E295" s="247">
        <v>1343550</v>
      </c>
      <c r="F295" s="1670">
        <v>98.790441176470594</v>
      </c>
      <c r="G295" s="29"/>
    </row>
    <row r="296" spans="1:7" ht="14.25" x14ac:dyDescent="0.2">
      <c r="A296" s="1955" t="s">
        <v>183</v>
      </c>
      <c r="B296" s="1956" t="s">
        <v>394</v>
      </c>
      <c r="C296" s="1677">
        <v>1200000</v>
      </c>
      <c r="D296" s="893">
        <v>1360000</v>
      </c>
      <c r="E296" s="1400">
        <v>1343550</v>
      </c>
      <c r="F296" s="1401">
        <v>98.790441176470594</v>
      </c>
      <c r="G296" s="29"/>
    </row>
    <row r="297" spans="1:7" ht="15" x14ac:dyDescent="0.25">
      <c r="A297" s="1955"/>
      <c r="B297" s="1417" t="s">
        <v>400</v>
      </c>
      <c r="C297" s="1397">
        <v>1800000</v>
      </c>
      <c r="D297" s="854">
        <v>1948000</v>
      </c>
      <c r="E297" s="793">
        <v>820958</v>
      </c>
      <c r="F297" s="1670">
        <v>42.143634496919915</v>
      </c>
      <c r="G297" s="29"/>
    </row>
    <row r="298" spans="1:7" ht="14.25" x14ac:dyDescent="0.2">
      <c r="A298" s="1955" t="s">
        <v>175</v>
      </c>
      <c r="B298" s="1956" t="s">
        <v>395</v>
      </c>
      <c r="C298" s="1677">
        <v>1800000</v>
      </c>
      <c r="D298" s="893">
        <v>1948000</v>
      </c>
      <c r="E298" s="1400">
        <v>820958</v>
      </c>
      <c r="F298" s="1401">
        <v>42.143634496919915</v>
      </c>
      <c r="G298" s="50"/>
    </row>
    <row r="299" spans="1:7" ht="15" x14ac:dyDescent="0.25">
      <c r="A299" s="1955"/>
      <c r="B299" s="1417" t="s">
        <v>400</v>
      </c>
      <c r="C299" s="1682">
        <v>4500000</v>
      </c>
      <c r="D299" s="383">
        <v>6044620</v>
      </c>
      <c r="E299" s="247">
        <v>1348127</v>
      </c>
      <c r="F299" s="1670">
        <v>22.302923922430193</v>
      </c>
      <c r="G299" s="50"/>
    </row>
    <row r="300" spans="1:7" ht="14.25" x14ac:dyDescent="0.2">
      <c r="A300" s="1955" t="s">
        <v>176</v>
      </c>
      <c r="B300" s="1956" t="s">
        <v>396</v>
      </c>
      <c r="C300" s="1677">
        <v>4500000</v>
      </c>
      <c r="D300" s="893">
        <v>6044620</v>
      </c>
      <c r="E300" s="1400">
        <v>1348127</v>
      </c>
      <c r="F300" s="1401">
        <v>22.302923922430193</v>
      </c>
      <c r="G300" s="50"/>
    </row>
    <row r="301" spans="1:7" ht="15" x14ac:dyDescent="0.25">
      <c r="A301" s="1955"/>
      <c r="B301" s="1417" t="s">
        <v>400</v>
      </c>
      <c r="C301" s="1679">
        <v>1000000</v>
      </c>
      <c r="D301" s="1680">
        <v>1194000</v>
      </c>
      <c r="E301" s="247">
        <v>908926</v>
      </c>
      <c r="F301" s="1670">
        <v>76.124455611390289</v>
      </c>
      <c r="G301" s="29"/>
    </row>
    <row r="302" spans="1:7" ht="15" x14ac:dyDescent="0.25">
      <c r="A302" s="1955"/>
      <c r="B302" s="1417" t="s">
        <v>1281</v>
      </c>
      <c r="C302" s="1679">
        <v>0</v>
      </c>
      <c r="D302" s="1680">
        <v>2749000</v>
      </c>
      <c r="E302" s="247">
        <v>2749000</v>
      </c>
      <c r="F302" s="1670">
        <v>100</v>
      </c>
      <c r="G302" s="29"/>
    </row>
    <row r="303" spans="1:7" ht="14.25" x14ac:dyDescent="0.2">
      <c r="A303" s="1955" t="s">
        <v>177</v>
      </c>
      <c r="B303" s="1956" t="s">
        <v>397</v>
      </c>
      <c r="C303" s="1671">
        <v>1000000</v>
      </c>
      <c r="D303" s="1672">
        <v>3943000</v>
      </c>
      <c r="E303" s="1673">
        <v>3657926</v>
      </c>
      <c r="F303" s="1401">
        <v>92.770124270859753</v>
      </c>
      <c r="G303" s="29"/>
    </row>
    <row r="304" spans="1:7" ht="15" x14ac:dyDescent="0.25">
      <c r="A304" s="1955"/>
      <c r="B304" s="1417" t="s">
        <v>400</v>
      </c>
      <c r="C304" s="1679">
        <v>2950000</v>
      </c>
      <c r="D304" s="1680">
        <v>3380000</v>
      </c>
      <c r="E304" s="1681">
        <v>2237852</v>
      </c>
      <c r="F304" s="1670">
        <v>66.20863905325443</v>
      </c>
      <c r="G304" s="29"/>
    </row>
    <row r="305" spans="1:7" ht="14.25" x14ac:dyDescent="0.2">
      <c r="A305" s="1955" t="s">
        <v>178</v>
      </c>
      <c r="B305" s="1956" t="s">
        <v>153</v>
      </c>
      <c r="C305" s="1677">
        <v>2950000</v>
      </c>
      <c r="D305" s="893">
        <v>3380000</v>
      </c>
      <c r="E305" s="1400">
        <v>2237852</v>
      </c>
      <c r="F305" s="1401">
        <v>66.20863905325443</v>
      </c>
      <c r="G305" s="50"/>
    </row>
    <row r="306" spans="1:7" ht="15" x14ac:dyDescent="0.25">
      <c r="A306" s="1955"/>
      <c r="B306" s="1417" t="s">
        <v>400</v>
      </c>
      <c r="C306" s="1397">
        <v>800000</v>
      </c>
      <c r="D306" s="854">
        <v>1052000</v>
      </c>
      <c r="E306" s="793">
        <v>1051710</v>
      </c>
      <c r="F306" s="1670">
        <v>99.972433460076047</v>
      </c>
      <c r="G306" s="50"/>
    </row>
    <row r="307" spans="1:7" ht="14.25" x14ac:dyDescent="0.2">
      <c r="A307" s="1955" t="s">
        <v>599</v>
      </c>
      <c r="B307" s="1956" t="s">
        <v>1138</v>
      </c>
      <c r="C307" s="1677">
        <v>800000</v>
      </c>
      <c r="D307" s="893">
        <v>1052000</v>
      </c>
      <c r="E307" s="1400">
        <v>1051710</v>
      </c>
      <c r="F307" s="1401">
        <v>99.972433460076047</v>
      </c>
      <c r="G307" s="50"/>
    </row>
    <row r="308" spans="1:7" ht="13.5" thickBot="1" x14ac:dyDescent="0.25">
      <c r="A308" s="1975"/>
      <c r="B308" s="1677"/>
      <c r="C308" s="1677"/>
      <c r="D308" s="893"/>
      <c r="E308" s="1400"/>
      <c r="F308" s="1678"/>
      <c r="G308" s="50"/>
    </row>
    <row r="309" spans="1:7" ht="16.5" thickBot="1" x14ac:dyDescent="0.25">
      <c r="A309" s="1976" t="s">
        <v>103</v>
      </c>
      <c r="B309" s="1977" t="s">
        <v>1002</v>
      </c>
      <c r="C309" s="2026">
        <v>22910000</v>
      </c>
      <c r="D309" s="1403">
        <v>37241300</v>
      </c>
      <c r="E309" s="1403">
        <v>26358192</v>
      </c>
      <c r="F309" s="1627">
        <v>70.776777394988898</v>
      </c>
      <c r="G309" s="50"/>
    </row>
    <row r="310" spans="1:7" ht="14.25" x14ac:dyDescent="0.2">
      <c r="A310" s="1975"/>
      <c r="B310" s="2027"/>
      <c r="C310" s="1683"/>
      <c r="D310" s="1684"/>
      <c r="E310" s="783"/>
      <c r="F310" s="1685"/>
      <c r="G310" s="50"/>
    </row>
    <row r="311" spans="1:7" ht="15" x14ac:dyDescent="0.25">
      <c r="A311" s="1975"/>
      <c r="B311" s="1417" t="s">
        <v>400</v>
      </c>
      <c r="C311" s="1397">
        <v>0</v>
      </c>
      <c r="D311" s="854">
        <v>1749000</v>
      </c>
      <c r="E311" s="793">
        <v>1747572</v>
      </c>
      <c r="F311" s="1670">
        <v>99.918353344768434</v>
      </c>
      <c r="G311" s="50"/>
    </row>
    <row r="312" spans="1:7" ht="14.25" x14ac:dyDescent="0.2">
      <c r="A312" s="1955" t="s">
        <v>119</v>
      </c>
      <c r="B312" s="1162" t="s">
        <v>1003</v>
      </c>
      <c r="C312" s="1677">
        <v>0</v>
      </c>
      <c r="D312" s="893">
        <v>1749000</v>
      </c>
      <c r="E312" s="1400">
        <v>1747572</v>
      </c>
      <c r="F312" s="1401">
        <v>99.918353344768434</v>
      </c>
      <c r="G312" s="50"/>
    </row>
    <row r="313" spans="1:7" ht="15" x14ac:dyDescent="0.25">
      <c r="A313" s="1955"/>
      <c r="B313" s="1417" t="s">
        <v>400</v>
      </c>
      <c r="C313" s="1397">
        <v>3062000</v>
      </c>
      <c r="D313" s="854">
        <v>3062000</v>
      </c>
      <c r="E313" s="793">
        <v>2792834</v>
      </c>
      <c r="F313" s="1670">
        <v>91.209470934030051</v>
      </c>
      <c r="G313" s="50"/>
    </row>
    <row r="314" spans="1:7" ht="15" x14ac:dyDescent="0.25">
      <c r="A314" s="1955"/>
      <c r="B314" s="1417" t="s">
        <v>1312</v>
      </c>
      <c r="C314" s="1397">
        <v>0</v>
      </c>
      <c r="D314" s="854">
        <v>3457000</v>
      </c>
      <c r="E314" s="2081"/>
      <c r="F314" s="1670">
        <v>0</v>
      </c>
      <c r="G314" s="50"/>
    </row>
    <row r="315" spans="1:7" ht="14.25" x14ac:dyDescent="0.2">
      <c r="A315" s="1955" t="s">
        <v>335</v>
      </c>
      <c r="B315" s="1162" t="s">
        <v>578</v>
      </c>
      <c r="C315" s="1677">
        <v>3062000</v>
      </c>
      <c r="D315" s="893">
        <v>6519000</v>
      </c>
      <c r="E315" s="1400">
        <v>2792834</v>
      </c>
      <c r="F315" s="1401">
        <v>42.841448074858107</v>
      </c>
      <c r="G315" s="29"/>
    </row>
    <row r="316" spans="1:7" ht="15" x14ac:dyDescent="0.25">
      <c r="A316" s="1955"/>
      <c r="B316" s="1417" t="s">
        <v>400</v>
      </c>
      <c r="C316" s="1397">
        <v>2700000</v>
      </c>
      <c r="D316" s="854">
        <v>3250000</v>
      </c>
      <c r="E316" s="793">
        <v>2129778</v>
      </c>
      <c r="F316" s="1670">
        <v>65.531630769230759</v>
      </c>
      <c r="G316" s="29"/>
    </row>
    <row r="317" spans="1:7" ht="14.25" x14ac:dyDescent="0.2">
      <c r="A317" s="1955" t="s">
        <v>655</v>
      </c>
      <c r="B317" s="1162" t="s">
        <v>588</v>
      </c>
      <c r="C317" s="1677">
        <v>2700000</v>
      </c>
      <c r="D317" s="893">
        <v>3250000</v>
      </c>
      <c r="E317" s="1400">
        <v>2129778</v>
      </c>
      <c r="F317" s="1401">
        <v>65.531630769230759</v>
      </c>
      <c r="G317" s="29"/>
    </row>
    <row r="318" spans="1:7" ht="15" x14ac:dyDescent="0.25">
      <c r="A318" s="1955"/>
      <c r="B318" s="1417" t="s">
        <v>400</v>
      </c>
      <c r="C318" s="1397">
        <v>2000000</v>
      </c>
      <c r="D318" s="854">
        <v>2000000</v>
      </c>
      <c r="E318" s="793">
        <v>1494768</v>
      </c>
      <c r="F318" s="1670">
        <v>74.738399999999999</v>
      </c>
      <c r="G318" s="29"/>
    </row>
    <row r="319" spans="1:7" ht="15" x14ac:dyDescent="0.25">
      <c r="A319" s="1955"/>
      <c r="B319" s="1417" t="s">
        <v>1282</v>
      </c>
      <c r="C319" s="1397">
        <v>0</v>
      </c>
      <c r="D319" s="854">
        <v>3000000</v>
      </c>
      <c r="E319" s="793">
        <v>3381408</v>
      </c>
      <c r="F319" s="1670">
        <v>112.71359999999999</v>
      </c>
      <c r="G319" s="29"/>
    </row>
    <row r="320" spans="1:7" ht="14.25" x14ac:dyDescent="0.2">
      <c r="A320" s="1955" t="s">
        <v>650</v>
      </c>
      <c r="B320" s="1162" t="s">
        <v>398</v>
      </c>
      <c r="C320" s="1677">
        <v>2000000</v>
      </c>
      <c r="D320" s="893">
        <v>5000000</v>
      </c>
      <c r="E320" s="1400">
        <v>4876176</v>
      </c>
      <c r="F320" s="1401">
        <v>97.523519999999991</v>
      </c>
      <c r="G320" s="29"/>
    </row>
    <row r="321" spans="1:10" ht="15" x14ac:dyDescent="0.25">
      <c r="A321" s="1955"/>
      <c r="B321" s="1417" t="s">
        <v>400</v>
      </c>
      <c r="C321" s="1397">
        <v>1060000</v>
      </c>
      <c r="D321" s="854">
        <v>1359898</v>
      </c>
      <c r="E321" s="793">
        <v>1265606</v>
      </c>
      <c r="F321" s="1670">
        <v>93.066244674232919</v>
      </c>
      <c r="G321" s="29"/>
    </row>
    <row r="322" spans="1:10" ht="14.25" x14ac:dyDescent="0.2">
      <c r="A322" s="1955" t="s">
        <v>174</v>
      </c>
      <c r="B322" s="1162" t="s">
        <v>1004</v>
      </c>
      <c r="C322" s="1677">
        <v>1060000</v>
      </c>
      <c r="D322" s="893">
        <v>1359898</v>
      </c>
      <c r="E322" s="1400">
        <v>1265606</v>
      </c>
      <c r="F322" s="1401">
        <v>93.066244674232919</v>
      </c>
      <c r="G322" s="29"/>
    </row>
    <row r="323" spans="1:10" ht="13.5" thickBot="1" x14ac:dyDescent="0.25">
      <c r="A323" s="1984"/>
      <c r="B323" s="1985"/>
      <c r="C323" s="1671"/>
      <c r="D323" s="1672"/>
      <c r="E323" s="1673"/>
      <c r="F323" s="1686"/>
      <c r="G323" s="29"/>
    </row>
    <row r="324" spans="1:10" ht="16.5" thickBot="1" x14ac:dyDescent="0.25">
      <c r="A324" s="1986" t="s">
        <v>104</v>
      </c>
      <c r="B324" s="2028" t="s">
        <v>1131</v>
      </c>
      <c r="C324" s="2026">
        <v>8822000</v>
      </c>
      <c r="D324" s="1403">
        <v>17877898</v>
      </c>
      <c r="E324" s="1404">
        <v>12811966</v>
      </c>
      <c r="F324" s="1405">
        <v>71.663715723179536</v>
      </c>
      <c r="G324" s="29"/>
    </row>
    <row r="325" spans="1:10" ht="15" x14ac:dyDescent="0.25">
      <c r="A325" s="1975"/>
      <c r="B325" s="1417"/>
      <c r="C325" s="1397"/>
      <c r="D325" s="854"/>
      <c r="E325" s="793"/>
      <c r="F325" s="1687"/>
      <c r="G325" s="29"/>
    </row>
    <row r="326" spans="1:10" ht="15" x14ac:dyDescent="0.25">
      <c r="A326" s="1975"/>
      <c r="B326" s="1417" t="s">
        <v>926</v>
      </c>
      <c r="C326" s="1397">
        <v>4500000</v>
      </c>
      <c r="D326" s="854">
        <v>4500000</v>
      </c>
      <c r="E326" s="793">
        <v>2318574</v>
      </c>
      <c r="F326" s="1670">
        <v>51.523866666666663</v>
      </c>
      <c r="G326" s="29"/>
    </row>
    <row r="327" spans="1:10" ht="15" x14ac:dyDescent="0.25">
      <c r="A327" s="1975"/>
      <c r="B327" s="1417" t="s">
        <v>1283</v>
      </c>
      <c r="C327" s="1397">
        <v>0</v>
      </c>
      <c r="D327" s="854">
        <v>4303000</v>
      </c>
      <c r="E327" s="793">
        <v>4303000</v>
      </c>
      <c r="F327" s="1670">
        <v>100</v>
      </c>
      <c r="G327" s="29"/>
    </row>
    <row r="328" spans="1:10" ht="15" x14ac:dyDescent="0.25">
      <c r="A328" s="1975"/>
      <c r="B328" s="1417" t="s">
        <v>1284</v>
      </c>
      <c r="C328" s="1397">
        <v>0</v>
      </c>
      <c r="D328" s="854">
        <v>2369873</v>
      </c>
      <c r="E328" s="793">
        <v>2369873</v>
      </c>
      <c r="F328" s="1670">
        <v>100</v>
      </c>
      <c r="G328" s="29"/>
    </row>
    <row r="329" spans="1:10" ht="15.75" thickBot="1" x14ac:dyDescent="0.3">
      <c r="A329" s="1975"/>
      <c r="B329" s="1417"/>
      <c r="C329" s="1688"/>
      <c r="D329" s="1689"/>
      <c r="E329" s="1690"/>
      <c r="F329" s="1691"/>
      <c r="G329" s="29"/>
    </row>
    <row r="330" spans="1:10" ht="16.5" thickBot="1" x14ac:dyDescent="0.25">
      <c r="A330" s="1986" t="s">
        <v>105</v>
      </c>
      <c r="B330" s="1161" t="s">
        <v>925</v>
      </c>
      <c r="C330" s="2026">
        <v>4500000</v>
      </c>
      <c r="D330" s="2026">
        <v>11172873</v>
      </c>
      <c r="E330" s="1404">
        <v>8991447</v>
      </c>
      <c r="F330" s="1405">
        <v>80.475693225905275</v>
      </c>
      <c r="G330" s="1101"/>
    </row>
    <row r="331" spans="1:10" ht="15" thickBot="1" x14ac:dyDescent="0.25">
      <c r="A331" s="1955"/>
      <c r="B331" s="1162"/>
      <c r="C331" s="2029"/>
      <c r="D331" s="1406"/>
      <c r="E331" s="1407"/>
      <c r="F331" s="1408"/>
      <c r="G331" s="29"/>
    </row>
    <row r="332" spans="1:10" ht="32.25" thickBot="1" x14ac:dyDescent="0.25">
      <c r="A332" s="1991" t="s">
        <v>9</v>
      </c>
      <c r="B332" s="1431" t="s">
        <v>1104</v>
      </c>
      <c r="C332" s="1989">
        <v>45973000</v>
      </c>
      <c r="D332" s="1409">
        <v>78409221</v>
      </c>
      <c r="E332" s="1409">
        <v>60099655</v>
      </c>
      <c r="F332" s="1990">
        <v>76.648708192114285</v>
      </c>
      <c r="G332" s="29"/>
      <c r="J332" s="1402"/>
    </row>
    <row r="333" spans="1:10" ht="15.75" x14ac:dyDescent="0.2">
      <c r="A333" s="1992"/>
      <c r="B333" s="1623"/>
      <c r="C333" s="1677"/>
      <c r="D333" s="893"/>
      <c r="E333" s="1692"/>
      <c r="F333" s="1693"/>
      <c r="G333" s="29"/>
    </row>
    <row r="334" spans="1:10" ht="15.75" x14ac:dyDescent="0.2">
      <c r="A334" s="1992" t="s">
        <v>347</v>
      </c>
      <c r="B334" s="1623" t="s">
        <v>148</v>
      </c>
      <c r="C334" s="1677"/>
      <c r="D334" s="893"/>
      <c r="E334" s="1400"/>
      <c r="F334" s="1694"/>
      <c r="G334" s="29"/>
    </row>
    <row r="335" spans="1:10" ht="15.75" x14ac:dyDescent="0.2">
      <c r="A335" s="1955"/>
      <c r="B335" s="1420"/>
      <c r="C335" s="1397"/>
      <c r="D335" s="854"/>
      <c r="E335" s="793"/>
      <c r="F335" s="1670"/>
      <c r="G335" s="29"/>
    </row>
    <row r="336" spans="1:10" ht="15.75" x14ac:dyDescent="0.2">
      <c r="A336" s="1955"/>
      <c r="B336" s="1420" t="s">
        <v>987</v>
      </c>
      <c r="C336" s="1397">
        <v>6000000</v>
      </c>
      <c r="D336" s="854">
        <v>5436217</v>
      </c>
      <c r="E336" s="793">
        <v>2010761</v>
      </c>
      <c r="F336" s="1670">
        <v>36.988240167749005</v>
      </c>
      <c r="G336" s="29"/>
    </row>
    <row r="337" spans="1:7" ht="15.75" x14ac:dyDescent="0.2">
      <c r="A337" s="1955"/>
      <c r="B337" s="1420" t="s">
        <v>1285</v>
      </c>
      <c r="C337" s="1397">
        <v>0</v>
      </c>
      <c r="D337" s="854">
        <v>521208</v>
      </c>
      <c r="E337" s="793">
        <v>257990</v>
      </c>
      <c r="F337" s="1670">
        <v>49.498472778621974</v>
      </c>
      <c r="G337" s="29"/>
    </row>
    <row r="338" spans="1:7" ht="15.75" x14ac:dyDescent="0.2">
      <c r="A338" s="1955"/>
      <c r="B338" s="1420" t="s">
        <v>1286</v>
      </c>
      <c r="C338" s="1397">
        <v>0</v>
      </c>
      <c r="D338" s="854">
        <v>7000000</v>
      </c>
      <c r="E338" s="793">
        <v>7944214</v>
      </c>
      <c r="F338" s="1670">
        <v>113.48877142857144</v>
      </c>
      <c r="G338" s="29"/>
    </row>
    <row r="339" spans="1:7" ht="15.75" x14ac:dyDescent="0.2">
      <c r="A339" s="1955"/>
      <c r="B339" s="1420" t="s">
        <v>1287</v>
      </c>
      <c r="C339" s="1397">
        <v>0</v>
      </c>
      <c r="D339" s="854">
        <v>654000</v>
      </c>
      <c r="E339" s="793">
        <v>547299</v>
      </c>
      <c r="F339" s="1670">
        <v>83.684862385321097</v>
      </c>
      <c r="G339" s="29"/>
    </row>
    <row r="340" spans="1:7" ht="15.75" x14ac:dyDescent="0.2">
      <c r="A340" s="1955"/>
      <c r="B340" s="1420" t="s">
        <v>1288</v>
      </c>
      <c r="C340" s="1397">
        <v>0</v>
      </c>
      <c r="D340" s="854">
        <v>2850000</v>
      </c>
      <c r="E340" s="793">
        <v>2850000</v>
      </c>
      <c r="F340" s="1670">
        <v>100</v>
      </c>
      <c r="G340" s="29"/>
    </row>
    <row r="341" spans="1:7" ht="16.5" thickBot="1" x14ac:dyDescent="0.25">
      <c r="A341" s="1955"/>
      <c r="B341" s="1420"/>
      <c r="C341" s="1397"/>
      <c r="D341" s="854"/>
      <c r="E341" s="793"/>
      <c r="F341" s="1687"/>
      <c r="G341" s="29"/>
    </row>
    <row r="342" spans="1:7" ht="15" thickBot="1" x14ac:dyDescent="0.25">
      <c r="A342" s="1988" t="s">
        <v>347</v>
      </c>
      <c r="B342" s="2202" t="s">
        <v>190</v>
      </c>
      <c r="C342" s="1963">
        <v>6000000</v>
      </c>
      <c r="D342" s="1409">
        <v>16461425</v>
      </c>
      <c r="E342" s="1410">
        <v>13610264</v>
      </c>
      <c r="F342" s="1405">
        <v>82.679743703840941</v>
      </c>
      <c r="G342" s="29"/>
    </row>
    <row r="343" spans="1:7" ht="15" thickBot="1" x14ac:dyDescent="0.25">
      <c r="A343" s="1955"/>
      <c r="B343" s="1162"/>
      <c r="C343" s="1683"/>
      <c r="D343" s="1684"/>
      <c r="E343" s="783"/>
      <c r="F343" s="1685"/>
      <c r="G343" s="29"/>
    </row>
    <row r="344" spans="1:7" ht="16.5" thickBot="1" x14ac:dyDescent="0.25">
      <c r="A344" s="1986"/>
      <c r="B344" s="1161" t="s">
        <v>399</v>
      </c>
      <c r="C344" s="1161">
        <v>3560780905</v>
      </c>
      <c r="D344" s="2030">
        <v>5426272877</v>
      </c>
      <c r="E344" s="2031">
        <v>4082386120</v>
      </c>
      <c r="F344" s="1627">
        <v>75.233704838246382</v>
      </c>
      <c r="G344" s="29"/>
    </row>
    <row r="345" spans="1:7" x14ac:dyDescent="0.2">
      <c r="A345" s="29"/>
      <c r="B345" s="2032"/>
      <c r="C345" s="51"/>
      <c r="D345" s="51"/>
      <c r="E345" s="29"/>
    </row>
    <row r="346" spans="1:7" x14ac:dyDescent="0.2">
      <c r="A346" s="29"/>
      <c r="B346" s="2032"/>
      <c r="C346" s="51"/>
      <c r="D346" s="51"/>
      <c r="E346" s="29"/>
    </row>
    <row r="347" spans="1:7" x14ac:dyDescent="0.2">
      <c r="A347" s="29"/>
      <c r="B347" s="2032"/>
      <c r="C347" s="51"/>
      <c r="D347" s="51"/>
      <c r="E347" s="29"/>
    </row>
    <row r="348" spans="1:7" x14ac:dyDescent="0.2">
      <c r="A348" s="29"/>
      <c r="B348" s="2032"/>
      <c r="C348" s="51"/>
      <c r="D348" s="51"/>
      <c r="E348" s="29"/>
    </row>
    <row r="349" spans="1:7" x14ac:dyDescent="0.2">
      <c r="A349" s="29"/>
      <c r="B349" s="2032"/>
      <c r="C349" s="51"/>
      <c r="D349" s="51"/>
      <c r="E349" s="29"/>
    </row>
    <row r="350" spans="1:7" x14ac:dyDescent="0.2">
      <c r="A350" s="29"/>
      <c r="B350" s="2032"/>
      <c r="C350" s="51"/>
      <c r="D350" s="51"/>
      <c r="E350" s="29"/>
    </row>
    <row r="351" spans="1:7" x14ac:dyDescent="0.2">
      <c r="A351" s="29"/>
      <c r="B351" s="2032"/>
      <c r="C351" s="51"/>
      <c r="D351" s="51"/>
      <c r="E351" s="29"/>
    </row>
    <row r="352" spans="1:7" x14ac:dyDescent="0.2">
      <c r="A352" s="29"/>
      <c r="B352" s="2032"/>
      <c r="C352" s="51"/>
      <c r="D352" s="51"/>
      <c r="E352" s="29"/>
    </row>
    <row r="353" spans="1:5" x14ac:dyDescent="0.2">
      <c r="A353" s="29"/>
      <c r="B353" s="2032"/>
      <c r="C353" s="51"/>
      <c r="D353" s="51"/>
      <c r="E353" s="29"/>
    </row>
    <row r="354" spans="1:5" x14ac:dyDescent="0.2">
      <c r="A354" s="29"/>
      <c r="B354" s="2032"/>
      <c r="C354" s="51"/>
      <c r="D354" s="51"/>
      <c r="E354" s="29"/>
    </row>
    <row r="355" spans="1:5" x14ac:dyDescent="0.2">
      <c r="A355" s="29"/>
      <c r="B355" s="2032"/>
      <c r="C355" s="51"/>
      <c r="D355" s="51"/>
      <c r="E355" s="29"/>
    </row>
    <row r="356" spans="1:5" x14ac:dyDescent="0.2">
      <c r="A356" s="29"/>
      <c r="B356" s="2032"/>
      <c r="C356" s="51"/>
      <c r="D356" s="51"/>
      <c r="E356" s="29"/>
    </row>
    <row r="357" spans="1:5" x14ac:dyDescent="0.2">
      <c r="A357" s="29"/>
      <c r="B357" s="2032"/>
      <c r="C357" s="51"/>
      <c r="D357" s="51"/>
      <c r="E357" s="29"/>
    </row>
    <row r="358" spans="1:5" x14ac:dyDescent="0.2">
      <c r="A358" s="29"/>
      <c r="B358" s="2032"/>
      <c r="C358" s="51"/>
      <c r="D358" s="51"/>
      <c r="E358" s="29"/>
    </row>
    <row r="359" spans="1:5" x14ac:dyDescent="0.2">
      <c r="A359" s="29"/>
      <c r="B359" s="2032"/>
      <c r="C359" s="51"/>
      <c r="D359" s="51"/>
      <c r="E359" s="29"/>
    </row>
    <row r="360" spans="1:5" x14ac:dyDescent="0.2">
      <c r="A360" s="29"/>
      <c r="B360" s="2032"/>
      <c r="C360" s="51"/>
      <c r="D360" s="51"/>
      <c r="E360" s="29"/>
    </row>
    <row r="361" spans="1:5" x14ac:dyDescent="0.2">
      <c r="A361" s="29"/>
      <c r="B361" s="2032"/>
      <c r="C361" s="51"/>
      <c r="D361" s="51"/>
      <c r="E361" s="29"/>
    </row>
    <row r="362" spans="1:5" x14ac:dyDescent="0.2">
      <c r="A362" s="29"/>
      <c r="B362" s="2032"/>
      <c r="C362" s="51"/>
      <c r="D362" s="51"/>
      <c r="E362" s="29"/>
    </row>
    <row r="363" spans="1:5" x14ac:dyDescent="0.2">
      <c r="A363" s="29"/>
      <c r="B363" s="2032"/>
      <c r="C363" s="51"/>
      <c r="D363" s="51"/>
      <c r="E363" s="29"/>
    </row>
    <row r="364" spans="1:5" x14ac:dyDescent="0.2">
      <c r="A364" s="29"/>
      <c r="B364" s="2032"/>
      <c r="C364" s="51"/>
      <c r="D364" s="51"/>
      <c r="E364" s="29"/>
    </row>
    <row r="365" spans="1:5" x14ac:dyDescent="0.2">
      <c r="A365" s="29"/>
      <c r="B365" s="2032"/>
      <c r="C365" s="51"/>
      <c r="D365" s="51"/>
      <c r="E365" s="29"/>
    </row>
  </sheetData>
  <mergeCells count="2">
    <mergeCell ref="A5:F5"/>
    <mergeCell ref="A6:F6"/>
  </mergeCells>
  <phoneticPr fontId="0" type="noConversion"/>
  <printOptions horizontalCentered="1"/>
  <pageMargins left="0.19685039370078741" right="0" top="0.43307086614173229" bottom="0.35433070866141736" header="0.23622047244094491" footer="0.15748031496062992"/>
  <pageSetup paperSize="9" scale="80" firstPageNumber="0" orientation="portrait" r:id="rId1"/>
  <headerFooter alignWithMargins="0">
    <oddFooter>&amp;C15. tábla &amp;P. oldal</oddFooter>
  </headerFooter>
  <rowBreaks count="4" manualBreakCount="4">
    <brk id="87" max="5" man="1"/>
    <brk id="188" max="5" man="1"/>
    <brk id="264" max="5" man="1"/>
    <brk id="324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zoomScaleNormal="100" workbookViewId="0">
      <pane xSplit="2" ySplit="12" topLeftCell="C13" activePane="bottomRight" state="frozen"/>
      <selection pane="topRight"/>
      <selection pane="bottomLeft"/>
      <selection pane="bottomRight" activeCell="H1" sqref="H1"/>
    </sheetView>
  </sheetViews>
  <sheetFormatPr defaultRowHeight="12.75" x14ac:dyDescent="0.2"/>
  <cols>
    <col min="1" max="1" width="4.140625" style="475" customWidth="1"/>
    <col min="2" max="2" width="51.140625" style="475" customWidth="1"/>
    <col min="3" max="3" width="14.140625" style="475" customWidth="1"/>
    <col min="4" max="4" width="12.5703125" style="475" customWidth="1"/>
    <col min="5" max="5" width="12.7109375" style="475" customWidth="1"/>
    <col min="6" max="7" width="10.85546875" style="475" customWidth="1"/>
    <col min="8" max="8" width="13.140625" style="475" customWidth="1"/>
    <col min="9" max="9" width="10.140625" style="475" customWidth="1"/>
    <col min="10" max="10" width="14.85546875" style="475" bestFit="1" customWidth="1"/>
    <col min="11" max="16384" width="9.140625" style="475"/>
  </cols>
  <sheetData>
    <row r="1" spans="1:8" x14ac:dyDescent="0.2">
      <c r="H1" s="364" t="s">
        <v>1194</v>
      </c>
    </row>
    <row r="2" spans="1:8" x14ac:dyDescent="0.2">
      <c r="H2" s="365" t="s">
        <v>51</v>
      </c>
    </row>
    <row r="3" spans="1:8" x14ac:dyDescent="0.2">
      <c r="H3" s="16"/>
    </row>
    <row r="4" spans="1:8" x14ac:dyDescent="0.2">
      <c r="A4" s="2454" t="s">
        <v>585</v>
      </c>
      <c r="B4" s="2454"/>
      <c r="C4" s="2454"/>
      <c r="D4" s="2454"/>
      <c r="E4" s="2454"/>
      <c r="F4" s="2454"/>
      <c r="G4" s="2454"/>
      <c r="H4" s="2454"/>
    </row>
    <row r="5" spans="1:8" x14ac:dyDescent="0.2">
      <c r="A5" s="2454" t="s">
        <v>1193</v>
      </c>
      <c r="B5" s="2454"/>
      <c r="C5" s="2454"/>
      <c r="D5" s="2454"/>
      <c r="E5" s="2454"/>
      <c r="F5" s="2454"/>
      <c r="G5" s="2454"/>
      <c r="H5" s="2454"/>
    </row>
    <row r="6" spans="1:8" x14ac:dyDescent="0.2">
      <c r="A6" s="2455" t="s">
        <v>1249</v>
      </c>
      <c r="B6" s="2455"/>
      <c r="C6" s="2455"/>
      <c r="D6" s="2455"/>
      <c r="E6" s="2455"/>
      <c r="F6" s="2455"/>
      <c r="G6" s="2455"/>
      <c r="H6" s="2455"/>
    </row>
    <row r="8" spans="1:8" ht="13.5" thickBot="1" x14ac:dyDescent="0.25"/>
    <row r="9" spans="1:8" ht="13.5" thickBot="1" x14ac:dyDescent="0.25">
      <c r="A9" s="2452" t="s">
        <v>568</v>
      </c>
      <c r="B9" s="2453" t="s">
        <v>120</v>
      </c>
      <c r="C9" s="2267" t="s">
        <v>1166</v>
      </c>
      <c r="D9" s="474"/>
      <c r="E9" s="474"/>
      <c r="F9" s="2456" t="s">
        <v>1146</v>
      </c>
      <c r="G9" s="2457"/>
      <c r="H9" s="2264" t="s">
        <v>1166</v>
      </c>
    </row>
    <row r="10" spans="1:8" ht="13.5" thickBot="1" x14ac:dyDescent="0.25">
      <c r="A10" s="2452"/>
      <c r="B10" s="2453"/>
      <c r="C10" s="2268" t="s">
        <v>32</v>
      </c>
      <c r="D10" s="476" t="s">
        <v>569</v>
      </c>
      <c r="E10" s="476" t="s">
        <v>570</v>
      </c>
      <c r="F10" s="476" t="s">
        <v>1103</v>
      </c>
      <c r="G10" s="476" t="s">
        <v>1102</v>
      </c>
      <c r="H10" s="2265" t="s">
        <v>288</v>
      </c>
    </row>
    <row r="11" spans="1:8" x14ac:dyDescent="0.2">
      <c r="A11" s="2452"/>
      <c r="B11" s="2453"/>
      <c r="C11" s="2269" t="s">
        <v>8</v>
      </c>
      <c r="D11" s="477"/>
      <c r="E11" s="477"/>
      <c r="F11" s="477"/>
      <c r="G11" s="477"/>
      <c r="H11" s="2266" t="s">
        <v>571</v>
      </c>
    </row>
    <row r="12" spans="1:8" x14ac:dyDescent="0.2">
      <c r="A12" s="478">
        <v>1</v>
      </c>
      <c r="B12" s="479">
        <v>2</v>
      </c>
      <c r="C12" s="1163">
        <v>3</v>
      </c>
      <c r="D12" s="480">
        <v>4</v>
      </c>
      <c r="E12" s="480">
        <v>5</v>
      </c>
      <c r="F12" s="480">
        <v>6</v>
      </c>
      <c r="G12" s="480">
        <v>7</v>
      </c>
      <c r="H12" s="1164">
        <v>8</v>
      </c>
    </row>
    <row r="13" spans="1:8" x14ac:dyDescent="0.2">
      <c r="A13" s="481"/>
      <c r="B13" s="482"/>
      <c r="C13" s="482"/>
      <c r="D13" s="483"/>
      <c r="E13" s="483"/>
      <c r="F13" s="483"/>
      <c r="G13" s="483"/>
      <c r="H13" s="484"/>
    </row>
    <row r="14" spans="1:8" x14ac:dyDescent="0.2">
      <c r="A14" s="2065" t="s">
        <v>121</v>
      </c>
      <c r="B14" s="2066" t="s">
        <v>122</v>
      </c>
      <c r="C14" s="2066"/>
      <c r="D14" s="2067"/>
      <c r="E14" s="2067"/>
      <c r="F14" s="2067"/>
      <c r="G14" s="2067"/>
      <c r="H14" s="484"/>
    </row>
    <row r="15" spans="1:8" x14ac:dyDescent="0.2">
      <c r="A15" s="2065"/>
      <c r="B15" s="2066"/>
      <c r="C15" s="2066"/>
      <c r="D15" s="2067"/>
      <c r="E15" s="2067"/>
      <c r="F15" s="2067"/>
      <c r="G15" s="2067"/>
      <c r="H15" s="484"/>
    </row>
    <row r="16" spans="1:8" x14ac:dyDescent="0.2">
      <c r="A16" s="2065">
        <v>1</v>
      </c>
      <c r="B16" s="2066" t="s">
        <v>1097</v>
      </c>
      <c r="C16" s="2068">
        <v>3800000</v>
      </c>
      <c r="D16" s="2069">
        <v>1771000</v>
      </c>
      <c r="E16" s="2069">
        <v>4207000</v>
      </c>
      <c r="F16" s="2069"/>
      <c r="G16" s="2069"/>
      <c r="H16" s="2070">
        <v>1364000</v>
      </c>
    </row>
    <row r="17" spans="1:8" x14ac:dyDescent="0.2">
      <c r="A17" s="2065">
        <v>2</v>
      </c>
      <c r="B17" s="2066" t="s">
        <v>1098</v>
      </c>
      <c r="C17" s="2068">
        <v>3800000</v>
      </c>
      <c r="D17" s="2069">
        <v>2193000</v>
      </c>
      <c r="E17" s="2069">
        <v>3475000</v>
      </c>
      <c r="F17" s="2069"/>
      <c r="G17" s="2069"/>
      <c r="H17" s="487">
        <v>2518000</v>
      </c>
    </row>
    <row r="18" spans="1:8" x14ac:dyDescent="0.2">
      <c r="A18" s="2065">
        <v>3</v>
      </c>
      <c r="B18" s="2066" t="s">
        <v>24</v>
      </c>
      <c r="C18" s="2071">
        <v>500000</v>
      </c>
      <c r="D18" s="2072"/>
      <c r="E18" s="2072">
        <v>500000</v>
      </c>
      <c r="F18" s="2072"/>
      <c r="G18" s="2072"/>
      <c r="H18" s="487">
        <v>0</v>
      </c>
    </row>
    <row r="19" spans="1:8" x14ac:dyDescent="0.2">
      <c r="A19" s="2065">
        <v>4</v>
      </c>
      <c r="B19" s="2073" t="s">
        <v>1099</v>
      </c>
      <c r="C19" s="2071">
        <v>3000000</v>
      </c>
      <c r="D19" s="2072"/>
      <c r="E19" s="2072">
        <v>0</v>
      </c>
      <c r="F19" s="2072"/>
      <c r="G19" s="2072"/>
      <c r="H19" s="487">
        <v>3000000</v>
      </c>
    </row>
    <row r="20" spans="1:8" x14ac:dyDescent="0.2">
      <c r="A20" s="2065">
        <v>5</v>
      </c>
      <c r="B20" s="2073" t="s">
        <v>1139</v>
      </c>
      <c r="C20" s="2068">
        <v>40000000</v>
      </c>
      <c r="D20" s="2069"/>
      <c r="E20" s="2069">
        <v>40000000</v>
      </c>
      <c r="F20" s="2069"/>
      <c r="G20" s="2069"/>
      <c r="H20" s="487">
        <v>0</v>
      </c>
    </row>
    <row r="21" spans="1:8" x14ac:dyDescent="0.2">
      <c r="A21" s="2065">
        <v>6</v>
      </c>
      <c r="B21" s="2066" t="s">
        <v>301</v>
      </c>
      <c r="C21" s="2071"/>
      <c r="D21" s="2072">
        <v>36551489</v>
      </c>
      <c r="E21" s="2072">
        <v>49244673</v>
      </c>
      <c r="F21" s="2072">
        <v>15000409</v>
      </c>
      <c r="G21" s="2072"/>
      <c r="H21" s="487">
        <v>2307225</v>
      </c>
    </row>
    <row r="22" spans="1:8" x14ac:dyDescent="0.2">
      <c r="A22" s="2065">
        <v>7</v>
      </c>
      <c r="B22" s="2073" t="s">
        <v>156</v>
      </c>
      <c r="C22" s="2071"/>
      <c r="D22" s="2072">
        <v>316540359</v>
      </c>
      <c r="E22" s="2072">
        <v>1712000</v>
      </c>
      <c r="F22" s="2072"/>
      <c r="G22" s="2072">
        <v>22194409</v>
      </c>
      <c r="H22" s="487">
        <v>292633950</v>
      </c>
    </row>
    <row r="23" spans="1:8" x14ac:dyDescent="0.2">
      <c r="A23" s="2065">
        <v>8</v>
      </c>
      <c r="B23" s="2073" t="s">
        <v>1100</v>
      </c>
      <c r="C23" s="2071"/>
      <c r="D23" s="2072">
        <v>3500</v>
      </c>
      <c r="E23" s="2072">
        <v>3500</v>
      </c>
      <c r="F23" s="2072"/>
      <c r="G23" s="2072"/>
      <c r="H23" s="487">
        <v>0</v>
      </c>
    </row>
    <row r="24" spans="1:8" x14ac:dyDescent="0.2">
      <c r="A24" s="2065">
        <v>9</v>
      </c>
      <c r="B24" s="2073" t="s">
        <v>1165</v>
      </c>
      <c r="C24" s="2071"/>
      <c r="D24" s="2072">
        <v>175000000</v>
      </c>
      <c r="E24" s="2072">
        <v>130000000</v>
      </c>
      <c r="F24" s="2072"/>
      <c r="G24" s="2072">
        <v>45000000</v>
      </c>
      <c r="H24" s="487">
        <v>0</v>
      </c>
    </row>
    <row r="25" spans="1:8" x14ac:dyDescent="0.2">
      <c r="A25" s="2065"/>
      <c r="B25" s="2073"/>
      <c r="C25" s="2071"/>
      <c r="D25" s="2072"/>
      <c r="E25" s="2072"/>
      <c r="F25" s="2072"/>
      <c r="G25" s="2072"/>
      <c r="H25" s="484"/>
    </row>
    <row r="26" spans="1:8" ht="13.5" x14ac:dyDescent="0.2">
      <c r="A26" s="490" t="s">
        <v>121</v>
      </c>
      <c r="B26" s="491" t="s">
        <v>118</v>
      </c>
      <c r="C26" s="492">
        <v>51100000</v>
      </c>
      <c r="D26" s="493">
        <v>532059348</v>
      </c>
      <c r="E26" s="493">
        <v>229142173</v>
      </c>
      <c r="F26" s="493">
        <v>15000409</v>
      </c>
      <c r="G26" s="493">
        <v>67194409</v>
      </c>
      <c r="H26" s="494">
        <v>301823175</v>
      </c>
    </row>
    <row r="27" spans="1:8" x14ac:dyDescent="0.2">
      <c r="A27" s="495"/>
      <c r="B27" s="496"/>
      <c r="C27" s="497"/>
      <c r="D27" s="498"/>
      <c r="E27" s="498"/>
      <c r="F27" s="1429"/>
      <c r="G27" s="1429"/>
      <c r="H27" s="499"/>
    </row>
    <row r="28" spans="1:8" x14ac:dyDescent="0.2">
      <c r="A28" s="500" t="s">
        <v>276</v>
      </c>
      <c r="B28" s="482" t="s">
        <v>330</v>
      </c>
      <c r="C28" s="485"/>
      <c r="D28" s="486"/>
      <c r="E28" s="486"/>
      <c r="F28" s="486"/>
      <c r="G28" s="486"/>
      <c r="H28" s="487"/>
    </row>
    <row r="29" spans="1:8" x14ac:dyDescent="0.2">
      <c r="A29" s="481"/>
      <c r="B29" s="482"/>
      <c r="C29" s="485"/>
      <c r="D29" s="486"/>
      <c r="E29" s="486"/>
      <c r="F29" s="486"/>
      <c r="G29" s="486"/>
      <c r="H29" s="484"/>
    </row>
    <row r="30" spans="1:8" x14ac:dyDescent="0.2">
      <c r="A30" s="501" t="s">
        <v>119</v>
      </c>
      <c r="B30" s="502" t="s">
        <v>603</v>
      </c>
      <c r="C30" s="504">
        <v>367709321</v>
      </c>
      <c r="D30" s="503">
        <v>316629000</v>
      </c>
      <c r="E30" s="503">
        <v>704139900</v>
      </c>
      <c r="F30" s="503">
        <v>168135000</v>
      </c>
      <c r="G30" s="503">
        <v>43500000</v>
      </c>
      <c r="H30" s="505">
        <v>104833421</v>
      </c>
    </row>
    <row r="31" spans="1:8" x14ac:dyDescent="0.2">
      <c r="A31" s="481"/>
      <c r="B31" s="482"/>
      <c r="C31" s="485"/>
      <c r="D31" s="486"/>
      <c r="E31" s="486"/>
      <c r="F31" s="486"/>
      <c r="G31" s="486"/>
      <c r="H31" s="484"/>
    </row>
    <row r="32" spans="1:8" x14ac:dyDescent="0.2">
      <c r="A32" s="2065">
        <v>1</v>
      </c>
      <c r="B32" s="2073" t="s">
        <v>1167</v>
      </c>
      <c r="C32" s="2071">
        <v>10000000</v>
      </c>
      <c r="D32" s="2072"/>
      <c r="E32" s="2072">
        <v>10000000</v>
      </c>
      <c r="F32" s="2072"/>
      <c r="G32" s="2072"/>
      <c r="H32" s="487">
        <v>0</v>
      </c>
    </row>
    <row r="33" spans="1:10" x14ac:dyDescent="0.2">
      <c r="A33" s="2065">
        <v>2</v>
      </c>
      <c r="B33" s="506" t="s">
        <v>1168</v>
      </c>
      <c r="C33" s="2071">
        <v>167709321</v>
      </c>
      <c r="D33" s="2072">
        <v>306629000</v>
      </c>
      <c r="E33" s="2072">
        <v>551522508</v>
      </c>
      <c r="F33" s="2072">
        <v>118135000</v>
      </c>
      <c r="G33" s="2072">
        <v>5000000</v>
      </c>
      <c r="H33" s="487">
        <v>35950813</v>
      </c>
      <c r="I33" s="1008"/>
      <c r="J33" s="1035"/>
    </row>
    <row r="34" spans="1:10" x14ac:dyDescent="0.2">
      <c r="A34" s="2065">
        <v>3</v>
      </c>
      <c r="B34" s="506" t="s">
        <v>1169</v>
      </c>
      <c r="C34" s="2071">
        <v>15000000</v>
      </c>
      <c r="D34" s="2072"/>
      <c r="E34" s="2072">
        <v>1369000</v>
      </c>
      <c r="F34" s="2072"/>
      <c r="G34" s="2072"/>
      <c r="H34" s="487">
        <v>13631000</v>
      </c>
      <c r="I34" s="1035"/>
      <c r="J34" s="1035"/>
    </row>
    <row r="35" spans="1:10" x14ac:dyDescent="0.2">
      <c r="A35" s="2065">
        <v>4</v>
      </c>
      <c r="B35" s="506" t="s">
        <v>1170</v>
      </c>
      <c r="C35" s="2071">
        <v>2500000</v>
      </c>
      <c r="D35" s="2072"/>
      <c r="E35" s="2072">
        <v>1490000</v>
      </c>
      <c r="F35" s="2072"/>
      <c r="G35" s="2072"/>
      <c r="H35" s="487">
        <v>1010000</v>
      </c>
      <c r="I35" s="1035"/>
      <c r="J35" s="1035"/>
    </row>
    <row r="36" spans="1:10" x14ac:dyDescent="0.2">
      <c r="A36" s="2065">
        <v>5</v>
      </c>
      <c r="B36" s="506" t="s">
        <v>1171</v>
      </c>
      <c r="C36" s="2071">
        <v>1000000</v>
      </c>
      <c r="D36" s="2072"/>
      <c r="E36" s="2072"/>
      <c r="F36" s="2072"/>
      <c r="G36" s="2072"/>
      <c r="H36" s="487">
        <v>1000000</v>
      </c>
      <c r="I36" s="1035"/>
      <c r="J36" s="1035"/>
    </row>
    <row r="37" spans="1:10" x14ac:dyDescent="0.2">
      <c r="A37" s="2065">
        <v>6</v>
      </c>
      <c r="B37" s="506" t="s">
        <v>1172</v>
      </c>
      <c r="C37" s="2071">
        <v>20000000</v>
      </c>
      <c r="D37" s="2072"/>
      <c r="E37" s="2072"/>
      <c r="F37" s="2072"/>
      <c r="G37" s="2072">
        <v>20000000</v>
      </c>
      <c r="H37" s="487">
        <v>0</v>
      </c>
      <c r="I37" s="1035"/>
      <c r="J37" s="1035"/>
    </row>
    <row r="38" spans="1:10" x14ac:dyDescent="0.2">
      <c r="A38" s="2065">
        <v>7</v>
      </c>
      <c r="B38" s="506" t="s">
        <v>1173</v>
      </c>
      <c r="C38" s="2071">
        <v>70000000</v>
      </c>
      <c r="D38" s="2072"/>
      <c r="E38" s="2072">
        <v>70000000</v>
      </c>
      <c r="F38" s="2072"/>
      <c r="G38" s="2072"/>
      <c r="H38" s="487">
        <v>0</v>
      </c>
      <c r="I38" s="1035"/>
      <c r="J38" s="1035"/>
    </row>
    <row r="39" spans="1:10" x14ac:dyDescent="0.2">
      <c r="A39" s="2065">
        <v>8</v>
      </c>
      <c r="B39" s="506" t="s">
        <v>1174</v>
      </c>
      <c r="C39" s="2071">
        <v>60000000</v>
      </c>
      <c r="D39" s="2072"/>
      <c r="E39" s="2072">
        <v>58758392</v>
      </c>
      <c r="F39" s="2072"/>
      <c r="G39" s="2072"/>
      <c r="H39" s="487">
        <v>1241608</v>
      </c>
      <c r="I39" s="1035"/>
      <c r="J39" s="1035"/>
    </row>
    <row r="40" spans="1:10" ht="25.5" x14ac:dyDescent="0.2">
      <c r="A40" s="2065">
        <v>9</v>
      </c>
      <c r="B40" s="2074" t="s">
        <v>1175</v>
      </c>
      <c r="C40" s="2071">
        <v>5000000</v>
      </c>
      <c r="D40" s="2072"/>
      <c r="E40" s="2072"/>
      <c r="F40" s="2072"/>
      <c r="G40" s="2072">
        <v>5000000</v>
      </c>
      <c r="H40" s="487">
        <v>0</v>
      </c>
      <c r="I40" s="1035"/>
      <c r="J40" s="1035"/>
    </row>
    <row r="41" spans="1:10" x14ac:dyDescent="0.2">
      <c r="A41" s="2065">
        <v>10</v>
      </c>
      <c r="B41" s="506" t="s">
        <v>1176</v>
      </c>
      <c r="C41" s="2071">
        <v>3000000</v>
      </c>
      <c r="D41" s="2072"/>
      <c r="E41" s="2072"/>
      <c r="F41" s="2072"/>
      <c r="G41" s="2072">
        <v>3000000</v>
      </c>
      <c r="H41" s="487">
        <v>0</v>
      </c>
      <c r="I41" s="1035"/>
      <c r="J41" s="1035"/>
    </row>
    <row r="42" spans="1:10" x14ac:dyDescent="0.2">
      <c r="A42" s="2065">
        <v>11</v>
      </c>
      <c r="B42" s="506" t="s">
        <v>1177</v>
      </c>
      <c r="C42" s="2071">
        <v>10000000</v>
      </c>
      <c r="D42" s="2072"/>
      <c r="E42" s="2072"/>
      <c r="F42" s="2072"/>
      <c r="G42" s="2072">
        <v>9000000</v>
      </c>
      <c r="H42" s="487">
        <v>1000000</v>
      </c>
      <c r="I42" s="1035"/>
      <c r="J42" s="1035"/>
    </row>
    <row r="43" spans="1:10" x14ac:dyDescent="0.2">
      <c r="A43" s="2065">
        <v>12</v>
      </c>
      <c r="B43" s="506" t="s">
        <v>1178</v>
      </c>
      <c r="C43" s="2071">
        <v>1000000</v>
      </c>
      <c r="D43" s="2072"/>
      <c r="E43" s="2072">
        <v>1000000</v>
      </c>
      <c r="F43" s="2072"/>
      <c r="G43" s="2072"/>
      <c r="H43" s="487">
        <v>0</v>
      </c>
      <c r="I43" s="1035"/>
      <c r="J43" s="1035"/>
    </row>
    <row r="44" spans="1:10" x14ac:dyDescent="0.2">
      <c r="A44" s="2065">
        <v>13</v>
      </c>
      <c r="B44" s="506" t="s">
        <v>1179</v>
      </c>
      <c r="C44" s="2071">
        <v>1000000</v>
      </c>
      <c r="D44" s="2072"/>
      <c r="E44" s="2072"/>
      <c r="F44" s="2072"/>
      <c r="G44" s="2072"/>
      <c r="H44" s="487">
        <v>1000000</v>
      </c>
      <c r="I44" s="1035"/>
      <c r="J44" s="1035"/>
    </row>
    <row r="45" spans="1:10" x14ac:dyDescent="0.2">
      <c r="A45" s="2065">
        <v>14</v>
      </c>
      <c r="B45" s="506" t="s">
        <v>1180</v>
      </c>
      <c r="C45" s="2071">
        <v>1500000</v>
      </c>
      <c r="D45" s="2072"/>
      <c r="E45" s="2072"/>
      <c r="F45" s="2072"/>
      <c r="G45" s="2072">
        <v>1500000</v>
      </c>
      <c r="H45" s="487">
        <v>0</v>
      </c>
      <c r="I45" s="1035"/>
      <c r="J45" s="1035"/>
    </row>
    <row r="46" spans="1:10" x14ac:dyDescent="0.2">
      <c r="A46" s="2065">
        <v>15</v>
      </c>
      <c r="B46" s="506" t="s">
        <v>1181</v>
      </c>
      <c r="C46" s="2071">
        <v>0</v>
      </c>
      <c r="D46" s="2072">
        <v>10000000</v>
      </c>
      <c r="E46" s="2072">
        <v>10000000</v>
      </c>
      <c r="F46" s="2072"/>
      <c r="G46" s="2072"/>
      <c r="H46" s="487">
        <v>0</v>
      </c>
      <c r="I46" s="1035"/>
      <c r="J46" s="1035"/>
    </row>
    <row r="47" spans="1:10" x14ac:dyDescent="0.2">
      <c r="A47" s="2065">
        <v>16</v>
      </c>
      <c r="B47" s="506" t="s">
        <v>1182</v>
      </c>
      <c r="C47" s="2071">
        <v>0</v>
      </c>
      <c r="D47" s="2072"/>
      <c r="E47" s="2072"/>
      <c r="F47" s="2072">
        <v>50000000</v>
      </c>
      <c r="G47" s="2072"/>
      <c r="H47" s="487">
        <v>50000000</v>
      </c>
      <c r="I47" s="1035"/>
      <c r="J47" s="1035"/>
    </row>
    <row r="48" spans="1:10" x14ac:dyDescent="0.2">
      <c r="A48" s="481"/>
      <c r="B48" s="506"/>
      <c r="C48" s="488"/>
      <c r="D48" s="489"/>
      <c r="E48" s="489"/>
      <c r="F48" s="489"/>
      <c r="G48" s="489"/>
      <c r="H48" s="487"/>
      <c r="I48" s="1035"/>
      <c r="J48" s="1035"/>
    </row>
    <row r="49" spans="1:10" x14ac:dyDescent="0.2">
      <c r="A49" s="501" t="s">
        <v>335</v>
      </c>
      <c r="B49" s="1625" t="s">
        <v>123</v>
      </c>
      <c r="C49" s="504">
        <v>1126933000</v>
      </c>
      <c r="D49" s="503">
        <v>314109000</v>
      </c>
      <c r="E49" s="503">
        <v>720613986</v>
      </c>
      <c r="F49" s="503">
        <v>30542000</v>
      </c>
      <c r="G49" s="503">
        <v>263105000</v>
      </c>
      <c r="H49" s="505">
        <v>487865014</v>
      </c>
    </row>
    <row r="50" spans="1:10" x14ac:dyDescent="0.2">
      <c r="A50" s="507"/>
      <c r="B50" s="502"/>
      <c r="C50" s="503"/>
      <c r="D50" s="510"/>
      <c r="E50" s="510"/>
      <c r="F50" s="510"/>
      <c r="G50" s="510"/>
      <c r="H50" s="511"/>
    </row>
    <row r="51" spans="1:10" x14ac:dyDescent="0.2">
      <c r="A51" s="2075">
        <v>1</v>
      </c>
      <c r="B51" s="2066" t="s">
        <v>332</v>
      </c>
      <c r="C51" s="2068">
        <v>15000000</v>
      </c>
      <c r="D51" s="2069"/>
      <c r="E51" s="2069">
        <v>9317869</v>
      </c>
      <c r="F51" s="2069"/>
      <c r="G51" s="2069"/>
      <c r="H51" s="487">
        <v>5682131</v>
      </c>
    </row>
    <row r="52" spans="1:10" x14ac:dyDescent="0.2">
      <c r="A52" s="2075">
        <v>2</v>
      </c>
      <c r="B52" s="2066" t="s">
        <v>167</v>
      </c>
      <c r="C52" s="2068">
        <v>50000000</v>
      </c>
      <c r="D52" s="2069"/>
      <c r="E52" s="2069">
        <v>49900713</v>
      </c>
      <c r="F52" s="2069"/>
      <c r="G52" s="2069"/>
      <c r="H52" s="487">
        <v>99287</v>
      </c>
    </row>
    <row r="53" spans="1:10" x14ac:dyDescent="0.2">
      <c r="A53" s="2075">
        <v>3</v>
      </c>
      <c r="B53" s="2076" t="s">
        <v>157</v>
      </c>
      <c r="C53" s="2068">
        <v>70000000</v>
      </c>
      <c r="D53" s="2069">
        <v>40000000</v>
      </c>
      <c r="E53" s="2069">
        <v>40000000</v>
      </c>
      <c r="F53" s="2069"/>
      <c r="G53" s="2069"/>
      <c r="H53" s="487">
        <v>70000000</v>
      </c>
    </row>
    <row r="54" spans="1:10" x14ac:dyDescent="0.2">
      <c r="A54" s="2075">
        <v>4</v>
      </c>
      <c r="B54" s="2073" t="s">
        <v>65</v>
      </c>
      <c r="C54" s="2068">
        <v>245145000</v>
      </c>
      <c r="D54" s="2069">
        <v>155730000</v>
      </c>
      <c r="E54" s="2069">
        <v>400871347</v>
      </c>
      <c r="F54" s="2069">
        <v>30542000</v>
      </c>
      <c r="G54" s="2069"/>
      <c r="H54" s="487">
        <v>30545653</v>
      </c>
    </row>
    <row r="55" spans="1:10" ht="25.5" x14ac:dyDescent="0.2">
      <c r="A55" s="2075">
        <v>5</v>
      </c>
      <c r="B55" s="2077" t="s">
        <v>1140</v>
      </c>
      <c r="C55" s="2068">
        <v>85000000</v>
      </c>
      <c r="D55" s="2069">
        <v>54229000</v>
      </c>
      <c r="E55" s="2069">
        <v>72529000</v>
      </c>
      <c r="F55" s="2069"/>
      <c r="G55" s="2069"/>
      <c r="H55" s="487">
        <v>66700000</v>
      </c>
    </row>
    <row r="56" spans="1:10" x14ac:dyDescent="0.2">
      <c r="A56" s="2075">
        <v>6</v>
      </c>
      <c r="B56" s="2078" t="s">
        <v>1101</v>
      </c>
      <c r="C56" s="2068">
        <v>20000000</v>
      </c>
      <c r="D56" s="2069"/>
      <c r="E56" s="2069"/>
      <c r="F56" s="2069"/>
      <c r="G56" s="2069"/>
      <c r="H56" s="487">
        <v>20000000</v>
      </c>
      <c r="J56" s="1035"/>
    </row>
    <row r="57" spans="1:10" ht="25.5" x14ac:dyDescent="0.2">
      <c r="A57" s="2075">
        <v>7</v>
      </c>
      <c r="B57" s="2074" t="s">
        <v>1141</v>
      </c>
      <c r="C57" s="2068">
        <v>50000000</v>
      </c>
      <c r="D57" s="2069"/>
      <c r="E57" s="2069">
        <v>47909824</v>
      </c>
      <c r="F57" s="2069"/>
      <c r="G57" s="2069"/>
      <c r="H57" s="487">
        <v>2090176</v>
      </c>
    </row>
    <row r="58" spans="1:10" x14ac:dyDescent="0.2">
      <c r="A58" s="2075">
        <v>8</v>
      </c>
      <c r="B58" s="2073" t="s">
        <v>1142</v>
      </c>
      <c r="C58" s="2068">
        <v>21850000</v>
      </c>
      <c r="D58" s="2069"/>
      <c r="E58" s="2069">
        <v>3745000</v>
      </c>
      <c r="F58" s="2069"/>
      <c r="G58" s="2069">
        <v>18105000</v>
      </c>
      <c r="H58" s="487">
        <v>0</v>
      </c>
    </row>
    <row r="59" spans="1:10" x14ac:dyDescent="0.2">
      <c r="A59" s="2075">
        <v>9</v>
      </c>
      <c r="B59" s="2078" t="s">
        <v>1143</v>
      </c>
      <c r="C59" s="2068">
        <v>35000000</v>
      </c>
      <c r="D59" s="2069"/>
      <c r="E59" s="2069">
        <v>35000000</v>
      </c>
      <c r="F59" s="2069"/>
      <c r="G59" s="2069"/>
      <c r="H59" s="487">
        <v>0</v>
      </c>
    </row>
    <row r="60" spans="1:10" x14ac:dyDescent="0.2">
      <c r="A60" s="2075">
        <v>10</v>
      </c>
      <c r="B60" s="2078" t="s">
        <v>1144</v>
      </c>
      <c r="C60" s="2068">
        <v>13507000</v>
      </c>
      <c r="D60" s="2069"/>
      <c r="E60" s="2069">
        <v>13507000</v>
      </c>
      <c r="F60" s="2069"/>
      <c r="G60" s="2069"/>
      <c r="H60" s="487">
        <v>0</v>
      </c>
    </row>
    <row r="61" spans="1:10" x14ac:dyDescent="0.2">
      <c r="A61" s="2075">
        <v>11</v>
      </c>
      <c r="B61" s="2073" t="s">
        <v>1145</v>
      </c>
      <c r="C61" s="2068">
        <v>0</v>
      </c>
      <c r="D61" s="2069"/>
      <c r="E61" s="2069"/>
      <c r="F61" s="2069"/>
      <c r="G61" s="2069"/>
      <c r="H61" s="487">
        <v>0</v>
      </c>
    </row>
    <row r="62" spans="1:10" x14ac:dyDescent="0.2">
      <c r="A62" s="2075">
        <v>12</v>
      </c>
      <c r="B62" s="2078" t="s">
        <v>1183</v>
      </c>
      <c r="C62" s="2068">
        <v>127000000</v>
      </c>
      <c r="D62" s="2069"/>
      <c r="E62" s="2069"/>
      <c r="F62" s="2069"/>
      <c r="G62" s="2069">
        <v>127000000</v>
      </c>
      <c r="H62" s="487">
        <v>0</v>
      </c>
    </row>
    <row r="63" spans="1:10" x14ac:dyDescent="0.2">
      <c r="A63" s="2075">
        <v>13</v>
      </c>
      <c r="B63" s="2073" t="s">
        <v>1184</v>
      </c>
      <c r="C63" s="2068">
        <v>150431000</v>
      </c>
      <c r="D63" s="2069"/>
      <c r="E63" s="2069"/>
      <c r="F63" s="2069"/>
      <c r="G63" s="2069"/>
      <c r="H63" s="487">
        <v>150431000</v>
      </c>
    </row>
    <row r="64" spans="1:10" x14ac:dyDescent="0.2">
      <c r="A64" s="2075">
        <v>14</v>
      </c>
      <c r="B64" s="2073" t="s">
        <v>1185</v>
      </c>
      <c r="C64" s="2068">
        <v>3000000</v>
      </c>
      <c r="D64" s="2069"/>
      <c r="E64" s="2069">
        <v>3000000</v>
      </c>
      <c r="F64" s="2069"/>
      <c r="G64" s="2069"/>
      <c r="H64" s="487">
        <v>0</v>
      </c>
    </row>
    <row r="65" spans="1:10" x14ac:dyDescent="0.2">
      <c r="A65" s="2075">
        <v>15</v>
      </c>
      <c r="B65" s="2073" t="s">
        <v>1186</v>
      </c>
      <c r="C65" s="2079">
        <v>75000000</v>
      </c>
      <c r="D65" s="2080"/>
      <c r="E65" s="2080"/>
      <c r="F65" s="2080"/>
      <c r="G65" s="2080"/>
      <c r="H65" s="487">
        <v>75000000</v>
      </c>
    </row>
    <row r="66" spans="1:10" x14ac:dyDescent="0.2">
      <c r="A66" s="2075">
        <v>16</v>
      </c>
      <c r="B66" s="2073" t="s">
        <v>1187</v>
      </c>
      <c r="C66" s="2079">
        <v>6000000</v>
      </c>
      <c r="D66" s="2080"/>
      <c r="E66" s="2080"/>
      <c r="F66" s="2080"/>
      <c r="G66" s="2080">
        <v>6000000</v>
      </c>
      <c r="H66" s="487">
        <v>0</v>
      </c>
    </row>
    <row r="67" spans="1:10" x14ac:dyDescent="0.2">
      <c r="A67" s="2075">
        <v>17</v>
      </c>
      <c r="B67" s="2073" t="s">
        <v>1188</v>
      </c>
      <c r="C67" s="2079">
        <v>140000000</v>
      </c>
      <c r="D67" s="2080"/>
      <c r="E67" s="2080">
        <v>37327000</v>
      </c>
      <c r="F67" s="2080"/>
      <c r="G67" s="2080">
        <v>102000000</v>
      </c>
      <c r="H67" s="487">
        <v>673000</v>
      </c>
    </row>
    <row r="68" spans="1:10" x14ac:dyDescent="0.2">
      <c r="A68" s="2075">
        <v>18</v>
      </c>
      <c r="B68" s="2073" t="s">
        <v>1189</v>
      </c>
      <c r="C68" s="2079">
        <v>10000000</v>
      </c>
      <c r="D68" s="2080"/>
      <c r="E68" s="2080">
        <v>7506233</v>
      </c>
      <c r="F68" s="2080"/>
      <c r="G68" s="2080"/>
      <c r="H68" s="487">
        <v>2493767</v>
      </c>
    </row>
    <row r="69" spans="1:10" x14ac:dyDescent="0.2">
      <c r="A69" s="2075">
        <v>19</v>
      </c>
      <c r="B69" s="2073" t="s">
        <v>1190</v>
      </c>
      <c r="C69" s="2079">
        <v>10000000</v>
      </c>
      <c r="D69" s="2080"/>
      <c r="E69" s="2080"/>
      <c r="F69" s="2080"/>
      <c r="G69" s="2080">
        <v>10000000</v>
      </c>
      <c r="H69" s="487">
        <v>0</v>
      </c>
    </row>
    <row r="70" spans="1:10" x14ac:dyDescent="0.2">
      <c r="A70" s="2075">
        <v>20</v>
      </c>
      <c r="B70" s="2073" t="s">
        <v>1191</v>
      </c>
      <c r="C70" s="2079">
        <v>0</v>
      </c>
      <c r="D70" s="2080">
        <v>57150000</v>
      </c>
      <c r="E70" s="2080"/>
      <c r="F70" s="2080"/>
      <c r="G70" s="2080"/>
      <c r="H70" s="487">
        <v>57150000</v>
      </c>
    </row>
    <row r="71" spans="1:10" x14ac:dyDescent="0.2">
      <c r="A71" s="2075">
        <v>21</v>
      </c>
      <c r="B71" s="2073" t="s">
        <v>1192</v>
      </c>
      <c r="C71" s="2079">
        <v>0</v>
      </c>
      <c r="D71" s="2080">
        <v>7000000</v>
      </c>
      <c r="E71" s="2080"/>
      <c r="F71" s="2080"/>
      <c r="G71" s="2080"/>
      <c r="H71" s="487">
        <v>7000000</v>
      </c>
    </row>
    <row r="72" spans="1:10" x14ac:dyDescent="0.2">
      <c r="A72" s="508"/>
      <c r="B72" s="509"/>
      <c r="C72" s="503"/>
      <c r="D72" s="510"/>
      <c r="E72" s="510"/>
      <c r="F72" s="510"/>
      <c r="G72" s="510"/>
      <c r="H72" s="511"/>
    </row>
    <row r="73" spans="1:10" x14ac:dyDescent="0.2">
      <c r="A73" s="500"/>
      <c r="B73" s="482"/>
      <c r="C73" s="485"/>
      <c r="D73" s="486"/>
      <c r="E73" s="486"/>
      <c r="F73" s="486"/>
      <c r="G73" s="486"/>
      <c r="H73" s="484"/>
    </row>
    <row r="74" spans="1:10" ht="13.5" x14ac:dyDescent="0.2">
      <c r="A74" s="490" t="s">
        <v>276</v>
      </c>
      <c r="B74" s="491" t="s">
        <v>66</v>
      </c>
      <c r="C74" s="492">
        <v>1494642321</v>
      </c>
      <c r="D74" s="493">
        <v>630738000</v>
      </c>
      <c r="E74" s="493">
        <v>1424753886</v>
      </c>
      <c r="F74" s="493">
        <v>198677000</v>
      </c>
      <c r="G74" s="493">
        <v>306605000</v>
      </c>
      <c r="H74" s="494">
        <v>592698435</v>
      </c>
    </row>
    <row r="75" spans="1:10" x14ac:dyDescent="0.2">
      <c r="A75" s="513"/>
      <c r="B75" s="514"/>
      <c r="C75" s="512"/>
      <c r="D75" s="515"/>
      <c r="E75" s="515"/>
      <c r="F75" s="515"/>
      <c r="G75" s="515"/>
      <c r="H75" s="516"/>
    </row>
    <row r="76" spans="1:10" ht="15.75" thickBot="1" x14ac:dyDescent="0.25">
      <c r="A76" s="517"/>
      <c r="B76" s="518" t="s">
        <v>297</v>
      </c>
      <c r="C76" s="519">
        <v>1545742321</v>
      </c>
      <c r="D76" s="520">
        <v>1162797348</v>
      </c>
      <c r="E76" s="520">
        <v>1653896059</v>
      </c>
      <c r="F76" s="520">
        <v>213677409</v>
      </c>
      <c r="G76" s="520">
        <v>373799409</v>
      </c>
      <c r="H76" s="521">
        <v>894521610</v>
      </c>
      <c r="I76" s="1008"/>
      <c r="J76" s="1008"/>
    </row>
  </sheetData>
  <mergeCells count="6">
    <mergeCell ref="A9:A11"/>
    <mergeCell ref="B9:B11"/>
    <mergeCell ref="A4:H4"/>
    <mergeCell ref="A5:H5"/>
    <mergeCell ref="A6:H6"/>
    <mergeCell ref="F9:G9"/>
  </mergeCells>
  <phoneticPr fontId="84" type="noConversion"/>
  <printOptions horizontalCentered="1"/>
  <pageMargins left="0.35433070866141736" right="0.35433070866141736" top="0.62" bottom="0.59055118110236227" header="0.31496062992125984" footer="0.23622047244094491"/>
  <pageSetup paperSize="9" scale="75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F1" sqref="F1"/>
    </sheetView>
  </sheetViews>
  <sheetFormatPr defaultRowHeight="15" x14ac:dyDescent="0.25"/>
  <cols>
    <col min="1" max="1" width="51.42578125" style="2272" customWidth="1"/>
    <col min="2" max="6" width="20.7109375" style="2272" customWidth="1"/>
    <col min="7" max="16384" width="9.140625" style="2272"/>
  </cols>
  <sheetData>
    <row r="1" spans="1:6" x14ac:dyDescent="0.25">
      <c r="A1" s="2270"/>
      <c r="B1" s="2270"/>
      <c r="C1" s="2270"/>
      <c r="D1" s="2270"/>
      <c r="E1" s="2270"/>
      <c r="F1" s="2271" t="s">
        <v>1311</v>
      </c>
    </row>
    <row r="2" spans="1:6" x14ac:dyDescent="0.25">
      <c r="A2" s="2270"/>
      <c r="B2" s="2270"/>
      <c r="C2" s="2270"/>
      <c r="D2" s="2270"/>
      <c r="E2" s="2270"/>
      <c r="F2" s="2271" t="s">
        <v>51</v>
      </c>
    </row>
    <row r="3" spans="1:6" x14ac:dyDescent="0.25">
      <c r="A3" s="2270"/>
      <c r="B3" s="2270"/>
      <c r="C3" s="2270"/>
      <c r="D3" s="2270"/>
      <c r="E3" s="2270"/>
      <c r="F3" s="2271"/>
    </row>
    <row r="4" spans="1:6" ht="23.25" x14ac:dyDescent="0.35">
      <c r="A4" s="2458" t="s">
        <v>1327</v>
      </c>
      <c r="B4" s="2458"/>
      <c r="C4" s="2458"/>
      <c r="D4" s="2458"/>
      <c r="E4" s="2458"/>
      <c r="F4" s="2458"/>
    </row>
    <row r="5" spans="1:6" ht="18.75" x14ac:dyDescent="0.3">
      <c r="A5" s="2459" t="s">
        <v>1249</v>
      </c>
      <c r="B5" s="2459"/>
      <c r="C5" s="2459"/>
      <c r="D5" s="2459"/>
      <c r="E5" s="2459"/>
      <c r="F5" s="2459"/>
    </row>
    <row r="6" spans="1:6" ht="37.5" customHeight="1" thickBot="1" x14ac:dyDescent="0.3">
      <c r="A6" s="2270"/>
      <c r="B6" s="2270"/>
      <c r="C6" s="2270"/>
      <c r="D6" s="2270"/>
      <c r="E6" s="2270"/>
      <c r="F6" s="2270"/>
    </row>
    <row r="7" spans="1:6" ht="44.25" customHeight="1" x14ac:dyDescent="0.25">
      <c r="A7" s="2273" t="s">
        <v>28</v>
      </c>
      <c r="B7" s="2274" t="s">
        <v>1328</v>
      </c>
      <c r="C7" s="2274" t="s">
        <v>227</v>
      </c>
      <c r="D7" s="2274" t="s">
        <v>333</v>
      </c>
      <c r="E7" s="2274" t="s">
        <v>1329</v>
      </c>
      <c r="F7" s="2275" t="s">
        <v>1330</v>
      </c>
    </row>
    <row r="8" spans="1:6" x14ac:dyDescent="0.25">
      <c r="A8" s="2276"/>
      <c r="B8" s="2277"/>
      <c r="C8" s="2277"/>
      <c r="D8" s="2277"/>
      <c r="E8" s="2277"/>
      <c r="F8" s="2278"/>
    </row>
    <row r="9" spans="1:6" s="2282" customFormat="1" ht="18" customHeight="1" x14ac:dyDescent="0.25">
      <c r="A9" s="2279" t="s">
        <v>1331</v>
      </c>
      <c r="B9" s="2280">
        <v>7653101712</v>
      </c>
      <c r="C9" s="2280">
        <v>7104686327</v>
      </c>
      <c r="D9" s="2280">
        <v>402847998</v>
      </c>
      <c r="E9" s="2280">
        <v>68881740</v>
      </c>
      <c r="F9" s="2281">
        <v>76685647</v>
      </c>
    </row>
    <row r="10" spans="1:6" ht="18" customHeight="1" x14ac:dyDescent="0.25">
      <c r="A10" s="2276" t="s">
        <v>1332</v>
      </c>
      <c r="B10" s="2283">
        <v>-104324452090</v>
      </c>
      <c r="C10" s="2283">
        <v>-91921945538</v>
      </c>
      <c r="D10" s="2283">
        <v>-3268706803</v>
      </c>
      <c r="E10" s="2283">
        <v>-5227911795</v>
      </c>
      <c r="F10" s="2284">
        <v>-3905887954</v>
      </c>
    </row>
    <row r="11" spans="1:6" ht="18" customHeight="1" x14ac:dyDescent="0.25">
      <c r="A11" s="2276" t="s">
        <v>1333</v>
      </c>
      <c r="B11" s="2283">
        <v>110860283021</v>
      </c>
      <c r="C11" s="2283">
        <v>97869578111</v>
      </c>
      <c r="D11" s="2283">
        <v>3624462927</v>
      </c>
      <c r="E11" s="2283">
        <v>5340419484</v>
      </c>
      <c r="F11" s="2284">
        <v>4025822499</v>
      </c>
    </row>
    <row r="12" spans="1:6" ht="18" customHeight="1" x14ac:dyDescent="0.25">
      <c r="A12" s="2276" t="s">
        <v>1334</v>
      </c>
      <c r="B12" s="2283">
        <v>-7011432322</v>
      </c>
      <c r="C12" s="2283">
        <v>-6417549286</v>
      </c>
      <c r="D12" s="2283">
        <v>-408364232</v>
      </c>
      <c r="E12" s="2283">
        <v>-73215792</v>
      </c>
      <c r="F12" s="2284">
        <v>-112303012</v>
      </c>
    </row>
    <row r="13" spans="1:6" ht="18" customHeight="1" x14ac:dyDescent="0.25">
      <c r="A13" s="2276" t="s">
        <v>1335</v>
      </c>
      <c r="B13" s="2283">
        <v>45353216</v>
      </c>
      <c r="C13" s="2285">
        <v>45232591</v>
      </c>
      <c r="D13" s="2285">
        <v>16748</v>
      </c>
      <c r="E13" s="2283">
        <v>103877</v>
      </c>
      <c r="F13" s="2284">
        <v>0</v>
      </c>
    </row>
    <row r="14" spans="1:6" ht="18" customHeight="1" x14ac:dyDescent="0.25">
      <c r="A14" s="2276" t="s">
        <v>1336</v>
      </c>
      <c r="B14" s="2283">
        <v>172256723</v>
      </c>
      <c r="C14" s="2285">
        <v>172678950</v>
      </c>
      <c r="D14" s="2285">
        <v>458613</v>
      </c>
      <c r="E14" s="2283">
        <v>-880840</v>
      </c>
      <c r="F14" s="2284">
        <v>0</v>
      </c>
    </row>
    <row r="15" spans="1:6" ht="18" customHeight="1" x14ac:dyDescent="0.25">
      <c r="A15" s="2276" t="s">
        <v>1337</v>
      </c>
      <c r="B15" s="2283">
        <v>-2286476</v>
      </c>
      <c r="C15" s="2285">
        <v>-2286476</v>
      </c>
      <c r="D15" s="2285">
        <v>0</v>
      </c>
      <c r="E15" s="2283">
        <v>0</v>
      </c>
      <c r="F15" s="2284">
        <v>0</v>
      </c>
    </row>
    <row r="16" spans="1:6" ht="18" customHeight="1" x14ac:dyDescent="0.25">
      <c r="A16" s="2276" t="s">
        <v>1338</v>
      </c>
      <c r="B16" s="2283">
        <v>0</v>
      </c>
      <c r="C16" s="2285">
        <v>0</v>
      </c>
      <c r="D16" s="2285">
        <v>0</v>
      </c>
      <c r="E16" s="2283">
        <v>0</v>
      </c>
      <c r="F16" s="2284">
        <v>0</v>
      </c>
    </row>
    <row r="17" spans="1:6" ht="18" customHeight="1" x14ac:dyDescent="0.25">
      <c r="A17" s="2276" t="s">
        <v>1339</v>
      </c>
      <c r="B17" s="2283">
        <v>0</v>
      </c>
      <c r="C17" s="2285">
        <v>0</v>
      </c>
      <c r="D17" s="2285">
        <v>0</v>
      </c>
      <c r="E17" s="2283">
        <v>0</v>
      </c>
      <c r="F17" s="2284">
        <v>0</v>
      </c>
    </row>
    <row r="18" spans="1:6" ht="18" customHeight="1" x14ac:dyDescent="0.25">
      <c r="A18" s="2276" t="s">
        <v>1340</v>
      </c>
      <c r="B18" s="2283">
        <v>27843562</v>
      </c>
      <c r="C18" s="2285">
        <v>3780000</v>
      </c>
      <c r="D18" s="2285">
        <v>0</v>
      </c>
      <c r="E18" s="2283">
        <v>0</v>
      </c>
      <c r="F18" s="2284">
        <v>24063562</v>
      </c>
    </row>
    <row r="19" spans="1:6" ht="18" customHeight="1" x14ac:dyDescent="0.25">
      <c r="A19" s="2276" t="s">
        <v>1341</v>
      </c>
      <c r="B19" s="2283">
        <v>44977718</v>
      </c>
      <c r="C19" s="2285">
        <v>44877548</v>
      </c>
      <c r="D19" s="2285">
        <v>80103</v>
      </c>
      <c r="E19" s="2283">
        <v>21060</v>
      </c>
      <c r="F19" s="2284">
        <v>-993</v>
      </c>
    </row>
    <row r="20" spans="1:6" ht="18" customHeight="1" x14ac:dyDescent="0.25">
      <c r="A20" s="2276" t="s">
        <v>1342</v>
      </c>
      <c r="B20" s="2283">
        <v>0</v>
      </c>
      <c r="C20" s="2285">
        <v>0</v>
      </c>
      <c r="D20" s="2285">
        <v>0</v>
      </c>
      <c r="E20" s="2283">
        <v>0</v>
      </c>
      <c r="F20" s="2284"/>
    </row>
    <row r="21" spans="1:6" ht="18" customHeight="1" x14ac:dyDescent="0.25">
      <c r="A21" s="2276" t="s">
        <v>1343</v>
      </c>
      <c r="B21" s="2283">
        <v>110459</v>
      </c>
      <c r="C21" s="2285">
        <v>160459</v>
      </c>
      <c r="D21" s="2285">
        <v>-50000</v>
      </c>
      <c r="E21" s="2283">
        <v>0</v>
      </c>
      <c r="F21" s="2284"/>
    </row>
    <row r="22" spans="1:6" ht="18" customHeight="1" x14ac:dyDescent="0.25">
      <c r="A22" s="2276" t="s">
        <v>1344</v>
      </c>
      <c r="B22" s="2283">
        <v>-31637980</v>
      </c>
      <c r="C22" s="2285">
        <v>-31637980</v>
      </c>
      <c r="D22" s="2285"/>
      <c r="E22" s="2283">
        <v>0</v>
      </c>
      <c r="F22" s="2284">
        <v>0</v>
      </c>
    </row>
    <row r="23" spans="1:6" s="2282" customFormat="1" ht="18" customHeight="1" x14ac:dyDescent="0.25">
      <c r="A23" s="2279" t="s">
        <v>1345</v>
      </c>
      <c r="B23" s="2280">
        <v>7434117543</v>
      </c>
      <c r="C23" s="2280">
        <v>6867574706</v>
      </c>
      <c r="D23" s="2280">
        <v>350745354</v>
      </c>
      <c r="E23" s="2280">
        <v>107417734</v>
      </c>
      <c r="F23" s="2281">
        <v>108379749</v>
      </c>
    </row>
    <row r="24" spans="1:6" ht="18" customHeight="1" x14ac:dyDescent="0.25">
      <c r="A24" s="2276"/>
      <c r="B24" s="2277"/>
      <c r="C24" s="2283"/>
      <c r="D24" s="2283"/>
      <c r="E24" s="2283"/>
      <c r="F24" s="2284"/>
    </row>
    <row r="25" spans="1:6" s="2282" customFormat="1" ht="18" customHeight="1" x14ac:dyDescent="0.25">
      <c r="A25" s="2279" t="s">
        <v>1346</v>
      </c>
      <c r="B25" s="2280">
        <v>7434117543</v>
      </c>
      <c r="C25" s="2280">
        <v>6867574706</v>
      </c>
      <c r="D25" s="2280">
        <v>350745354</v>
      </c>
      <c r="E25" s="2280">
        <v>107417734</v>
      </c>
      <c r="F25" s="2281">
        <v>108379749</v>
      </c>
    </row>
    <row r="26" spans="1:6" ht="18" customHeight="1" thickBot="1" x14ac:dyDescent="0.3">
      <c r="A26" s="2286" t="s">
        <v>1347</v>
      </c>
      <c r="B26" s="2287">
        <v>0</v>
      </c>
      <c r="C26" s="2287">
        <v>0</v>
      </c>
      <c r="D26" s="2287">
        <v>0</v>
      </c>
      <c r="E26" s="2287">
        <v>0</v>
      </c>
      <c r="F26" s="2288">
        <v>0</v>
      </c>
    </row>
    <row r="27" spans="1:6" x14ac:dyDescent="0.25">
      <c r="C27" s="2289"/>
      <c r="D27" s="2290"/>
      <c r="E27" s="2289"/>
      <c r="F27" s="2289"/>
    </row>
    <row r="28" spans="1:6" x14ac:dyDescent="0.25">
      <c r="C28" s="2289"/>
      <c r="D28" s="2289"/>
    </row>
    <row r="29" spans="1:6" x14ac:dyDescent="0.25">
      <c r="C29" s="2289"/>
      <c r="D29" s="2289"/>
    </row>
    <row r="30" spans="1:6" x14ac:dyDescent="0.25">
      <c r="C30" s="2289"/>
      <c r="D30" s="2289"/>
    </row>
    <row r="31" spans="1:6" x14ac:dyDescent="0.25">
      <c r="C31" s="2289"/>
      <c r="D31" s="2289"/>
    </row>
    <row r="32" spans="1:6" x14ac:dyDescent="0.25">
      <c r="C32" s="2289"/>
      <c r="D32" s="2289"/>
    </row>
    <row r="33" spans="3:4" x14ac:dyDescent="0.25">
      <c r="C33" s="2289"/>
      <c r="D33" s="2289"/>
    </row>
    <row r="34" spans="3:4" x14ac:dyDescent="0.25">
      <c r="C34" s="2289"/>
      <c r="D34" s="2289"/>
    </row>
    <row r="35" spans="3:4" x14ac:dyDescent="0.25">
      <c r="C35" s="2289"/>
      <c r="D35" s="2289"/>
    </row>
    <row r="36" spans="3:4" x14ac:dyDescent="0.25">
      <c r="C36" s="2289"/>
      <c r="D36" s="2289"/>
    </row>
    <row r="37" spans="3:4" x14ac:dyDescent="0.25">
      <c r="D37" s="2289"/>
    </row>
    <row r="38" spans="3:4" x14ac:dyDescent="0.25">
      <c r="D38" s="2289"/>
    </row>
    <row r="39" spans="3:4" x14ac:dyDescent="0.25">
      <c r="D39" s="2289"/>
    </row>
    <row r="40" spans="3:4" x14ac:dyDescent="0.25">
      <c r="D40" s="2289"/>
    </row>
    <row r="41" spans="3:4" x14ac:dyDescent="0.25">
      <c r="D41" s="2289"/>
    </row>
    <row r="42" spans="3:4" x14ac:dyDescent="0.25">
      <c r="D42" s="2289"/>
    </row>
    <row r="43" spans="3:4" x14ac:dyDescent="0.25">
      <c r="D43" s="2289"/>
    </row>
    <row r="44" spans="3:4" x14ac:dyDescent="0.25">
      <c r="D44" s="2289"/>
    </row>
    <row r="45" spans="3:4" x14ac:dyDescent="0.25">
      <c r="D45" s="2289"/>
    </row>
  </sheetData>
  <mergeCells count="2"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workbookViewId="0">
      <selection activeCell="C1" sqref="C1"/>
    </sheetView>
  </sheetViews>
  <sheetFormatPr defaultColWidth="9.140625" defaultRowHeight="12.75" x14ac:dyDescent="0.2"/>
  <cols>
    <col min="1" max="1" width="8.5703125" style="2291" customWidth="1"/>
    <col min="2" max="2" width="61.42578125" style="2291" customWidth="1"/>
    <col min="3" max="3" width="21.7109375" style="2291" bestFit="1" customWidth="1"/>
    <col min="4" max="16384" width="9.140625" style="2291"/>
  </cols>
  <sheetData>
    <row r="1" spans="1:6" ht="15.75" customHeight="1" x14ac:dyDescent="0.2">
      <c r="C1" s="377" t="s">
        <v>1348</v>
      </c>
    </row>
    <row r="2" spans="1:6" ht="15.75" customHeight="1" x14ac:dyDescent="0.2">
      <c r="C2" s="377" t="s">
        <v>51</v>
      </c>
    </row>
    <row r="3" spans="1:6" ht="25.5" customHeight="1" x14ac:dyDescent="0.2">
      <c r="A3" s="2292"/>
    </row>
    <row r="4" spans="1:6" ht="78" customHeight="1" x14ac:dyDescent="0.3">
      <c r="A4" s="2460" t="s">
        <v>1349</v>
      </c>
      <c r="B4" s="2460"/>
      <c r="C4" s="2460"/>
    </row>
    <row r="5" spans="1:6" ht="71.25" customHeight="1" thickBot="1" x14ac:dyDescent="0.25">
      <c r="A5" s="2461" t="s">
        <v>1350</v>
      </c>
      <c r="B5" s="2461"/>
      <c r="C5" s="2461"/>
    </row>
    <row r="6" spans="1:6" ht="80.25" customHeight="1" x14ac:dyDescent="0.2">
      <c r="A6" s="2293" t="s">
        <v>336</v>
      </c>
      <c r="B6" s="2294" t="s">
        <v>302</v>
      </c>
      <c r="C6" s="2295" t="s">
        <v>1351</v>
      </c>
      <c r="D6" s="2296"/>
      <c r="E6" s="2296"/>
      <c r="F6" s="2296"/>
    </row>
    <row r="7" spans="1:6" x14ac:dyDescent="0.2">
      <c r="A7" s="2297">
        <v>1</v>
      </c>
      <c r="B7" s="2298">
        <v>2</v>
      </c>
      <c r="C7" s="2299">
        <v>3</v>
      </c>
    </row>
    <row r="8" spans="1:6" ht="15.75" x14ac:dyDescent="0.2">
      <c r="A8" s="2300"/>
      <c r="B8" s="2301"/>
      <c r="C8" s="2302"/>
    </row>
    <row r="9" spans="1:6" ht="15.75" x14ac:dyDescent="0.2">
      <c r="A9" s="2300"/>
      <c r="B9" s="2303" t="s">
        <v>1352</v>
      </c>
      <c r="C9" s="2304">
        <v>90000000</v>
      </c>
    </row>
    <row r="10" spans="1:6" ht="15.75" x14ac:dyDescent="0.2">
      <c r="A10" s="2300"/>
      <c r="B10" s="2303" t="s">
        <v>1353</v>
      </c>
      <c r="C10" s="2304">
        <v>63500000</v>
      </c>
    </row>
    <row r="11" spans="1:6" ht="15.75" x14ac:dyDescent="0.2">
      <c r="A11" s="2300"/>
      <c r="B11" s="2305" t="s">
        <v>1354</v>
      </c>
      <c r="C11" s="2304">
        <v>254000000</v>
      </c>
    </row>
    <row r="12" spans="1:6" ht="15.75" x14ac:dyDescent="0.2">
      <c r="A12" s="2300"/>
      <c r="B12" s="2305"/>
      <c r="C12" s="2304"/>
    </row>
    <row r="13" spans="1:6" ht="15.75" x14ac:dyDescent="0.2">
      <c r="A13" s="2306"/>
      <c r="B13" s="2307" t="s">
        <v>738</v>
      </c>
      <c r="C13" s="2308">
        <v>407500000</v>
      </c>
    </row>
    <row r="14" spans="1:6" ht="15.75" customHeight="1" x14ac:dyDescent="0.2">
      <c r="A14" s="2309"/>
      <c r="B14" s="2310"/>
      <c r="C14" s="2311"/>
    </row>
    <row r="15" spans="1:6" ht="15.75" customHeight="1" x14ac:dyDescent="0.2">
      <c r="A15" s="2300"/>
      <c r="B15" s="2305"/>
      <c r="C15" s="2304"/>
    </row>
    <row r="16" spans="1:6" ht="21.95" customHeight="1" x14ac:dyDescent="0.2">
      <c r="A16" s="2300"/>
      <c r="B16" s="2312" t="s">
        <v>1355</v>
      </c>
      <c r="C16" s="2313">
        <v>0</v>
      </c>
    </row>
    <row r="17" spans="1:3" ht="21.95" customHeight="1" x14ac:dyDescent="0.2">
      <c r="A17" s="2300"/>
      <c r="B17" s="2301"/>
      <c r="C17" s="2302"/>
    </row>
    <row r="18" spans="1:3" ht="15.75" customHeight="1" x14ac:dyDescent="0.2">
      <c r="A18" s="2300"/>
      <c r="B18" s="2303" t="s">
        <v>1356</v>
      </c>
      <c r="C18" s="2304">
        <v>266700000</v>
      </c>
    </row>
    <row r="19" spans="1:3" ht="15.75" customHeight="1" x14ac:dyDescent="0.2">
      <c r="A19" s="2300"/>
      <c r="B19" s="2314"/>
      <c r="C19" s="2315"/>
    </row>
    <row r="20" spans="1:3" ht="15.75" customHeight="1" x14ac:dyDescent="0.2">
      <c r="A20" s="2300"/>
      <c r="B20" s="2305"/>
      <c r="C20" s="2304"/>
    </row>
    <row r="21" spans="1:3" ht="21.95" customHeight="1" x14ac:dyDescent="0.2">
      <c r="A21" s="2300"/>
      <c r="B21" s="2301" t="s">
        <v>1357</v>
      </c>
      <c r="C21" s="2302">
        <v>266700000</v>
      </c>
    </row>
    <row r="22" spans="1:3" ht="35.1" customHeight="1" x14ac:dyDescent="0.2">
      <c r="A22" s="2316" t="s">
        <v>121</v>
      </c>
      <c r="B22" s="2317" t="s">
        <v>1358</v>
      </c>
      <c r="C22" s="2318">
        <v>674200000</v>
      </c>
    </row>
    <row r="23" spans="1:3" ht="15.75" customHeight="1" x14ac:dyDescent="0.2">
      <c r="A23" s="2300"/>
      <c r="B23" s="2305"/>
      <c r="C23" s="2304"/>
    </row>
    <row r="24" spans="1:3" ht="15.75" customHeight="1" x14ac:dyDescent="0.2">
      <c r="A24" s="2300"/>
      <c r="B24" s="2305"/>
      <c r="C24" s="2304"/>
    </row>
    <row r="25" spans="1:3" ht="21.95" customHeight="1" x14ac:dyDescent="0.2">
      <c r="A25" s="2300"/>
      <c r="B25" s="2312" t="s">
        <v>1355</v>
      </c>
      <c r="C25" s="2313">
        <v>0</v>
      </c>
    </row>
    <row r="26" spans="1:3" ht="15.75" x14ac:dyDescent="0.2">
      <c r="A26" s="2300"/>
      <c r="B26" s="2305"/>
      <c r="C26" s="2304"/>
    </row>
    <row r="27" spans="1:3" ht="15.75" x14ac:dyDescent="0.2">
      <c r="A27" s="2300"/>
      <c r="B27" s="2305"/>
      <c r="C27" s="2304"/>
    </row>
    <row r="28" spans="1:3" ht="15.75" x14ac:dyDescent="0.2">
      <c r="A28" s="2300"/>
      <c r="B28" s="2305"/>
      <c r="C28" s="2304"/>
    </row>
    <row r="29" spans="1:3" ht="15.75" x14ac:dyDescent="0.2">
      <c r="A29" s="2306"/>
      <c r="B29" s="2312" t="s">
        <v>1357</v>
      </c>
      <c r="C29" s="2313">
        <v>0</v>
      </c>
    </row>
    <row r="30" spans="1:3" ht="21.95" customHeight="1" x14ac:dyDescent="0.2">
      <c r="A30" s="2300"/>
      <c r="B30" s="2319"/>
      <c r="C30" s="2304"/>
    </row>
    <row r="31" spans="1:3" ht="24" customHeight="1" x14ac:dyDescent="0.2">
      <c r="A31" s="2316" t="s">
        <v>276</v>
      </c>
      <c r="B31" s="2317" t="s">
        <v>1359</v>
      </c>
      <c r="C31" s="2318">
        <v>0</v>
      </c>
    </row>
    <row r="32" spans="1:3" ht="35.25" customHeight="1" thickBot="1" x14ac:dyDescent="0.25">
      <c r="A32" s="2300"/>
      <c r="B32" s="2320"/>
      <c r="C32" s="2315"/>
    </row>
    <row r="33" spans="1:3" ht="30" customHeight="1" thickBot="1" x14ac:dyDescent="0.25">
      <c r="A33" s="2321"/>
      <c r="B33" s="2322" t="s">
        <v>1360</v>
      </c>
      <c r="C33" s="2323">
        <v>674200000</v>
      </c>
    </row>
    <row r="34" spans="1:3" ht="30" customHeight="1" x14ac:dyDescent="0.2"/>
    <row r="35" spans="1:3" ht="30" customHeight="1" x14ac:dyDescent="0.2"/>
    <row r="36" spans="1:3" ht="30" customHeight="1" x14ac:dyDescent="0.2"/>
  </sheetData>
  <mergeCells count="2">
    <mergeCell ref="A4:C4"/>
    <mergeCell ref="A5:C5"/>
  </mergeCells>
  <printOptions horizontalCentered="1"/>
  <pageMargins left="0.39370078740157483" right="0.39370078740157483" top="0.86" bottom="0.4" header="0.11811023622047245" footer="0.23"/>
  <pageSetup paperSize="9" scale="90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opLeftCell="A4" workbookViewId="0">
      <selection activeCell="F21" sqref="F21"/>
    </sheetView>
  </sheetViews>
  <sheetFormatPr defaultRowHeight="12.75" x14ac:dyDescent="0.2"/>
  <cols>
    <col min="1" max="1" width="4.7109375" customWidth="1"/>
    <col min="2" max="2" width="27.85546875" customWidth="1"/>
    <col min="3" max="6" width="15.28515625" customWidth="1"/>
    <col min="8" max="8" width="10.85546875" bestFit="1" customWidth="1"/>
    <col min="11" max="11" width="12.7109375" bestFit="1" customWidth="1"/>
    <col min="12" max="12" width="10.140625" bestFit="1" customWidth="1"/>
    <col min="13" max="13" width="13" customWidth="1"/>
  </cols>
  <sheetData>
    <row r="2" spans="1:9" x14ac:dyDescent="0.2">
      <c r="F2" s="364" t="s">
        <v>1325</v>
      </c>
    </row>
    <row r="3" spans="1:9" x14ac:dyDescent="0.2">
      <c r="F3" s="365" t="s">
        <v>51</v>
      </c>
    </row>
    <row r="4" spans="1:9" ht="20.100000000000001" customHeight="1" x14ac:dyDescent="0.2"/>
    <row r="5" spans="1:9" ht="20.100000000000001" customHeight="1" x14ac:dyDescent="0.2">
      <c r="A5" s="2462" t="s">
        <v>1309</v>
      </c>
      <c r="B5" s="2462"/>
      <c r="C5" s="2462"/>
      <c r="D5" s="2462"/>
      <c r="E5" s="2462"/>
      <c r="F5" s="2462"/>
    </row>
    <row r="6" spans="1:9" x14ac:dyDescent="0.2">
      <c r="A6" s="2463" t="s">
        <v>1362</v>
      </c>
      <c r="B6" s="2463"/>
      <c r="C6" s="2463"/>
      <c r="D6" s="2463"/>
      <c r="E6" s="2463"/>
      <c r="F6" s="2463"/>
    </row>
    <row r="7" spans="1:9" ht="20.25" customHeight="1" x14ac:dyDescent="0.2"/>
    <row r="8" spans="1:9" ht="13.5" thickBot="1" x14ac:dyDescent="0.25"/>
    <row r="9" spans="1:9" ht="31.5" customHeight="1" x14ac:dyDescent="0.2">
      <c r="A9" s="1036" t="s">
        <v>336</v>
      </c>
      <c r="B9" s="662" t="s">
        <v>28</v>
      </c>
      <c r="C9" s="662" t="s">
        <v>227</v>
      </c>
      <c r="D9" s="662" t="s">
        <v>938</v>
      </c>
      <c r="E9" s="662" t="s">
        <v>352</v>
      </c>
      <c r="F9" s="631" t="s">
        <v>945</v>
      </c>
    </row>
    <row r="10" spans="1:9" ht="41.25" customHeight="1" x14ac:dyDescent="0.2">
      <c r="A10" s="105"/>
      <c r="B10" s="106"/>
      <c r="C10" s="1039" t="s">
        <v>937</v>
      </c>
      <c r="D10" s="1039" t="s">
        <v>150</v>
      </c>
      <c r="E10" s="106"/>
      <c r="F10" s="667"/>
    </row>
    <row r="11" spans="1:9" x14ac:dyDescent="0.2">
      <c r="A11" s="1037">
        <v>1</v>
      </c>
      <c r="B11" s="1038">
        <v>2</v>
      </c>
      <c r="C11" s="1047">
        <v>3</v>
      </c>
      <c r="D11" s="1047">
        <v>4</v>
      </c>
      <c r="E11" s="1047">
        <v>5</v>
      </c>
      <c r="F11" s="1048">
        <v>6</v>
      </c>
    </row>
    <row r="12" spans="1:9" ht="39.950000000000003" customHeight="1" x14ac:dyDescent="0.2">
      <c r="A12" s="314">
        <v>1</v>
      </c>
      <c r="B12" s="1040" t="s">
        <v>939</v>
      </c>
      <c r="C12" s="305">
        <v>20734007456</v>
      </c>
      <c r="D12" s="305">
        <v>160416801</v>
      </c>
      <c r="E12" s="305">
        <v>3551960081</v>
      </c>
      <c r="F12" s="1051">
        <v>24446384338</v>
      </c>
      <c r="G12" s="1418"/>
      <c r="H12" s="1418"/>
      <c r="I12" s="1418"/>
    </row>
    <row r="13" spans="1:9" ht="39.950000000000003" customHeight="1" x14ac:dyDescent="0.2">
      <c r="A13" s="314">
        <v>2</v>
      </c>
      <c r="B13" s="1041" t="s">
        <v>940</v>
      </c>
      <c r="C13" s="305">
        <v>12549884807</v>
      </c>
      <c r="D13" s="305">
        <v>3268706803</v>
      </c>
      <c r="E13" s="305">
        <v>9133799749</v>
      </c>
      <c r="F13" s="1051">
        <v>24952391359</v>
      </c>
      <c r="G13" s="1418"/>
      <c r="H13" s="1418"/>
      <c r="I13" s="1418"/>
    </row>
    <row r="14" spans="1:9" ht="39.950000000000003" customHeight="1" x14ac:dyDescent="0.2">
      <c r="A14" s="1042">
        <v>3</v>
      </c>
      <c r="B14" s="1046" t="s">
        <v>941</v>
      </c>
      <c r="C14" s="309">
        <v>8184122649</v>
      </c>
      <c r="D14" s="309">
        <v>-3108290002</v>
      </c>
      <c r="E14" s="309">
        <v>-5581839668</v>
      </c>
      <c r="F14" s="310">
        <v>-506007021</v>
      </c>
      <c r="G14" s="1418"/>
      <c r="H14" s="1418"/>
      <c r="I14" s="1418"/>
    </row>
    <row r="15" spans="1:9" ht="39.950000000000003" customHeight="1" x14ac:dyDescent="0.2">
      <c r="A15" s="314">
        <v>4</v>
      </c>
      <c r="B15" s="1040" t="s">
        <v>942</v>
      </c>
      <c r="C15" s="305">
        <v>77135570655</v>
      </c>
      <c r="D15" s="305">
        <v>3464046126</v>
      </c>
      <c r="E15" s="305">
        <v>5814281902</v>
      </c>
      <c r="F15" s="310">
        <v>86413898693</v>
      </c>
    </row>
    <row r="16" spans="1:9" ht="39.950000000000003" customHeight="1" x14ac:dyDescent="0.2">
      <c r="A16" s="314">
        <v>5</v>
      </c>
      <c r="B16" s="1041" t="s">
        <v>943</v>
      </c>
      <c r="C16" s="305">
        <v>79372060731</v>
      </c>
      <c r="D16" s="305"/>
      <c r="E16" s="305"/>
      <c r="F16" s="1051">
        <v>79372060731</v>
      </c>
    </row>
    <row r="17" spans="1:13" ht="39.950000000000003" customHeight="1" x14ac:dyDescent="0.2">
      <c r="A17" s="1042">
        <v>6</v>
      </c>
      <c r="B17" s="1046" t="s">
        <v>944</v>
      </c>
      <c r="C17" s="309">
        <v>-2236490076</v>
      </c>
      <c r="D17" s="309">
        <v>3464046126</v>
      </c>
      <c r="E17" s="309">
        <v>5814281902</v>
      </c>
      <c r="F17" s="310">
        <v>7041837952</v>
      </c>
    </row>
    <row r="18" spans="1:13" ht="39.950000000000003" customHeight="1" x14ac:dyDescent="0.2">
      <c r="A18" s="1043">
        <v>7</v>
      </c>
      <c r="B18" s="1044" t="s">
        <v>988</v>
      </c>
      <c r="C18" s="1050">
        <v>5947632573</v>
      </c>
      <c r="D18" s="1050">
        <v>355756124</v>
      </c>
      <c r="E18" s="1050">
        <v>232442234</v>
      </c>
      <c r="F18" s="1052">
        <v>6535830931</v>
      </c>
      <c r="K18" s="1419"/>
    </row>
    <row r="19" spans="1:13" ht="39.950000000000003" customHeight="1" x14ac:dyDescent="0.2">
      <c r="A19" s="1043">
        <v>8</v>
      </c>
      <c r="B19" s="1045" t="s">
        <v>935</v>
      </c>
      <c r="C19" s="2108">
        <v>2927379549</v>
      </c>
      <c r="D19" s="2108">
        <v>355756124</v>
      </c>
      <c r="E19" s="1049">
        <v>151563619</v>
      </c>
      <c r="F19" s="1052">
        <v>3434699292</v>
      </c>
      <c r="K19" s="1419"/>
      <c r="L19" s="1419"/>
      <c r="M19" s="1419"/>
    </row>
    <row r="20" spans="1:13" ht="39.950000000000003" customHeight="1" x14ac:dyDescent="0.2">
      <c r="A20" s="1043">
        <v>9</v>
      </c>
      <c r="B20" s="1045" t="s">
        <v>936</v>
      </c>
      <c r="C20" s="2108">
        <v>3020253024</v>
      </c>
      <c r="D20" s="2108"/>
      <c r="E20" s="1049">
        <v>80878615</v>
      </c>
      <c r="F20" s="1052">
        <v>3101131639</v>
      </c>
      <c r="K20" s="1419"/>
      <c r="L20" s="1419"/>
      <c r="M20" s="1419"/>
    </row>
    <row r="21" spans="1:13" ht="24.95" customHeight="1" x14ac:dyDescent="0.2">
      <c r="K21" s="1419"/>
      <c r="L21" s="1419"/>
      <c r="M21" s="1419"/>
    </row>
    <row r="22" spans="1:13" x14ac:dyDescent="0.2">
      <c r="K22" s="1419"/>
      <c r="L22" s="1419"/>
      <c r="M22" s="1419"/>
    </row>
    <row r="23" spans="1:13" x14ac:dyDescent="0.2">
      <c r="K23" s="1419"/>
      <c r="L23" s="1419"/>
      <c r="M23" s="1419"/>
    </row>
    <row r="24" spans="1:13" x14ac:dyDescent="0.2">
      <c r="F24" s="7"/>
    </row>
  </sheetData>
  <mergeCells count="2">
    <mergeCell ref="A5:F5"/>
    <mergeCell ref="A6:F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="80" zoomScaleNormal="80" workbookViewId="0">
      <pane xSplit="2" ySplit="12" topLeftCell="C13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8" style="14" customWidth="1"/>
    <col min="2" max="2" width="62.140625" style="14" bestFit="1" customWidth="1"/>
    <col min="3" max="3" width="16.7109375" style="14" customWidth="1"/>
    <col min="4" max="4" width="16.7109375" style="13" customWidth="1"/>
    <col min="5" max="6" width="16.7109375" style="14" customWidth="1"/>
    <col min="7" max="7" width="16.42578125" style="14" customWidth="1"/>
    <col min="8" max="8" width="13.42578125" style="14" customWidth="1"/>
    <col min="9" max="16384" width="9.140625" style="14"/>
  </cols>
  <sheetData>
    <row r="1" spans="1:17" ht="8.25" customHeight="1" x14ac:dyDescent="0.2">
      <c r="A1" s="52"/>
      <c r="B1" s="52"/>
      <c r="C1" s="52"/>
      <c r="D1" s="53"/>
      <c r="E1" s="52"/>
      <c r="F1" s="52"/>
    </row>
    <row r="2" spans="1:17" x14ac:dyDescent="0.2">
      <c r="A2" s="901"/>
      <c r="B2" s="52"/>
      <c r="C2" s="52"/>
      <c r="D2" s="53"/>
      <c r="E2" s="52"/>
      <c r="F2" s="415" t="s">
        <v>1198</v>
      </c>
    </row>
    <row r="3" spans="1:17" x14ac:dyDescent="0.2">
      <c r="A3" s="52"/>
      <c r="B3" s="52"/>
      <c r="C3" s="52"/>
      <c r="D3" s="53"/>
      <c r="E3" s="52"/>
      <c r="F3" s="415" t="s">
        <v>51</v>
      </c>
    </row>
    <row r="4" spans="1:17" x14ac:dyDescent="0.2">
      <c r="A4" s="52"/>
      <c r="B4" s="52"/>
      <c r="C4" s="52"/>
      <c r="D4" s="53"/>
      <c r="E4" s="52"/>
      <c r="F4" s="415"/>
    </row>
    <row r="5" spans="1:17" x14ac:dyDescent="0.2">
      <c r="A5" s="52"/>
      <c r="B5" s="52"/>
      <c r="C5" s="52"/>
      <c r="D5" s="53"/>
      <c r="E5" s="52"/>
      <c r="F5" s="52"/>
    </row>
    <row r="6" spans="1:17" ht="18.75" x14ac:dyDescent="0.3">
      <c r="A6" s="2337" t="s">
        <v>1197</v>
      </c>
      <c r="B6" s="2337"/>
      <c r="C6" s="2337"/>
      <c r="D6" s="2337"/>
      <c r="E6" s="2337"/>
      <c r="F6" s="2337"/>
    </row>
    <row r="7" spans="1:17" ht="15.75" x14ac:dyDescent="0.25">
      <c r="A7" s="2338" t="s">
        <v>1249</v>
      </c>
      <c r="B7" s="2338"/>
      <c r="C7" s="2338"/>
      <c r="D7" s="2338"/>
      <c r="E7" s="2338"/>
      <c r="F7" s="2338"/>
    </row>
    <row r="8" spans="1:17" ht="33" customHeight="1" thickBot="1" x14ac:dyDescent="0.25">
      <c r="A8" s="52"/>
      <c r="B8" s="52"/>
      <c r="C8" s="52"/>
      <c r="D8" s="53"/>
      <c r="E8" s="52"/>
      <c r="F8" s="52"/>
    </row>
    <row r="9" spans="1:17" x14ac:dyDescent="0.2">
      <c r="A9" s="902" t="s">
        <v>505</v>
      </c>
      <c r="B9" s="903" t="s">
        <v>505</v>
      </c>
      <c r="C9" s="2203" t="s">
        <v>1164</v>
      </c>
      <c r="D9" s="904" t="s">
        <v>1164</v>
      </c>
      <c r="E9" s="904" t="s">
        <v>1164</v>
      </c>
      <c r="F9" s="905" t="s">
        <v>1164</v>
      </c>
    </row>
    <row r="10" spans="1:17" x14ac:dyDescent="0.2">
      <c r="A10" s="906" t="s">
        <v>128</v>
      </c>
      <c r="B10" s="907" t="s">
        <v>520</v>
      </c>
      <c r="C10" s="2204" t="s">
        <v>579</v>
      </c>
      <c r="D10" s="2205" t="s">
        <v>1292</v>
      </c>
      <c r="E10" s="908" t="s">
        <v>130</v>
      </c>
      <c r="F10" s="909" t="s">
        <v>130</v>
      </c>
    </row>
    <row r="11" spans="1:17" ht="13.5" thickBot="1" x14ac:dyDescent="0.25">
      <c r="A11" s="910"/>
      <c r="B11" s="911"/>
      <c r="C11" s="2206" t="s">
        <v>8</v>
      </c>
      <c r="D11" s="2207" t="s">
        <v>8</v>
      </c>
      <c r="E11" s="912"/>
      <c r="F11" s="913" t="s">
        <v>170</v>
      </c>
    </row>
    <row r="12" spans="1:17" x14ac:dyDescent="0.2">
      <c r="A12" s="914">
        <v>1</v>
      </c>
      <c r="B12" s="915">
        <v>2</v>
      </c>
      <c r="C12" s="1714">
        <v>3</v>
      </c>
      <c r="D12" s="916">
        <v>4</v>
      </c>
      <c r="E12" s="916">
        <v>5</v>
      </c>
      <c r="F12" s="916">
        <v>6</v>
      </c>
    </row>
    <row r="13" spans="1:17" ht="24.95" customHeight="1" x14ac:dyDescent="0.2">
      <c r="A13" s="917" t="s">
        <v>295</v>
      </c>
      <c r="B13" s="1491" t="s">
        <v>651</v>
      </c>
      <c r="C13" s="922">
        <v>21333272926</v>
      </c>
      <c r="D13" s="922">
        <v>23870105708</v>
      </c>
      <c r="E13" s="922">
        <v>20223212408</v>
      </c>
      <c r="F13" s="923">
        <v>84.721922288020053</v>
      </c>
      <c r="G13" s="3"/>
      <c r="H13" s="3"/>
      <c r="J13" s="3"/>
      <c r="K13" s="3"/>
      <c r="L13" s="3"/>
      <c r="M13" s="3"/>
      <c r="N13" s="3"/>
      <c r="O13" s="3"/>
      <c r="P13" s="3"/>
      <c r="Q13" s="3"/>
    </row>
    <row r="14" spans="1:17" ht="17.100000000000001" customHeight="1" x14ac:dyDescent="0.2">
      <c r="A14" s="918" t="s">
        <v>521</v>
      </c>
      <c r="B14" s="919" t="s">
        <v>558</v>
      </c>
      <c r="C14" s="920">
        <v>9461978400</v>
      </c>
      <c r="D14" s="920">
        <v>9966198885</v>
      </c>
      <c r="E14" s="920">
        <v>9264776371</v>
      </c>
      <c r="F14" s="921">
        <v>92.961985586543918</v>
      </c>
    </row>
    <row r="15" spans="1:17" ht="17.100000000000001" customHeight="1" x14ac:dyDescent="0.2">
      <c r="A15" s="918" t="s">
        <v>522</v>
      </c>
      <c r="B15" s="919" t="s">
        <v>559</v>
      </c>
      <c r="C15" s="920">
        <v>1376743092</v>
      </c>
      <c r="D15" s="920">
        <v>1353471396</v>
      </c>
      <c r="E15" s="920">
        <v>1191377848</v>
      </c>
      <c r="F15" s="921">
        <v>88.023866002706413</v>
      </c>
    </row>
    <row r="16" spans="1:17" ht="17.100000000000001" customHeight="1" x14ac:dyDescent="0.2">
      <c r="A16" s="918" t="s">
        <v>523</v>
      </c>
      <c r="B16" s="919" t="s">
        <v>560</v>
      </c>
      <c r="C16" s="920">
        <v>6405891899</v>
      </c>
      <c r="D16" s="920">
        <v>8814181734</v>
      </c>
      <c r="E16" s="920">
        <v>7004479324</v>
      </c>
      <c r="F16" s="921">
        <v>79.46828798617554</v>
      </c>
      <c r="H16" s="1114"/>
    </row>
    <row r="17" spans="1:7" ht="17.100000000000001" customHeight="1" x14ac:dyDescent="0.2">
      <c r="A17" s="918"/>
      <c r="B17" s="1492" t="s">
        <v>739</v>
      </c>
      <c r="C17" s="920">
        <v>0</v>
      </c>
      <c r="D17" s="920">
        <v>0</v>
      </c>
      <c r="E17" s="920">
        <v>0</v>
      </c>
      <c r="F17" s="921">
        <v>0</v>
      </c>
    </row>
    <row r="18" spans="1:7" ht="18" customHeight="1" x14ac:dyDescent="0.2">
      <c r="A18" s="1493" t="s">
        <v>524</v>
      </c>
      <c r="B18" s="1494" t="s">
        <v>72</v>
      </c>
      <c r="C18" s="922">
        <v>137080000</v>
      </c>
      <c r="D18" s="922">
        <v>139250000</v>
      </c>
      <c r="E18" s="922">
        <v>104445535</v>
      </c>
      <c r="F18" s="923">
        <v>75.005770197486527</v>
      </c>
    </row>
    <row r="19" spans="1:7" ht="15.75" x14ac:dyDescent="0.2">
      <c r="A19" s="1493" t="s">
        <v>33</v>
      </c>
      <c r="B19" s="1494" t="s">
        <v>487</v>
      </c>
      <c r="C19" s="924">
        <v>3951579535</v>
      </c>
      <c r="D19" s="924">
        <v>3597003693</v>
      </c>
      <c r="E19" s="924">
        <v>2658133330</v>
      </c>
      <c r="F19" s="1009">
        <v>73.898543256235683</v>
      </c>
    </row>
    <row r="20" spans="1:7" ht="17.100000000000001" customHeight="1" x14ac:dyDescent="0.2">
      <c r="A20" s="918" t="s">
        <v>740</v>
      </c>
      <c r="B20" s="1495" t="s">
        <v>741</v>
      </c>
      <c r="C20" s="920">
        <v>0</v>
      </c>
      <c r="D20" s="920">
        <v>0</v>
      </c>
      <c r="E20" s="920">
        <v>0</v>
      </c>
      <c r="F20" s="925">
        <v>0</v>
      </c>
    </row>
    <row r="21" spans="1:7" ht="17.100000000000001" customHeight="1" x14ac:dyDescent="0.2">
      <c r="A21" s="918" t="s">
        <v>742</v>
      </c>
      <c r="B21" s="1495" t="s">
        <v>784</v>
      </c>
      <c r="C21" s="920">
        <v>1352655214</v>
      </c>
      <c r="D21" s="920">
        <v>1393292009</v>
      </c>
      <c r="E21" s="920">
        <v>1393128742</v>
      </c>
      <c r="F21" s="921">
        <v>99.988281925185433</v>
      </c>
      <c r="G21" s="1114"/>
    </row>
    <row r="22" spans="1:7" ht="17.100000000000001" customHeight="1" x14ac:dyDescent="0.2">
      <c r="A22" s="918" t="s">
        <v>743</v>
      </c>
      <c r="B22" s="1495" t="s">
        <v>801</v>
      </c>
      <c r="C22" s="920">
        <v>0</v>
      </c>
      <c r="D22" s="920">
        <v>0</v>
      </c>
      <c r="E22" s="920">
        <v>0</v>
      </c>
      <c r="F22" s="921">
        <v>0</v>
      </c>
    </row>
    <row r="23" spans="1:7" ht="17.100000000000001" customHeight="1" x14ac:dyDescent="0.2">
      <c r="A23" s="918" t="s">
        <v>744</v>
      </c>
      <c r="B23" s="1495" t="s">
        <v>802</v>
      </c>
      <c r="C23" s="920">
        <v>0</v>
      </c>
      <c r="D23" s="920">
        <v>0</v>
      </c>
      <c r="E23" s="920">
        <v>0</v>
      </c>
      <c r="F23" s="921">
        <v>0</v>
      </c>
    </row>
    <row r="24" spans="1:7" ht="17.100000000000001" customHeight="1" x14ac:dyDescent="0.2">
      <c r="A24" s="918" t="s">
        <v>745</v>
      </c>
      <c r="B24" s="1495" t="s">
        <v>803</v>
      </c>
      <c r="C24" s="920">
        <v>0</v>
      </c>
      <c r="D24" s="920">
        <v>0</v>
      </c>
      <c r="E24" s="920">
        <v>0</v>
      </c>
      <c r="F24" s="921">
        <v>0</v>
      </c>
    </row>
    <row r="25" spans="1:7" ht="17.100000000000001" customHeight="1" x14ac:dyDescent="0.2">
      <c r="A25" s="918" t="s">
        <v>746</v>
      </c>
      <c r="B25" s="1496" t="s">
        <v>788</v>
      </c>
      <c r="C25" s="920">
        <v>81821000</v>
      </c>
      <c r="D25" s="920">
        <v>169775074</v>
      </c>
      <c r="E25" s="920">
        <v>136782754</v>
      </c>
      <c r="F25" s="921">
        <v>80.567041307842402</v>
      </c>
    </row>
    <row r="26" spans="1:7" ht="17.100000000000001" customHeight="1" x14ac:dyDescent="0.2">
      <c r="A26" s="918" t="s">
        <v>747</v>
      </c>
      <c r="B26" s="1495" t="s">
        <v>804</v>
      </c>
      <c r="C26" s="920">
        <v>0</v>
      </c>
      <c r="D26" s="920">
        <v>0</v>
      </c>
      <c r="E26" s="920">
        <v>0</v>
      </c>
      <c r="F26" s="921">
        <v>0</v>
      </c>
    </row>
    <row r="27" spans="1:7" ht="17.100000000000001" customHeight="1" x14ac:dyDescent="0.2">
      <c r="A27" s="918" t="s">
        <v>748</v>
      </c>
      <c r="B27" s="1495" t="s">
        <v>805</v>
      </c>
      <c r="C27" s="920">
        <v>0</v>
      </c>
      <c r="D27" s="920">
        <v>0</v>
      </c>
      <c r="E27" s="920">
        <v>0</v>
      </c>
      <c r="F27" s="921">
        <v>0</v>
      </c>
    </row>
    <row r="28" spans="1:7" ht="17.100000000000001" customHeight="1" x14ac:dyDescent="0.2">
      <c r="A28" s="918" t="s">
        <v>749</v>
      </c>
      <c r="B28" s="1496" t="s">
        <v>791</v>
      </c>
      <c r="C28" s="920">
        <v>971361000</v>
      </c>
      <c r="D28" s="920">
        <v>1139415000</v>
      </c>
      <c r="E28" s="920">
        <v>1128221834</v>
      </c>
      <c r="F28" s="921">
        <v>99.017639227147271</v>
      </c>
    </row>
    <row r="29" spans="1:7" s="13" customFormat="1" ht="17.100000000000001" customHeight="1" x14ac:dyDescent="0.2">
      <c r="A29" s="918" t="s">
        <v>750</v>
      </c>
      <c r="B29" s="1497" t="s">
        <v>792</v>
      </c>
      <c r="C29" s="920">
        <v>1545742321</v>
      </c>
      <c r="D29" s="920">
        <v>894521610.00000012</v>
      </c>
      <c r="E29" s="920">
        <v>0</v>
      </c>
      <c r="F29" s="926">
        <v>0</v>
      </c>
    </row>
    <row r="30" spans="1:7" ht="20.100000000000001" customHeight="1" x14ac:dyDescent="0.2">
      <c r="A30" s="917" t="s">
        <v>103</v>
      </c>
      <c r="B30" s="1491" t="s">
        <v>751</v>
      </c>
      <c r="C30" s="922">
        <v>4869401170</v>
      </c>
      <c r="D30" s="922">
        <v>6707745627</v>
      </c>
      <c r="E30" s="922">
        <v>4729178951</v>
      </c>
      <c r="F30" s="923">
        <v>70.503254207555528</v>
      </c>
    </row>
    <row r="31" spans="1:7" ht="18" customHeight="1" x14ac:dyDescent="0.2">
      <c r="A31" s="1498" t="s">
        <v>34</v>
      </c>
      <c r="B31" s="1499" t="s">
        <v>360</v>
      </c>
      <c r="C31" s="935">
        <v>3560780905</v>
      </c>
      <c r="D31" s="935">
        <v>5426272877</v>
      </c>
      <c r="E31" s="935">
        <v>4082386120</v>
      </c>
      <c r="F31" s="936">
        <v>75.233704838246382</v>
      </c>
    </row>
    <row r="32" spans="1:7" ht="18" customHeight="1" x14ac:dyDescent="0.2">
      <c r="A32" s="1498" t="s">
        <v>35</v>
      </c>
      <c r="B32" s="1494" t="s">
        <v>361</v>
      </c>
      <c r="C32" s="935">
        <v>987354000</v>
      </c>
      <c r="D32" s="935">
        <v>769836079</v>
      </c>
      <c r="E32" s="935">
        <v>329149673</v>
      </c>
      <c r="F32" s="936">
        <v>42.755812825446959</v>
      </c>
    </row>
    <row r="33" spans="1:6" ht="18" customHeight="1" x14ac:dyDescent="0.2">
      <c r="A33" s="1498" t="s">
        <v>575</v>
      </c>
      <c r="B33" s="1491" t="s">
        <v>488</v>
      </c>
      <c r="C33" s="927">
        <v>321266265</v>
      </c>
      <c r="D33" s="927">
        <v>511636671.00000006</v>
      </c>
      <c r="E33" s="927">
        <v>317643158</v>
      </c>
      <c r="F33" s="926">
        <v>62.08373558899963</v>
      </c>
    </row>
    <row r="34" spans="1:6" ht="17.100000000000001" customHeight="1" x14ac:dyDescent="0.2">
      <c r="A34" s="918" t="s">
        <v>752</v>
      </c>
      <c r="B34" s="1495" t="s">
        <v>806</v>
      </c>
      <c r="C34" s="928">
        <v>0</v>
      </c>
      <c r="D34" s="928">
        <v>0</v>
      </c>
      <c r="E34" s="928">
        <v>0</v>
      </c>
      <c r="F34" s="925">
        <v>0</v>
      </c>
    </row>
    <row r="35" spans="1:6" s="13" customFormat="1" ht="17.100000000000001" customHeight="1" x14ac:dyDescent="0.2">
      <c r="A35" s="918" t="s">
        <v>753</v>
      </c>
      <c r="B35" s="1495" t="s">
        <v>807</v>
      </c>
      <c r="C35" s="920">
        <v>0</v>
      </c>
      <c r="D35" s="920">
        <v>0</v>
      </c>
      <c r="E35" s="920">
        <v>0</v>
      </c>
      <c r="F35" s="921">
        <v>0</v>
      </c>
    </row>
    <row r="36" spans="1:6" s="13" customFormat="1" ht="17.100000000000001" customHeight="1" x14ac:dyDescent="0.2">
      <c r="A36" s="918" t="s">
        <v>754</v>
      </c>
      <c r="B36" s="1495" t="s">
        <v>808</v>
      </c>
      <c r="C36" s="920">
        <v>0</v>
      </c>
      <c r="D36" s="920">
        <v>0</v>
      </c>
      <c r="E36" s="920">
        <v>0</v>
      </c>
      <c r="F36" s="921">
        <v>0</v>
      </c>
    </row>
    <row r="37" spans="1:6" s="13" customFormat="1" ht="17.100000000000001" customHeight="1" x14ac:dyDescent="0.2">
      <c r="A37" s="918" t="s">
        <v>755</v>
      </c>
      <c r="B37" s="1496" t="s">
        <v>780</v>
      </c>
      <c r="C37" s="920">
        <v>0</v>
      </c>
      <c r="D37" s="920">
        <v>6000000</v>
      </c>
      <c r="E37" s="920">
        <v>6000000</v>
      </c>
      <c r="F37" s="921">
        <v>100</v>
      </c>
    </row>
    <row r="38" spans="1:6" s="13" customFormat="1" ht="17.100000000000001" customHeight="1" x14ac:dyDescent="0.2">
      <c r="A38" s="918" t="s">
        <v>756</v>
      </c>
      <c r="B38" s="1495" t="s">
        <v>809</v>
      </c>
      <c r="C38" s="920">
        <v>0</v>
      </c>
      <c r="D38" s="920">
        <v>0</v>
      </c>
      <c r="E38" s="920">
        <v>0</v>
      </c>
      <c r="F38" s="921">
        <v>0</v>
      </c>
    </row>
    <row r="39" spans="1:6" s="13" customFormat="1" ht="17.100000000000001" customHeight="1" x14ac:dyDescent="0.2">
      <c r="A39" s="918" t="s">
        <v>757</v>
      </c>
      <c r="B39" s="1495" t="s">
        <v>811</v>
      </c>
      <c r="C39" s="920">
        <v>3000000</v>
      </c>
      <c r="D39" s="920">
        <v>3000000</v>
      </c>
      <c r="E39" s="920">
        <v>0</v>
      </c>
      <c r="F39" s="921">
        <v>0</v>
      </c>
    </row>
    <row r="40" spans="1:6" s="13" customFormat="1" ht="17.100000000000001" customHeight="1" x14ac:dyDescent="0.2">
      <c r="A40" s="918" t="s">
        <v>758</v>
      </c>
      <c r="B40" s="1495" t="s">
        <v>812</v>
      </c>
      <c r="C40" s="920">
        <v>0</v>
      </c>
      <c r="D40" s="920">
        <v>0</v>
      </c>
      <c r="E40" s="920">
        <v>0</v>
      </c>
      <c r="F40" s="921">
        <v>0</v>
      </c>
    </row>
    <row r="41" spans="1:6" ht="17.100000000000001" customHeight="1" x14ac:dyDescent="0.2">
      <c r="A41" s="918" t="s">
        <v>759</v>
      </c>
      <c r="B41" s="1496" t="s">
        <v>777</v>
      </c>
      <c r="C41" s="927">
        <v>318266265</v>
      </c>
      <c r="D41" s="927">
        <v>502636671.00000006</v>
      </c>
      <c r="E41" s="927">
        <v>311643158</v>
      </c>
      <c r="F41" s="926">
        <v>62.001675560198024</v>
      </c>
    </row>
    <row r="42" spans="1:6" ht="20.100000000000001" customHeight="1" x14ac:dyDescent="0.2">
      <c r="A42" s="917"/>
      <c r="B42" s="1491" t="s">
        <v>760</v>
      </c>
      <c r="C42" s="929">
        <v>26202674096</v>
      </c>
      <c r="D42" s="929">
        <v>30577851335</v>
      </c>
      <c r="E42" s="930">
        <v>24952391359</v>
      </c>
      <c r="F42" s="1010">
        <v>81.602827764549332</v>
      </c>
    </row>
    <row r="43" spans="1:6" ht="20.100000000000001" customHeight="1" x14ac:dyDescent="0.2">
      <c r="A43" s="917" t="s">
        <v>104</v>
      </c>
      <c r="B43" s="1491" t="s">
        <v>62</v>
      </c>
      <c r="C43" s="929">
        <v>141849754</v>
      </c>
      <c r="D43" s="929">
        <v>681912072.99999988</v>
      </c>
      <c r="E43" s="930">
        <v>70687615739</v>
      </c>
      <c r="F43" s="1010">
        <v>10366.089491276687</v>
      </c>
    </row>
    <row r="44" spans="1:6" ht="18" customHeight="1" x14ac:dyDescent="0.2">
      <c r="A44" s="1500" t="s">
        <v>36</v>
      </c>
      <c r="B44" s="1501" t="s">
        <v>761</v>
      </c>
      <c r="C44" s="931">
        <v>141849754</v>
      </c>
      <c r="D44" s="931">
        <v>681912072.99999988</v>
      </c>
      <c r="E44" s="932">
        <v>70687615739</v>
      </c>
      <c r="F44" s="926">
        <v>10366.089491276687</v>
      </c>
    </row>
    <row r="45" spans="1:6" ht="17.100000000000001" customHeight="1" x14ac:dyDescent="0.2">
      <c r="A45" s="918" t="s">
        <v>762</v>
      </c>
      <c r="B45" s="1502" t="s">
        <v>763</v>
      </c>
      <c r="C45" s="928">
        <v>0</v>
      </c>
      <c r="D45" s="928">
        <v>0</v>
      </c>
      <c r="E45" s="928">
        <v>0</v>
      </c>
      <c r="F45" s="925">
        <v>0</v>
      </c>
    </row>
    <row r="46" spans="1:6" ht="17.100000000000001" customHeight="1" x14ac:dyDescent="0.2">
      <c r="A46" s="1503" t="s">
        <v>764</v>
      </c>
      <c r="B46" s="1492" t="s">
        <v>793</v>
      </c>
      <c r="C46" s="933">
        <v>0</v>
      </c>
      <c r="D46" s="933">
        <v>0</v>
      </c>
      <c r="E46" s="933">
        <v>0</v>
      </c>
      <c r="F46" s="1011">
        <v>0</v>
      </c>
    </row>
    <row r="47" spans="1:6" ht="17.100000000000001" customHeight="1" x14ac:dyDescent="0.2">
      <c r="A47" s="1503" t="s">
        <v>765</v>
      </c>
      <c r="B47" s="1492" t="s">
        <v>810</v>
      </c>
      <c r="C47" s="933">
        <v>0</v>
      </c>
      <c r="D47" s="933">
        <v>0</v>
      </c>
      <c r="E47" s="933">
        <v>0</v>
      </c>
      <c r="F47" s="1011">
        <v>0</v>
      </c>
    </row>
    <row r="48" spans="1:6" ht="17.100000000000001" customHeight="1" x14ac:dyDescent="0.2">
      <c r="A48" s="1503" t="s">
        <v>766</v>
      </c>
      <c r="B48" s="1492" t="s">
        <v>767</v>
      </c>
      <c r="C48" s="933">
        <v>0</v>
      </c>
      <c r="D48" s="933">
        <v>0</v>
      </c>
      <c r="E48" s="933">
        <v>0</v>
      </c>
      <c r="F48" s="1011">
        <v>0</v>
      </c>
    </row>
    <row r="49" spans="1:6" ht="17.100000000000001" customHeight="1" x14ac:dyDescent="0.2">
      <c r="A49" s="918" t="s">
        <v>768</v>
      </c>
      <c r="B49" s="1495" t="s">
        <v>795</v>
      </c>
      <c r="C49" s="920">
        <v>0</v>
      </c>
      <c r="D49" s="920">
        <v>0</v>
      </c>
      <c r="E49" s="920">
        <v>0</v>
      </c>
      <c r="F49" s="921">
        <v>0</v>
      </c>
    </row>
    <row r="50" spans="1:6" ht="17.100000000000001" customHeight="1" x14ac:dyDescent="0.2">
      <c r="A50" s="918" t="s">
        <v>769</v>
      </c>
      <c r="B50" s="1495" t="s">
        <v>1009</v>
      </c>
      <c r="C50" s="920">
        <v>141849754</v>
      </c>
      <c r="D50" s="920">
        <v>681912072.99999988</v>
      </c>
      <c r="E50" s="920">
        <v>509615739</v>
      </c>
      <c r="F50" s="921">
        <v>74.733350409532946</v>
      </c>
    </row>
    <row r="51" spans="1:6" ht="17.100000000000001" customHeight="1" x14ac:dyDescent="0.2">
      <c r="A51" s="918" t="s">
        <v>770</v>
      </c>
      <c r="B51" s="1495" t="s">
        <v>965</v>
      </c>
      <c r="C51" s="927">
        <v>0</v>
      </c>
      <c r="D51" s="927">
        <v>0</v>
      </c>
      <c r="E51" s="927">
        <v>70178000000</v>
      </c>
      <c r="F51" s="926">
        <v>0</v>
      </c>
    </row>
    <row r="52" spans="1:6" ht="18" customHeight="1" x14ac:dyDescent="0.2">
      <c r="A52" s="1504" t="s">
        <v>574</v>
      </c>
      <c r="B52" s="1505" t="s">
        <v>771</v>
      </c>
      <c r="C52" s="927">
        <v>0</v>
      </c>
      <c r="D52" s="927">
        <v>0</v>
      </c>
      <c r="E52" s="927">
        <v>0</v>
      </c>
      <c r="F52" s="926">
        <v>0</v>
      </c>
    </row>
    <row r="53" spans="1:6" ht="18" customHeight="1" thickBot="1" x14ac:dyDescent="0.25">
      <c r="A53" s="1506" t="s">
        <v>772</v>
      </c>
      <c r="B53" s="1507" t="s">
        <v>773</v>
      </c>
      <c r="C53" s="920">
        <v>0</v>
      </c>
      <c r="D53" s="920">
        <v>0</v>
      </c>
      <c r="E53" s="920">
        <v>0</v>
      </c>
      <c r="F53" s="921">
        <v>0</v>
      </c>
    </row>
    <row r="54" spans="1:6" ht="24.95" customHeight="1" thickBot="1" x14ac:dyDescent="0.25">
      <c r="A54" s="1508"/>
      <c r="B54" s="1509" t="s">
        <v>774</v>
      </c>
      <c r="C54" s="934">
        <v>26344523850</v>
      </c>
      <c r="D54" s="934">
        <v>31259763408</v>
      </c>
      <c r="E54" s="934">
        <v>95640007098</v>
      </c>
      <c r="F54" s="1012">
        <v>305.95243428337591</v>
      </c>
    </row>
    <row r="55" spans="1:6" ht="13.5" thickBot="1" x14ac:dyDescent="0.25">
      <c r="A55" s="3"/>
    </row>
    <row r="56" spans="1:6" ht="24.95" customHeight="1" thickBot="1" x14ac:dyDescent="0.25">
      <c r="A56" s="1705"/>
      <c r="B56" s="1706" t="s">
        <v>1161</v>
      </c>
      <c r="C56" s="934">
        <v>26344523850</v>
      </c>
      <c r="D56" s="934">
        <v>31259763408</v>
      </c>
      <c r="E56" s="934">
        <v>25462007098</v>
      </c>
      <c r="F56" s="1012">
        <v>81.452974437688042</v>
      </c>
    </row>
    <row r="57" spans="1:6" x14ac:dyDescent="0.2">
      <c r="A57" s="3"/>
    </row>
    <row r="58" spans="1:6" x14ac:dyDescent="0.2">
      <c r="A58" s="3"/>
    </row>
    <row r="59" spans="1:6" x14ac:dyDescent="0.2">
      <c r="A59" s="3"/>
    </row>
    <row r="60" spans="1:6" x14ac:dyDescent="0.2">
      <c r="A60" s="3"/>
    </row>
    <row r="61" spans="1:6" x14ac:dyDescent="0.2">
      <c r="A61" s="3"/>
    </row>
    <row r="62" spans="1:6" x14ac:dyDescent="0.2">
      <c r="A62" s="3"/>
    </row>
    <row r="63" spans="1:6" x14ac:dyDescent="0.2">
      <c r="A63" s="3"/>
    </row>
    <row r="64" spans="1:6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</sheetData>
  <mergeCells count="2">
    <mergeCell ref="A6:F6"/>
    <mergeCell ref="A7:F7"/>
  </mergeCells>
  <phoneticPr fontId="0" type="noConversion"/>
  <printOptions horizontalCentered="1" verticalCentered="1"/>
  <pageMargins left="0.15748031496062992" right="0.15748031496062992" top="0.31496062992125984" bottom="0.31496062992125984" header="0.11811023622047245" footer="0.15748031496062992"/>
  <pageSetup paperSize="9" scale="74" firstPageNumber="0" fitToHeight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3"/>
  <sheetViews>
    <sheetView zoomScaleNormal="100" workbookViewId="0">
      <pane xSplit="2" ySplit="12" topLeftCell="E13" activePane="bottomRight" state="frozen"/>
      <selection pane="topRight"/>
      <selection pane="bottomLeft"/>
      <selection pane="bottomRight" activeCell="C13" sqref="C13:V13"/>
    </sheetView>
  </sheetViews>
  <sheetFormatPr defaultRowHeight="12.75" x14ac:dyDescent="0.2"/>
  <cols>
    <col min="1" max="1" width="4.7109375" customWidth="1"/>
    <col min="2" max="2" width="27.85546875" customWidth="1"/>
    <col min="3" max="3" width="12.5703125" customWidth="1"/>
    <col min="4" max="4" width="12.85546875" customWidth="1"/>
    <col min="5" max="22" width="11.7109375" customWidth="1"/>
    <col min="23" max="23" width="13.28515625" customWidth="1"/>
    <col min="26" max="26" width="11.140625" bestFit="1" customWidth="1"/>
  </cols>
  <sheetData>
    <row r="2" spans="1:28" x14ac:dyDescent="0.2">
      <c r="W2" s="364" t="s">
        <v>1326</v>
      </c>
    </row>
    <row r="3" spans="1:28" x14ac:dyDescent="0.2">
      <c r="W3" s="365" t="s">
        <v>51</v>
      </c>
    </row>
    <row r="4" spans="1:28" ht="20.100000000000001" customHeight="1" x14ac:dyDescent="0.2"/>
    <row r="5" spans="1:28" ht="20.100000000000001" customHeight="1" x14ac:dyDescent="0.25">
      <c r="A5" s="2462" t="s">
        <v>1310</v>
      </c>
      <c r="B5" s="2462"/>
      <c r="C5" s="2462"/>
      <c r="D5" s="2462"/>
      <c r="E5" s="2462"/>
      <c r="F5" s="2462"/>
      <c r="G5" s="2462"/>
      <c r="H5" s="2462"/>
      <c r="I5" s="2462"/>
      <c r="J5" s="2462"/>
      <c r="K5" s="2462"/>
      <c r="L5" s="2462"/>
      <c r="M5" s="2462"/>
      <c r="N5" s="2462"/>
      <c r="O5" s="2462"/>
      <c r="P5" s="2462"/>
      <c r="Q5" s="2462"/>
      <c r="R5" s="2462"/>
      <c r="S5" s="2462"/>
      <c r="T5" s="2462"/>
      <c r="U5" s="2462"/>
      <c r="V5" s="2462"/>
      <c r="W5" s="2462"/>
      <c r="X5" s="629"/>
      <c r="Y5" s="629"/>
      <c r="Z5" s="629"/>
      <c r="AA5" s="629"/>
      <c r="AB5" s="629"/>
    </row>
    <row r="6" spans="1:28" s="1418" customFormat="1" ht="13.5" customHeight="1" x14ac:dyDescent="0.25">
      <c r="A6" s="1421"/>
      <c r="B6" s="1421"/>
      <c r="C6" s="1421"/>
      <c r="D6" s="1421"/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1421"/>
      <c r="Q6" s="1421"/>
      <c r="R6" s="1421"/>
      <c r="S6" s="1421"/>
      <c r="T6" s="1421"/>
      <c r="U6" s="1421"/>
      <c r="V6" s="1421"/>
      <c r="W6" s="1421"/>
      <c r="X6" s="629"/>
      <c r="Y6" s="629"/>
      <c r="Z6" s="629"/>
      <c r="AA6" s="629"/>
      <c r="AB6" s="629"/>
    </row>
    <row r="7" spans="1:28" ht="15.75" customHeight="1" x14ac:dyDescent="0.2">
      <c r="K7" s="2324" t="s">
        <v>1249</v>
      </c>
      <c r="W7" s="1033"/>
    </row>
    <row r="8" spans="1:28" s="1418" customFormat="1" ht="20.25" customHeight="1" x14ac:dyDescent="0.2">
      <c r="W8" s="1033"/>
    </row>
    <row r="9" spans="1:28" ht="13.5" thickBot="1" x14ac:dyDescent="0.25"/>
    <row r="10" spans="1:28" ht="31.5" customHeight="1" x14ac:dyDescent="0.2">
      <c r="A10" s="1036" t="s">
        <v>336</v>
      </c>
      <c r="B10" s="662" t="s">
        <v>28</v>
      </c>
      <c r="C10" s="662" t="s">
        <v>962</v>
      </c>
      <c r="D10" s="662" t="s">
        <v>697</v>
      </c>
      <c r="E10" s="662" t="s">
        <v>946</v>
      </c>
      <c r="F10" s="662" t="s">
        <v>947</v>
      </c>
      <c r="G10" s="662" t="s">
        <v>948</v>
      </c>
      <c r="H10" s="662" t="s">
        <v>949</v>
      </c>
      <c r="I10" s="662" t="s">
        <v>701</v>
      </c>
      <c r="J10" s="662" t="s">
        <v>702</v>
      </c>
      <c r="K10" s="662" t="s">
        <v>951</v>
      </c>
      <c r="L10" s="662" t="s">
        <v>704</v>
      </c>
      <c r="M10" s="662" t="s">
        <v>952</v>
      </c>
      <c r="N10" s="662" t="s">
        <v>953</v>
      </c>
      <c r="O10" s="662" t="s">
        <v>954</v>
      </c>
      <c r="P10" s="662" t="s">
        <v>955</v>
      </c>
      <c r="Q10" s="662" t="s">
        <v>136</v>
      </c>
      <c r="R10" s="662" t="s">
        <v>956</v>
      </c>
      <c r="S10" s="662" t="s">
        <v>957</v>
      </c>
      <c r="T10" s="662" t="s">
        <v>958</v>
      </c>
      <c r="U10" s="662" t="s">
        <v>959</v>
      </c>
      <c r="V10" s="662" t="s">
        <v>960</v>
      </c>
      <c r="W10" s="631" t="s">
        <v>945</v>
      </c>
    </row>
    <row r="11" spans="1:28" ht="41.25" customHeight="1" x14ac:dyDescent="0.2">
      <c r="A11" s="105"/>
      <c r="B11" s="106"/>
      <c r="C11" s="1039" t="s">
        <v>355</v>
      </c>
      <c r="D11" s="1039" t="s">
        <v>719</v>
      </c>
      <c r="E11" s="1039" t="s">
        <v>720</v>
      </c>
      <c r="F11" s="1039" t="s">
        <v>720</v>
      </c>
      <c r="G11" s="1039" t="s">
        <v>720</v>
      </c>
      <c r="H11" s="1039" t="s">
        <v>950</v>
      </c>
      <c r="I11" s="1039" t="s">
        <v>950</v>
      </c>
      <c r="J11" s="1039" t="s">
        <v>950</v>
      </c>
      <c r="K11" s="1039" t="s">
        <v>720</v>
      </c>
      <c r="L11" s="1039" t="s">
        <v>720</v>
      </c>
      <c r="M11" s="1039" t="s">
        <v>950</v>
      </c>
      <c r="N11" s="1039" t="s">
        <v>720</v>
      </c>
      <c r="O11" s="1039" t="s">
        <v>720</v>
      </c>
      <c r="P11" s="1039" t="s">
        <v>720</v>
      </c>
      <c r="Q11" s="1039"/>
      <c r="R11" s="1039" t="s">
        <v>590</v>
      </c>
      <c r="S11" s="1039" t="s">
        <v>590</v>
      </c>
      <c r="T11" s="1039" t="s">
        <v>590</v>
      </c>
      <c r="U11" s="1039" t="s">
        <v>590</v>
      </c>
      <c r="V11" s="1039" t="s">
        <v>961</v>
      </c>
      <c r="W11" s="667"/>
    </row>
    <row r="12" spans="1:28" x14ac:dyDescent="0.2">
      <c r="A12" s="1037">
        <v>1</v>
      </c>
      <c r="B12" s="1038">
        <v>2</v>
      </c>
      <c r="C12" s="1038">
        <v>3</v>
      </c>
      <c r="D12" s="1047">
        <v>4</v>
      </c>
      <c r="E12" s="1047">
        <v>5</v>
      </c>
      <c r="F12" s="1047">
        <v>6</v>
      </c>
      <c r="G12" s="1047">
        <v>7</v>
      </c>
      <c r="H12" s="1047">
        <v>8</v>
      </c>
      <c r="I12" s="1047">
        <v>9</v>
      </c>
      <c r="J12" s="1047">
        <v>10</v>
      </c>
      <c r="K12" s="1047">
        <v>11</v>
      </c>
      <c r="L12" s="1047">
        <v>12</v>
      </c>
      <c r="M12" s="1047">
        <v>13</v>
      </c>
      <c r="N12" s="1047">
        <v>14</v>
      </c>
      <c r="O12" s="1047">
        <v>15</v>
      </c>
      <c r="P12" s="1047">
        <v>16</v>
      </c>
      <c r="Q12" s="1047">
        <v>17</v>
      </c>
      <c r="R12" s="1047">
        <v>18</v>
      </c>
      <c r="S12" s="1047">
        <v>19</v>
      </c>
      <c r="T12" s="1047">
        <v>20</v>
      </c>
      <c r="U12" s="1047">
        <v>21</v>
      </c>
      <c r="V12" s="1047">
        <v>22</v>
      </c>
      <c r="W12" s="1048">
        <v>23</v>
      </c>
    </row>
    <row r="13" spans="1:28" ht="39.950000000000003" customHeight="1" x14ac:dyDescent="0.2">
      <c r="A13" s="314">
        <v>1</v>
      </c>
      <c r="B13" s="1040" t="s">
        <v>939</v>
      </c>
      <c r="C13" s="2088">
        <v>3416163079</v>
      </c>
      <c r="D13" s="305">
        <v>65430923</v>
      </c>
      <c r="E13" s="305">
        <v>62756</v>
      </c>
      <c r="F13" s="305">
        <v>1939</v>
      </c>
      <c r="G13" s="305">
        <v>45311</v>
      </c>
      <c r="H13" s="305">
        <v>70294</v>
      </c>
      <c r="I13" s="305">
        <v>573334</v>
      </c>
      <c r="J13" s="305">
        <v>298918</v>
      </c>
      <c r="K13" s="305">
        <v>3088</v>
      </c>
      <c r="L13" s="305">
        <v>173956</v>
      </c>
      <c r="M13" s="305">
        <v>95728</v>
      </c>
      <c r="N13" s="305">
        <v>2492</v>
      </c>
      <c r="O13" s="305">
        <v>122413</v>
      </c>
      <c r="P13" s="305">
        <v>2149607</v>
      </c>
      <c r="Q13" s="305">
        <v>1070513</v>
      </c>
      <c r="R13" s="305">
        <v>20589963</v>
      </c>
      <c r="S13" s="305">
        <v>22954874</v>
      </c>
      <c r="T13" s="305">
        <v>17076444</v>
      </c>
      <c r="U13" s="305">
        <v>4904898</v>
      </c>
      <c r="V13" s="305">
        <v>169551</v>
      </c>
      <c r="W13" s="1051">
        <v>3551960081</v>
      </c>
      <c r="X13" s="1419"/>
      <c r="Y13" s="1110"/>
    </row>
    <row r="14" spans="1:28" ht="39.950000000000003" customHeight="1" x14ac:dyDescent="0.2">
      <c r="A14" s="314">
        <v>2</v>
      </c>
      <c r="B14" s="1041" t="s">
        <v>940</v>
      </c>
      <c r="C14" s="1040">
        <v>3905887954</v>
      </c>
      <c r="D14" s="305">
        <v>1112546569</v>
      </c>
      <c r="E14" s="305">
        <v>188347523</v>
      </c>
      <c r="F14" s="305">
        <v>224143882</v>
      </c>
      <c r="G14" s="397">
        <v>151055688</v>
      </c>
      <c r="H14" s="305">
        <v>160178680</v>
      </c>
      <c r="I14" s="305">
        <v>257381655</v>
      </c>
      <c r="J14" s="305">
        <v>235866617</v>
      </c>
      <c r="K14" s="305">
        <v>189651276</v>
      </c>
      <c r="L14" s="305">
        <v>296081680</v>
      </c>
      <c r="M14" s="305">
        <v>293140368</v>
      </c>
      <c r="N14" s="305">
        <v>155296748</v>
      </c>
      <c r="O14" s="305">
        <v>241494188</v>
      </c>
      <c r="P14" s="305">
        <v>170422155</v>
      </c>
      <c r="Q14" s="305">
        <v>101472079</v>
      </c>
      <c r="R14" s="305">
        <v>221153446</v>
      </c>
      <c r="S14" s="305">
        <v>236067293</v>
      </c>
      <c r="T14" s="305">
        <v>158688326</v>
      </c>
      <c r="U14" s="305">
        <v>378125516</v>
      </c>
      <c r="V14" s="305">
        <v>456798106</v>
      </c>
      <c r="W14" s="1051">
        <v>9133799749</v>
      </c>
      <c r="X14" s="1419"/>
      <c r="Y14" s="1110"/>
    </row>
    <row r="15" spans="1:28" ht="39.950000000000003" customHeight="1" x14ac:dyDescent="0.2">
      <c r="A15" s="1042">
        <v>3</v>
      </c>
      <c r="B15" s="1046" t="s">
        <v>941</v>
      </c>
      <c r="C15" s="2087">
        <v>-489724875</v>
      </c>
      <c r="D15" s="2087">
        <v>-1047115646</v>
      </c>
      <c r="E15" s="309">
        <v>-188284767</v>
      </c>
      <c r="F15" s="309">
        <v>-224141943</v>
      </c>
      <c r="G15" s="309">
        <v>-151010377</v>
      </c>
      <c r="H15" s="309">
        <v>-160108386</v>
      </c>
      <c r="I15" s="309">
        <v>-256808321</v>
      </c>
      <c r="J15" s="309">
        <v>-235567699</v>
      </c>
      <c r="K15" s="309">
        <v>-189648188</v>
      </c>
      <c r="L15" s="309">
        <v>-295907724</v>
      </c>
      <c r="M15" s="309">
        <v>-293044640</v>
      </c>
      <c r="N15" s="309">
        <v>-155294256</v>
      </c>
      <c r="O15" s="309">
        <v>-241371775</v>
      </c>
      <c r="P15" s="309">
        <v>-168272548</v>
      </c>
      <c r="Q15" s="309">
        <v>-100401566</v>
      </c>
      <c r="R15" s="309">
        <v>-200563483</v>
      </c>
      <c r="S15" s="309">
        <v>-213112419</v>
      </c>
      <c r="T15" s="309">
        <v>-141611882</v>
      </c>
      <c r="U15" s="309">
        <v>-373220618</v>
      </c>
      <c r="V15" s="309">
        <v>-456628555</v>
      </c>
      <c r="W15" s="310">
        <v>-5581839668</v>
      </c>
      <c r="X15" s="1419"/>
      <c r="Y15" s="1110"/>
    </row>
    <row r="16" spans="1:28" ht="39.950000000000003" customHeight="1" x14ac:dyDescent="0.2">
      <c r="A16" s="314">
        <v>4</v>
      </c>
      <c r="B16" s="1040" t="s">
        <v>942</v>
      </c>
      <c r="C16" s="1040">
        <v>609659420</v>
      </c>
      <c r="D16" s="1040">
        <v>1066719303</v>
      </c>
      <c r="E16" s="1040">
        <v>190052426</v>
      </c>
      <c r="F16" s="1040">
        <v>225677204</v>
      </c>
      <c r="G16" s="1040">
        <v>153812074</v>
      </c>
      <c r="H16" s="1040">
        <v>161461045</v>
      </c>
      <c r="I16" s="1040">
        <v>261409448</v>
      </c>
      <c r="J16" s="1040">
        <v>238096816</v>
      </c>
      <c r="K16" s="1040">
        <v>192236598</v>
      </c>
      <c r="L16" s="1040">
        <v>298917523</v>
      </c>
      <c r="M16" s="1040">
        <v>294464453</v>
      </c>
      <c r="N16" s="1040">
        <v>158195464</v>
      </c>
      <c r="O16" s="1040">
        <v>244241550</v>
      </c>
      <c r="P16" s="1040">
        <v>170018260</v>
      </c>
      <c r="Q16" s="1040">
        <v>105976581</v>
      </c>
      <c r="R16" s="1040">
        <v>209945536</v>
      </c>
      <c r="S16" s="1040">
        <v>223280830</v>
      </c>
      <c r="T16" s="1040">
        <v>151662582</v>
      </c>
      <c r="U16" s="1040">
        <v>387487825</v>
      </c>
      <c r="V16" s="1040">
        <v>470966964</v>
      </c>
      <c r="W16" s="1051">
        <v>5814281902</v>
      </c>
      <c r="X16" s="1419"/>
      <c r="Y16" s="1110"/>
    </row>
    <row r="17" spans="1:26" ht="39.950000000000003" customHeight="1" x14ac:dyDescent="0.2">
      <c r="A17" s="314">
        <v>5</v>
      </c>
      <c r="B17" s="1041" t="s">
        <v>943</v>
      </c>
      <c r="C17" s="1630"/>
      <c r="D17" s="1040"/>
      <c r="E17" s="1040"/>
      <c r="F17" s="1040"/>
      <c r="G17" s="1040"/>
      <c r="H17" s="1040"/>
      <c r="I17" s="1040"/>
      <c r="J17" s="1040"/>
      <c r="K17" s="1040"/>
      <c r="L17" s="1040"/>
      <c r="M17" s="1040"/>
      <c r="N17" s="1040"/>
      <c r="O17" s="1040"/>
      <c r="P17" s="1040"/>
      <c r="Q17" s="1040"/>
      <c r="R17" s="1040"/>
      <c r="S17" s="1040"/>
      <c r="T17" s="1040"/>
      <c r="U17" s="1040"/>
      <c r="V17" s="1040"/>
      <c r="W17" s="1051"/>
      <c r="X17" s="1419"/>
      <c r="Y17" s="1110"/>
    </row>
    <row r="18" spans="1:26" ht="39.950000000000003" customHeight="1" x14ac:dyDescent="0.2">
      <c r="A18" s="1042">
        <v>6</v>
      </c>
      <c r="B18" s="1046" t="s">
        <v>944</v>
      </c>
      <c r="C18" s="2087">
        <v>609659420</v>
      </c>
      <c r="D18" s="309">
        <v>1066719303</v>
      </c>
      <c r="E18" s="309">
        <v>190052426</v>
      </c>
      <c r="F18" s="309">
        <v>225677204</v>
      </c>
      <c r="G18" s="309">
        <v>153812074</v>
      </c>
      <c r="H18" s="309">
        <v>161461045</v>
      </c>
      <c r="I18" s="309">
        <v>261409448</v>
      </c>
      <c r="J18" s="309">
        <v>238096816</v>
      </c>
      <c r="K18" s="309">
        <v>192236598</v>
      </c>
      <c r="L18" s="309">
        <v>298917523</v>
      </c>
      <c r="M18" s="309">
        <v>294464453</v>
      </c>
      <c r="N18" s="309">
        <v>158195464</v>
      </c>
      <c r="O18" s="309">
        <v>244241550</v>
      </c>
      <c r="P18" s="309">
        <v>170018260</v>
      </c>
      <c r="Q18" s="309">
        <v>105976581</v>
      </c>
      <c r="R18" s="309">
        <v>209945536</v>
      </c>
      <c r="S18" s="309">
        <v>223280830</v>
      </c>
      <c r="T18" s="309">
        <v>151662582</v>
      </c>
      <c r="U18" s="309">
        <v>387487825</v>
      </c>
      <c r="V18" s="309">
        <v>470966964</v>
      </c>
      <c r="W18" s="310">
        <v>5814281902</v>
      </c>
      <c r="X18" s="1419"/>
      <c r="Y18" s="1110"/>
    </row>
    <row r="19" spans="1:26" ht="39.950000000000003" customHeight="1" x14ac:dyDescent="0.2">
      <c r="A19" s="1043">
        <v>7</v>
      </c>
      <c r="B19" s="1044" t="s">
        <v>988</v>
      </c>
      <c r="C19" s="1050">
        <v>119934545</v>
      </c>
      <c r="D19" s="1050">
        <v>19603657</v>
      </c>
      <c r="E19" s="1050">
        <v>1767659</v>
      </c>
      <c r="F19" s="1050">
        <v>1535261</v>
      </c>
      <c r="G19" s="1050">
        <v>2801697</v>
      </c>
      <c r="H19" s="1050">
        <v>1352659</v>
      </c>
      <c r="I19" s="1050">
        <v>4601127</v>
      </c>
      <c r="J19" s="1050">
        <v>2529117</v>
      </c>
      <c r="K19" s="1050">
        <v>2588410</v>
      </c>
      <c r="L19" s="1050">
        <v>3009799</v>
      </c>
      <c r="M19" s="1050">
        <v>1419813</v>
      </c>
      <c r="N19" s="1050">
        <v>2901208</v>
      </c>
      <c r="O19" s="1050">
        <v>2869775</v>
      </c>
      <c r="P19" s="1050">
        <v>1745712</v>
      </c>
      <c r="Q19" s="1050">
        <v>5575015</v>
      </c>
      <c r="R19" s="1050">
        <v>9382053</v>
      </c>
      <c r="S19" s="1050">
        <v>10168411</v>
      </c>
      <c r="T19" s="1050">
        <v>10050700</v>
      </c>
      <c r="U19" s="1050">
        <v>14267207</v>
      </c>
      <c r="V19" s="1050">
        <v>14338409</v>
      </c>
      <c r="W19" s="1052">
        <v>232442234</v>
      </c>
      <c r="X19" s="1419"/>
      <c r="Y19" s="1110"/>
      <c r="Z19" s="1419"/>
    </row>
    <row r="20" spans="1:26" ht="39.950000000000003" customHeight="1" x14ac:dyDescent="0.2">
      <c r="A20" s="1043">
        <v>8</v>
      </c>
      <c r="B20" s="1045" t="s">
        <v>935</v>
      </c>
      <c r="C20" s="1040">
        <v>119934545</v>
      </c>
      <c r="D20" s="1040">
        <v>5078358</v>
      </c>
      <c r="E20" s="1040">
        <v>1149333</v>
      </c>
      <c r="F20" s="1040">
        <v>256166</v>
      </c>
      <c r="G20" s="1040">
        <v>1408117</v>
      </c>
      <c r="H20" s="1040">
        <v>1259647</v>
      </c>
      <c r="I20" s="1040">
        <v>4601127</v>
      </c>
      <c r="J20" s="1040">
        <v>1029027</v>
      </c>
      <c r="K20" s="1040">
        <v>176262</v>
      </c>
      <c r="L20" s="1040">
        <v>1883440</v>
      </c>
      <c r="M20" s="1040">
        <v>661439</v>
      </c>
      <c r="N20" s="1040">
        <v>632643</v>
      </c>
      <c r="O20" s="1040">
        <v>768609</v>
      </c>
      <c r="P20" s="1040">
        <v>1161503</v>
      </c>
      <c r="Q20" s="1040">
        <v>983301</v>
      </c>
      <c r="R20" s="1040">
        <v>2044086</v>
      </c>
      <c r="S20" s="1040">
        <v>1949820</v>
      </c>
      <c r="T20" s="1040">
        <v>451978</v>
      </c>
      <c r="U20" s="1040">
        <v>3769605</v>
      </c>
      <c r="V20" s="1040">
        <v>2364613</v>
      </c>
      <c r="W20" s="1052">
        <v>151563619</v>
      </c>
      <c r="X20" s="1419"/>
      <c r="Y20" s="1110"/>
    </row>
    <row r="21" spans="1:26" ht="39.950000000000003" customHeight="1" x14ac:dyDescent="0.2">
      <c r="A21" s="1043">
        <v>9</v>
      </c>
      <c r="B21" s="1045" t="s">
        <v>936</v>
      </c>
      <c r="C21" s="1040"/>
      <c r="D21" s="1040">
        <v>14525299</v>
      </c>
      <c r="E21" s="1040">
        <v>618326</v>
      </c>
      <c r="F21" s="1040">
        <v>1279095</v>
      </c>
      <c r="G21" s="1040">
        <v>1393580</v>
      </c>
      <c r="H21" s="1040">
        <v>93012</v>
      </c>
      <c r="I21" s="1040"/>
      <c r="J21" s="1040">
        <v>1500090</v>
      </c>
      <c r="K21" s="1040">
        <v>2412148</v>
      </c>
      <c r="L21" s="1040">
        <v>1126359</v>
      </c>
      <c r="M21" s="1040">
        <v>758374</v>
      </c>
      <c r="N21" s="1040">
        <v>2268565</v>
      </c>
      <c r="O21" s="1040">
        <v>2101166</v>
      </c>
      <c r="P21" s="1040">
        <v>584209</v>
      </c>
      <c r="Q21" s="1040">
        <v>4591714</v>
      </c>
      <c r="R21" s="1040">
        <v>7337967</v>
      </c>
      <c r="S21" s="1040">
        <v>8218591</v>
      </c>
      <c r="T21" s="1040">
        <v>9598722</v>
      </c>
      <c r="U21" s="1040">
        <v>10497602</v>
      </c>
      <c r="V21" s="1040">
        <v>11973796</v>
      </c>
      <c r="W21" s="1052">
        <v>80878615</v>
      </c>
      <c r="X21" s="1419"/>
      <c r="Y21" s="1110"/>
      <c r="Z21" s="1419"/>
    </row>
    <row r="22" spans="1:26" ht="24.95" customHeight="1" x14ac:dyDescent="0.2">
      <c r="C22" s="1419"/>
      <c r="D22" s="1419"/>
      <c r="E22" s="1419"/>
      <c r="F22" s="1419"/>
      <c r="G22" s="1419"/>
      <c r="H22" s="1419"/>
      <c r="I22" s="1419"/>
      <c r="J22" s="1419"/>
      <c r="K22" s="1419"/>
      <c r="L22" s="1419"/>
      <c r="M22" s="1419"/>
      <c r="N22" s="1419"/>
      <c r="O22" s="1419"/>
      <c r="P22" s="1419"/>
      <c r="Q22" s="1419"/>
      <c r="R22" s="1419"/>
      <c r="S22" s="1419"/>
      <c r="T22" s="1419"/>
      <c r="U22" s="1419"/>
      <c r="V22" s="1419"/>
      <c r="W22" s="1419"/>
      <c r="X22" s="1419"/>
    </row>
    <row r="23" spans="1:26" x14ac:dyDescent="0.2">
      <c r="C23" s="1419"/>
      <c r="D23" s="1419"/>
      <c r="E23" s="1419"/>
      <c r="F23" s="1419"/>
      <c r="G23" s="1419"/>
      <c r="H23" s="1419"/>
      <c r="I23" s="1419"/>
      <c r="J23" s="1419"/>
      <c r="K23" s="1419"/>
      <c r="L23" s="1419"/>
      <c r="M23" s="1419"/>
      <c r="N23" s="1419"/>
      <c r="O23" s="1419"/>
      <c r="P23" s="1419"/>
      <c r="Q23" s="1419"/>
      <c r="R23" s="1419"/>
      <c r="S23" s="1419"/>
      <c r="T23" s="1419"/>
      <c r="U23" s="1419"/>
      <c r="V23" s="1419"/>
      <c r="W23" s="1419"/>
      <c r="X23" s="1419"/>
    </row>
    <row r="24" spans="1:26" x14ac:dyDescent="0.2">
      <c r="C24" s="1419"/>
      <c r="D24" s="1419"/>
      <c r="E24" s="1419"/>
      <c r="F24" s="1419"/>
      <c r="G24" s="1419"/>
      <c r="H24" s="1419"/>
      <c r="I24" s="1419"/>
      <c r="J24" s="1419"/>
      <c r="K24" s="1419"/>
      <c r="L24" s="1419"/>
      <c r="M24" s="1419"/>
      <c r="N24" s="1419"/>
      <c r="O24" s="1419"/>
      <c r="P24" s="1419"/>
      <c r="Q24" s="1419"/>
      <c r="R24" s="1419"/>
      <c r="S24" s="1419"/>
      <c r="T24" s="1419"/>
      <c r="U24" s="1419"/>
      <c r="V24" s="1419"/>
      <c r="W24" s="1419"/>
      <c r="X24" s="1419"/>
    </row>
    <row r="25" spans="1:26" x14ac:dyDescent="0.2">
      <c r="H25" s="1419"/>
      <c r="I25" s="1419"/>
      <c r="J25" s="1419"/>
      <c r="K25" s="1419"/>
      <c r="L25" s="1419"/>
      <c r="M25" s="1419"/>
      <c r="N25" s="1419"/>
      <c r="O25" s="1419"/>
      <c r="P25" s="1419"/>
      <c r="Q25" s="1419"/>
      <c r="R25" s="1419"/>
      <c r="S25" s="1419"/>
      <c r="T25" s="1419"/>
      <c r="U25" s="1419"/>
      <c r="V25" s="1419"/>
      <c r="W25" s="1419"/>
    </row>
    <row r="26" spans="1:26" x14ac:dyDescent="0.2">
      <c r="H26" s="1419"/>
      <c r="I26" s="1419"/>
      <c r="J26" s="1419"/>
      <c r="K26" s="1419"/>
      <c r="L26" s="1419"/>
      <c r="M26" s="1419"/>
      <c r="N26" s="1419"/>
      <c r="O26" s="1419"/>
      <c r="P26" s="1419"/>
      <c r="Q26" s="1419"/>
      <c r="R26" s="1419"/>
      <c r="S26" s="1419"/>
      <c r="T26" s="1419"/>
      <c r="U26" s="1419"/>
      <c r="V26" s="1419"/>
      <c r="W26" s="1419"/>
    </row>
    <row r="27" spans="1:26" x14ac:dyDescent="0.2">
      <c r="H27" s="1419"/>
      <c r="I27" s="1419"/>
      <c r="J27" s="1419"/>
      <c r="K27" s="1419"/>
      <c r="L27" s="1419"/>
      <c r="M27" s="1419"/>
      <c r="N27" s="1419"/>
      <c r="O27" s="1419"/>
      <c r="P27" s="1419"/>
      <c r="Q27" s="1419"/>
      <c r="R27" s="1419"/>
      <c r="S27" s="1419"/>
      <c r="T27" s="1419"/>
      <c r="U27" s="1419"/>
      <c r="V27" s="1419"/>
      <c r="W27" s="1419"/>
    </row>
    <row r="28" spans="1:26" x14ac:dyDescent="0.2">
      <c r="H28" s="1419"/>
      <c r="I28" s="1419"/>
      <c r="J28" s="1419"/>
      <c r="K28" s="1419"/>
      <c r="L28" s="1419"/>
      <c r="M28" s="1419"/>
      <c r="N28" s="1419"/>
      <c r="O28" s="1419"/>
      <c r="P28" s="1419"/>
      <c r="Q28" s="1419"/>
      <c r="R28" s="1419"/>
      <c r="S28" s="1419"/>
      <c r="T28" s="1419"/>
      <c r="U28" s="1419"/>
      <c r="V28" s="1419"/>
      <c r="W28" s="1419"/>
    </row>
    <row r="29" spans="1:26" x14ac:dyDescent="0.2">
      <c r="H29" s="1419"/>
      <c r="I29" s="1419"/>
      <c r="J29" s="1419"/>
      <c r="K29" s="1419"/>
      <c r="L29" s="1419"/>
      <c r="M29" s="1419"/>
      <c r="N29" s="1419"/>
      <c r="O29" s="1419"/>
      <c r="P29" s="1419"/>
      <c r="Q29" s="1419"/>
      <c r="R29" s="1419"/>
      <c r="S29" s="1419"/>
      <c r="T29" s="1419"/>
      <c r="U29" s="1419"/>
      <c r="V29" s="1419"/>
      <c r="W29" s="1419"/>
    </row>
    <row r="30" spans="1:26" x14ac:dyDescent="0.2">
      <c r="H30" s="1419"/>
      <c r="I30" s="1419"/>
      <c r="J30" s="1419"/>
      <c r="K30" s="1419"/>
      <c r="L30" s="1419"/>
      <c r="M30" s="1419"/>
      <c r="N30" s="1419"/>
      <c r="O30" s="1419"/>
      <c r="P30" s="1419"/>
      <c r="Q30" s="1419"/>
      <c r="R30" s="1419"/>
      <c r="S30" s="1419"/>
      <c r="T30" s="1419"/>
      <c r="U30" s="1419"/>
      <c r="V30" s="1419"/>
      <c r="W30" s="1419"/>
    </row>
    <row r="31" spans="1:26" x14ac:dyDescent="0.2">
      <c r="H31" s="1419"/>
      <c r="I31" s="1419"/>
      <c r="J31" s="1419"/>
      <c r="K31" s="1419"/>
      <c r="L31" s="1419"/>
      <c r="M31" s="1419"/>
      <c r="N31" s="1419"/>
      <c r="O31" s="1419"/>
      <c r="P31" s="1419"/>
      <c r="Q31" s="1419"/>
      <c r="R31" s="1419"/>
      <c r="S31" s="1419"/>
      <c r="T31" s="1419"/>
      <c r="U31" s="1419"/>
      <c r="V31" s="1419"/>
      <c r="W31" s="1419"/>
    </row>
    <row r="32" spans="1:26" x14ac:dyDescent="0.2">
      <c r="H32" s="1419"/>
      <c r="I32" s="1419"/>
      <c r="J32" s="1419"/>
      <c r="K32" s="1419"/>
      <c r="L32" s="1419"/>
      <c r="M32" s="1419"/>
      <c r="N32" s="1419"/>
      <c r="O32" s="1419"/>
      <c r="P32" s="1419"/>
      <c r="Q32" s="1419"/>
      <c r="R32" s="1419"/>
      <c r="S32" s="1419"/>
      <c r="T32" s="1419"/>
      <c r="U32" s="1419"/>
      <c r="V32" s="1419"/>
      <c r="W32" s="1419"/>
    </row>
    <row r="33" spans="8:23" x14ac:dyDescent="0.2">
      <c r="H33" s="1419"/>
      <c r="I33" s="1419"/>
      <c r="J33" s="1419"/>
      <c r="K33" s="1419"/>
      <c r="L33" s="1419"/>
      <c r="M33" s="1419"/>
      <c r="N33" s="1419"/>
      <c r="O33" s="1419"/>
      <c r="P33" s="1419"/>
      <c r="Q33" s="1419"/>
      <c r="R33" s="1419"/>
      <c r="S33" s="1419"/>
      <c r="T33" s="1419"/>
      <c r="U33" s="1419"/>
      <c r="V33" s="1419"/>
      <c r="W33" s="1419"/>
    </row>
    <row r="34" spans="8:23" x14ac:dyDescent="0.2">
      <c r="H34" s="1419"/>
      <c r="I34" s="1419"/>
      <c r="J34" s="1419"/>
      <c r="K34" s="1419"/>
      <c r="L34" s="1419"/>
      <c r="M34" s="1419"/>
      <c r="N34" s="1419"/>
      <c r="O34" s="1419"/>
      <c r="P34" s="1419"/>
      <c r="Q34" s="1419"/>
      <c r="R34" s="1419"/>
      <c r="S34" s="1419"/>
      <c r="T34" s="1419"/>
      <c r="U34" s="1419"/>
      <c r="V34" s="1419"/>
      <c r="W34" s="1419"/>
    </row>
    <row r="35" spans="8:23" x14ac:dyDescent="0.2">
      <c r="H35" s="1419"/>
      <c r="I35" s="1419"/>
      <c r="J35" s="1419"/>
      <c r="K35" s="1419"/>
      <c r="L35" s="1419"/>
      <c r="M35" s="1419"/>
      <c r="N35" s="1419"/>
      <c r="O35" s="1419"/>
      <c r="P35" s="1419"/>
      <c r="Q35" s="1419"/>
      <c r="R35" s="1419"/>
      <c r="S35" s="1419"/>
      <c r="T35" s="1419"/>
      <c r="U35" s="1419"/>
      <c r="V35" s="1419"/>
      <c r="W35" s="1419"/>
    </row>
    <row r="36" spans="8:23" x14ac:dyDescent="0.2">
      <c r="H36" s="1419"/>
      <c r="I36" s="1419"/>
      <c r="J36" s="1419"/>
      <c r="K36" s="1419"/>
      <c r="L36" s="1419"/>
      <c r="M36" s="1419"/>
      <c r="N36" s="1419"/>
      <c r="O36" s="1419"/>
      <c r="P36" s="1419"/>
      <c r="Q36" s="1419"/>
      <c r="R36" s="1419"/>
      <c r="S36" s="1419"/>
      <c r="T36" s="1419"/>
      <c r="U36" s="1419"/>
      <c r="V36" s="1419"/>
      <c r="W36" s="1419"/>
    </row>
    <row r="37" spans="8:23" x14ac:dyDescent="0.2">
      <c r="H37" s="1419"/>
      <c r="I37" s="1419"/>
      <c r="J37" s="1419"/>
      <c r="K37" s="1419"/>
      <c r="L37" s="1419"/>
      <c r="M37" s="1419"/>
      <c r="N37" s="1419"/>
      <c r="O37" s="1419"/>
      <c r="P37" s="1419"/>
      <c r="Q37" s="1419"/>
      <c r="R37" s="1419"/>
      <c r="S37" s="1419"/>
      <c r="T37" s="1419"/>
      <c r="U37" s="1419"/>
      <c r="V37" s="1419"/>
      <c r="W37" s="1419"/>
    </row>
    <row r="38" spans="8:23" x14ac:dyDescent="0.2">
      <c r="H38" s="1419"/>
      <c r="I38" s="1419"/>
      <c r="J38" s="1419"/>
      <c r="K38" s="1419"/>
      <c r="L38" s="1419"/>
      <c r="M38" s="1419"/>
      <c r="N38" s="1419"/>
      <c r="O38" s="1419"/>
      <c r="P38" s="1419"/>
      <c r="Q38" s="1419"/>
      <c r="R38" s="1419"/>
      <c r="S38" s="1419"/>
      <c r="T38" s="1419"/>
      <c r="U38" s="1419"/>
      <c r="V38" s="1419"/>
      <c r="W38" s="1419"/>
    </row>
    <row r="39" spans="8:23" x14ac:dyDescent="0.2">
      <c r="H39" s="1419"/>
      <c r="I39" s="1419"/>
      <c r="J39" s="1419"/>
      <c r="K39" s="1419"/>
      <c r="L39" s="1419"/>
      <c r="M39" s="1419"/>
      <c r="N39" s="1419"/>
      <c r="O39" s="1419"/>
      <c r="P39" s="1419"/>
      <c r="Q39" s="1419"/>
      <c r="R39" s="1419"/>
      <c r="S39" s="1419"/>
      <c r="T39" s="1419"/>
      <c r="U39" s="1419"/>
      <c r="V39" s="1419"/>
      <c r="W39" s="1419"/>
    </row>
    <row r="40" spans="8:23" x14ac:dyDescent="0.2">
      <c r="H40" s="1419"/>
      <c r="I40" s="1419"/>
      <c r="J40" s="1419"/>
      <c r="K40" s="1419"/>
      <c r="L40" s="1419"/>
      <c r="M40" s="1419"/>
      <c r="N40" s="1419"/>
      <c r="O40" s="1419"/>
      <c r="P40" s="1419"/>
      <c r="Q40" s="1419"/>
      <c r="R40" s="1419"/>
      <c r="S40" s="1419"/>
      <c r="T40" s="1419"/>
      <c r="U40" s="1419"/>
      <c r="V40" s="1419"/>
      <c r="W40" s="1419"/>
    </row>
    <row r="41" spans="8:23" x14ac:dyDescent="0.2">
      <c r="H41" s="1419"/>
      <c r="I41" s="1419"/>
      <c r="J41" s="1419"/>
      <c r="K41" s="1419"/>
      <c r="L41" s="1419"/>
      <c r="M41" s="1419"/>
      <c r="N41" s="1419"/>
      <c r="O41" s="1419"/>
      <c r="P41" s="1419"/>
      <c r="Q41" s="1419"/>
      <c r="R41" s="1419"/>
      <c r="S41" s="1419"/>
      <c r="T41" s="1419"/>
      <c r="U41" s="1419"/>
      <c r="V41" s="1419"/>
      <c r="W41" s="1419"/>
    </row>
    <row r="42" spans="8:23" x14ac:dyDescent="0.2">
      <c r="K42" s="1422"/>
      <c r="L42" s="1422"/>
      <c r="M42" s="1422"/>
      <c r="N42" s="1422"/>
    </row>
    <row r="43" spans="8:23" x14ac:dyDescent="0.2">
      <c r="K43" s="1422"/>
      <c r="L43" s="1422"/>
      <c r="M43" s="1422"/>
      <c r="N43" s="1422"/>
    </row>
  </sheetData>
  <mergeCells count="1">
    <mergeCell ref="A5:W5"/>
  </mergeCells>
  <printOptions horizontalCentered="1"/>
  <pageMargins left="0.31496062992125984" right="0.31496062992125984" top="0.98425196850393704" bottom="0.74803149606299213" header="0.31496062992125984" footer="0.31496062992125984"/>
  <pageSetup paperSize="8" scale="70" orientation="landscape" r:id="rId1"/>
  <colBreaks count="1" manualBreakCount="1">
    <brk id="23" max="20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C1" workbookViewId="0">
      <selection activeCell="L45" sqref="L45"/>
    </sheetView>
  </sheetViews>
  <sheetFormatPr defaultRowHeight="12.75" x14ac:dyDescent="0.2"/>
  <cols>
    <col min="1" max="1" width="35.7109375" style="29" customWidth="1"/>
    <col min="2" max="2" width="9.7109375" style="29" customWidth="1"/>
    <col min="3" max="3" width="9.140625" style="29"/>
    <col min="4" max="4" width="9.7109375" style="29" customWidth="1"/>
    <col min="5" max="7" width="9.140625" style="29"/>
    <col min="8" max="8" width="26.7109375" style="29" customWidth="1"/>
    <col min="9" max="9" width="9.85546875" style="29" customWidth="1"/>
    <col min="10" max="10" width="9.28515625" style="29" bestFit="1" customWidth="1"/>
    <col min="11" max="11" width="9.7109375" style="29" customWidth="1"/>
    <col min="12" max="16384" width="9.140625" style="29"/>
  </cols>
  <sheetData>
    <row r="1" spans="1:14" x14ac:dyDescent="0.2">
      <c r="A1" s="75"/>
      <c r="B1" s="75"/>
      <c r="C1" s="75"/>
      <c r="D1" s="75"/>
      <c r="E1" s="75"/>
      <c r="F1" s="75"/>
      <c r="G1" s="75"/>
      <c r="H1" s="76"/>
      <c r="I1" s="75"/>
      <c r="J1" s="75"/>
      <c r="K1" s="75"/>
      <c r="L1" s="76"/>
      <c r="M1" s="75"/>
      <c r="N1" s="227" t="s">
        <v>624</v>
      </c>
    </row>
    <row r="2" spans="1:14" x14ac:dyDescent="0.2">
      <c r="A2" s="75"/>
      <c r="B2" s="75"/>
      <c r="C2" s="75"/>
      <c r="D2" s="75"/>
      <c r="E2" s="75"/>
      <c r="F2" s="75"/>
      <c r="G2" s="75"/>
      <c r="H2" s="76"/>
      <c r="I2" s="75"/>
      <c r="J2" s="75"/>
      <c r="K2" s="75"/>
      <c r="L2" s="77"/>
      <c r="M2" s="75"/>
      <c r="N2" s="228" t="s">
        <v>51</v>
      </c>
    </row>
    <row r="3" spans="1:14" x14ac:dyDescent="0.2">
      <c r="A3" s="75"/>
      <c r="B3" s="75"/>
      <c r="C3" s="75"/>
      <c r="D3" s="75"/>
      <c r="E3" s="75"/>
      <c r="F3" s="75"/>
      <c r="G3" s="75"/>
      <c r="H3" s="76"/>
      <c r="I3" s="75"/>
      <c r="J3" s="75"/>
      <c r="K3" s="75"/>
      <c r="L3" s="76"/>
      <c r="M3" s="75"/>
      <c r="N3" s="75"/>
    </row>
    <row r="4" spans="1:14" ht="15.75" x14ac:dyDescent="0.25">
      <c r="A4" s="2464" t="s">
        <v>626</v>
      </c>
      <c r="B4" s="2464"/>
      <c r="C4" s="2464"/>
      <c r="D4" s="2464"/>
      <c r="E4" s="2464"/>
      <c r="F4" s="2464"/>
      <c r="G4" s="2464"/>
      <c r="H4" s="2464"/>
      <c r="I4" s="2464"/>
      <c r="J4" s="2464"/>
      <c r="K4" s="2464"/>
      <c r="L4" s="2464"/>
      <c r="M4" s="2464"/>
      <c r="N4" s="2464"/>
    </row>
    <row r="5" spans="1:14" x14ac:dyDescent="0.2">
      <c r="A5" s="2465" t="s">
        <v>52</v>
      </c>
      <c r="B5" s="2465"/>
      <c r="C5" s="2465"/>
      <c r="D5" s="2465"/>
      <c r="E5" s="2465"/>
      <c r="F5" s="2465"/>
      <c r="G5" s="2465"/>
      <c r="H5" s="2465"/>
      <c r="I5" s="2465"/>
      <c r="J5" s="2465"/>
      <c r="K5" s="2465"/>
      <c r="L5" s="2465"/>
      <c r="M5" s="2465"/>
      <c r="N5" s="2465"/>
    </row>
    <row r="6" spans="1:14" ht="13.5" thickBot="1" x14ac:dyDescent="0.25">
      <c r="A6" s="76"/>
      <c r="B6" s="78"/>
      <c r="C6" s="78"/>
      <c r="D6" s="78"/>
      <c r="E6" s="78"/>
      <c r="F6" s="78"/>
      <c r="G6" s="78"/>
      <c r="H6" s="78"/>
      <c r="I6" s="76"/>
      <c r="J6" s="76"/>
      <c r="K6" s="76"/>
      <c r="L6" s="76"/>
      <c r="M6" s="76"/>
      <c r="N6" s="76"/>
    </row>
    <row r="7" spans="1:14" x14ac:dyDescent="0.2">
      <c r="A7" s="572"/>
      <c r="B7" s="573"/>
      <c r="C7" s="573"/>
      <c r="D7" s="573"/>
      <c r="E7" s="573"/>
      <c r="F7" s="573"/>
      <c r="G7" s="574"/>
      <c r="H7" s="572"/>
      <c r="I7" s="573"/>
      <c r="J7" s="573"/>
      <c r="K7" s="573"/>
      <c r="L7" s="573"/>
      <c r="M7" s="573"/>
      <c r="N7" s="575"/>
    </row>
    <row r="8" spans="1:14" x14ac:dyDescent="0.2">
      <c r="A8" s="576"/>
      <c r="B8" s="577"/>
      <c r="C8" s="577"/>
      <c r="D8" s="578" t="s">
        <v>307</v>
      </c>
      <c r="E8" s="577"/>
      <c r="F8" s="577"/>
      <c r="G8" s="579" t="s">
        <v>308</v>
      </c>
      <c r="H8" s="576"/>
      <c r="I8" s="577"/>
      <c r="J8" s="577"/>
      <c r="K8" s="578" t="s">
        <v>307</v>
      </c>
      <c r="L8" s="580"/>
      <c r="M8" s="577"/>
      <c r="N8" s="581" t="s">
        <v>308</v>
      </c>
    </row>
    <row r="9" spans="1:14" x14ac:dyDescent="0.2">
      <c r="A9" s="576"/>
      <c r="B9" s="578" t="s">
        <v>307</v>
      </c>
      <c r="C9" s="577"/>
      <c r="D9" s="578" t="s">
        <v>309</v>
      </c>
      <c r="E9" s="578" t="s">
        <v>308</v>
      </c>
      <c r="F9" s="577"/>
      <c r="G9" s="579" t="s">
        <v>309</v>
      </c>
      <c r="H9" s="582"/>
      <c r="I9" s="578" t="s">
        <v>307</v>
      </c>
      <c r="J9" s="577"/>
      <c r="K9" s="578" t="s">
        <v>309</v>
      </c>
      <c r="L9" s="578" t="s">
        <v>308</v>
      </c>
      <c r="M9" s="577"/>
      <c r="N9" s="581" t="s">
        <v>309</v>
      </c>
    </row>
    <row r="10" spans="1:14" x14ac:dyDescent="0.2">
      <c r="A10" s="583" t="s">
        <v>310</v>
      </c>
      <c r="B10" s="578" t="s">
        <v>309</v>
      </c>
      <c r="C10" s="577"/>
      <c r="D10" s="578" t="s">
        <v>311</v>
      </c>
      <c r="E10" s="578" t="s">
        <v>309</v>
      </c>
      <c r="F10" s="577"/>
      <c r="G10" s="579" t="s">
        <v>311</v>
      </c>
      <c r="H10" s="583" t="s">
        <v>312</v>
      </c>
      <c r="I10" s="578" t="s">
        <v>309</v>
      </c>
      <c r="J10" s="577"/>
      <c r="K10" s="578" t="s">
        <v>311</v>
      </c>
      <c r="L10" s="578" t="s">
        <v>309</v>
      </c>
      <c r="M10" s="577"/>
      <c r="N10" s="581" t="s">
        <v>311</v>
      </c>
    </row>
    <row r="11" spans="1:14" x14ac:dyDescent="0.2">
      <c r="A11" s="583"/>
      <c r="B11" s="578" t="s">
        <v>313</v>
      </c>
      <c r="C11" s="578" t="s">
        <v>314</v>
      </c>
      <c r="D11" s="578" t="s">
        <v>315</v>
      </c>
      <c r="E11" s="578" t="s">
        <v>313</v>
      </c>
      <c r="F11" s="578" t="s">
        <v>314</v>
      </c>
      <c r="G11" s="579" t="s">
        <v>315</v>
      </c>
      <c r="H11" s="583"/>
      <c r="I11" s="578" t="s">
        <v>313</v>
      </c>
      <c r="J11" s="578" t="s">
        <v>314</v>
      </c>
      <c r="K11" s="578" t="s">
        <v>315</v>
      </c>
      <c r="L11" s="578" t="s">
        <v>313</v>
      </c>
      <c r="M11" s="578" t="s">
        <v>314</v>
      </c>
      <c r="N11" s="581" t="s">
        <v>315</v>
      </c>
    </row>
    <row r="12" spans="1:14" x14ac:dyDescent="0.2">
      <c r="A12" s="583"/>
      <c r="B12" s="578" t="s">
        <v>316</v>
      </c>
      <c r="C12" s="578" t="s">
        <v>317</v>
      </c>
      <c r="D12" s="578" t="s">
        <v>318</v>
      </c>
      <c r="E12" s="578" t="s">
        <v>316</v>
      </c>
      <c r="F12" s="578" t="s">
        <v>317</v>
      </c>
      <c r="G12" s="579" t="s">
        <v>318</v>
      </c>
      <c r="H12" s="583"/>
      <c r="I12" s="578" t="s">
        <v>316</v>
      </c>
      <c r="J12" s="578" t="s">
        <v>317</v>
      </c>
      <c r="K12" s="578" t="s">
        <v>318</v>
      </c>
      <c r="L12" s="578" t="s">
        <v>316</v>
      </c>
      <c r="M12" s="578" t="s">
        <v>317</v>
      </c>
      <c r="N12" s="581" t="s">
        <v>318</v>
      </c>
    </row>
    <row r="13" spans="1:14" x14ac:dyDescent="0.2">
      <c r="A13" s="583"/>
      <c r="B13" s="578" t="s">
        <v>319</v>
      </c>
      <c r="C13" s="578" t="s">
        <v>320</v>
      </c>
      <c r="D13" s="578" t="s">
        <v>319</v>
      </c>
      <c r="E13" s="578" t="s">
        <v>319</v>
      </c>
      <c r="F13" s="578" t="s">
        <v>320</v>
      </c>
      <c r="G13" s="579" t="s">
        <v>319</v>
      </c>
      <c r="H13" s="582"/>
      <c r="I13" s="578" t="s">
        <v>319</v>
      </c>
      <c r="J13" s="578" t="s">
        <v>320</v>
      </c>
      <c r="K13" s="578" t="s">
        <v>319</v>
      </c>
      <c r="L13" s="578" t="s">
        <v>319</v>
      </c>
      <c r="M13" s="578" t="s">
        <v>320</v>
      </c>
      <c r="N13" s="581" t="s">
        <v>319</v>
      </c>
    </row>
    <row r="14" spans="1:14" x14ac:dyDescent="0.2">
      <c r="A14" s="583"/>
      <c r="B14" s="578" t="s">
        <v>321</v>
      </c>
      <c r="C14" s="578" t="s">
        <v>461</v>
      </c>
      <c r="D14" s="578" t="s">
        <v>321</v>
      </c>
      <c r="E14" s="578" t="s">
        <v>321</v>
      </c>
      <c r="F14" s="578" t="s">
        <v>461</v>
      </c>
      <c r="G14" s="579" t="s">
        <v>321</v>
      </c>
      <c r="H14" s="582"/>
      <c r="I14" s="578" t="s">
        <v>321</v>
      </c>
      <c r="J14" s="578" t="s">
        <v>461</v>
      </c>
      <c r="K14" s="578" t="s">
        <v>321</v>
      </c>
      <c r="L14" s="578" t="s">
        <v>321</v>
      </c>
      <c r="M14" s="578" t="s">
        <v>461</v>
      </c>
      <c r="N14" s="581" t="s">
        <v>321</v>
      </c>
    </row>
    <row r="15" spans="1:14" x14ac:dyDescent="0.2">
      <c r="A15" s="583"/>
      <c r="B15" s="578" t="s">
        <v>324</v>
      </c>
      <c r="C15" s="578" t="s">
        <v>325</v>
      </c>
      <c r="D15" s="578" t="s">
        <v>324</v>
      </c>
      <c r="E15" s="578" t="s">
        <v>324</v>
      </c>
      <c r="F15" s="578" t="s">
        <v>325</v>
      </c>
      <c r="G15" s="579" t="s">
        <v>324</v>
      </c>
      <c r="H15" s="582"/>
      <c r="I15" s="578" t="s">
        <v>324</v>
      </c>
      <c r="J15" s="578" t="s">
        <v>325</v>
      </c>
      <c r="K15" s="578" t="s">
        <v>324</v>
      </c>
      <c r="L15" s="578" t="s">
        <v>324</v>
      </c>
      <c r="M15" s="578" t="s">
        <v>325</v>
      </c>
      <c r="N15" s="581" t="s">
        <v>324</v>
      </c>
    </row>
    <row r="16" spans="1:14" x14ac:dyDescent="0.2">
      <c r="A16" s="584"/>
      <c r="B16" s="585" t="s">
        <v>326</v>
      </c>
      <c r="C16" s="586"/>
      <c r="D16" s="585" t="s">
        <v>326</v>
      </c>
      <c r="E16" s="585" t="s">
        <v>326</v>
      </c>
      <c r="F16" s="586"/>
      <c r="G16" s="587" t="s">
        <v>326</v>
      </c>
      <c r="H16" s="588"/>
      <c r="I16" s="585" t="s">
        <v>326</v>
      </c>
      <c r="J16" s="586"/>
      <c r="K16" s="585" t="s">
        <v>326</v>
      </c>
      <c r="L16" s="585" t="s">
        <v>326</v>
      </c>
      <c r="M16" s="586"/>
      <c r="N16" s="589" t="s">
        <v>326</v>
      </c>
    </row>
    <row r="17" spans="1:14" x14ac:dyDescent="0.2">
      <c r="A17" s="590">
        <v>1</v>
      </c>
      <c r="B17" s="591">
        <v>2</v>
      </c>
      <c r="C17" s="591">
        <v>3</v>
      </c>
      <c r="D17" s="591">
        <v>4</v>
      </c>
      <c r="E17" s="591">
        <v>5</v>
      </c>
      <c r="F17" s="591">
        <v>6</v>
      </c>
      <c r="G17" s="592">
        <v>7</v>
      </c>
      <c r="H17" s="590">
        <v>8</v>
      </c>
      <c r="I17" s="591">
        <v>9</v>
      </c>
      <c r="J17" s="591">
        <v>10</v>
      </c>
      <c r="K17" s="591">
        <v>11</v>
      </c>
      <c r="L17" s="591">
        <v>12</v>
      </c>
      <c r="M17" s="591">
        <v>13</v>
      </c>
      <c r="N17" s="593">
        <v>14</v>
      </c>
    </row>
    <row r="18" spans="1:14" x14ac:dyDescent="0.2">
      <c r="A18" s="583"/>
      <c r="B18" s="580"/>
      <c r="C18" s="580"/>
      <c r="D18" s="580"/>
      <c r="E18" s="580"/>
      <c r="F18" s="580"/>
      <c r="G18" s="594"/>
      <c r="H18" s="583"/>
      <c r="I18" s="580"/>
      <c r="J18" s="580"/>
      <c r="K18" s="580"/>
      <c r="L18" s="580"/>
      <c r="M18" s="578"/>
      <c r="N18" s="581"/>
    </row>
    <row r="19" spans="1:14" x14ac:dyDescent="0.2">
      <c r="A19" s="595" t="s">
        <v>657</v>
      </c>
      <c r="B19" s="596"/>
      <c r="C19" s="580"/>
      <c r="D19" s="580"/>
      <c r="E19" s="596"/>
      <c r="F19" s="580"/>
      <c r="G19" s="594"/>
      <c r="H19" s="595" t="s">
        <v>327</v>
      </c>
      <c r="I19" s="580"/>
      <c r="J19" s="580"/>
      <c r="K19" s="580"/>
      <c r="L19" s="580"/>
      <c r="M19" s="578"/>
      <c r="N19" s="581"/>
    </row>
    <row r="20" spans="1:14" x14ac:dyDescent="0.2">
      <c r="A20" s="576"/>
      <c r="B20" s="577"/>
      <c r="C20" s="577"/>
      <c r="D20" s="577"/>
      <c r="E20" s="577"/>
      <c r="F20" s="577"/>
      <c r="G20" s="597"/>
      <c r="H20" s="583"/>
      <c r="I20" s="580"/>
      <c r="J20" s="580"/>
      <c r="K20" s="580"/>
      <c r="L20" s="580"/>
      <c r="M20" s="578"/>
      <c r="N20" s="581"/>
    </row>
    <row r="21" spans="1:14" x14ac:dyDescent="0.2">
      <c r="A21" s="576" t="s">
        <v>612</v>
      </c>
      <c r="B21" s="577">
        <v>152222</v>
      </c>
      <c r="C21" s="577"/>
      <c r="D21" s="597">
        <f>SUM(B21:C21)</f>
        <v>152222</v>
      </c>
      <c r="E21" s="577">
        <v>140507</v>
      </c>
      <c r="F21" s="577"/>
      <c r="G21" s="597">
        <f>SUM(E21:F21)</f>
        <v>140507</v>
      </c>
      <c r="H21" s="576" t="s">
        <v>658</v>
      </c>
      <c r="I21" s="577">
        <v>85835489</v>
      </c>
      <c r="J21" s="577"/>
      <c r="K21" s="577">
        <f>SUM(I21:J21)</f>
        <v>85835489</v>
      </c>
      <c r="L21" s="577">
        <v>84359431</v>
      </c>
      <c r="M21" s="577"/>
      <c r="N21" s="599">
        <f>SUM(L21:M21)</f>
        <v>84359431</v>
      </c>
    </row>
    <row r="22" spans="1:14" x14ac:dyDescent="0.2">
      <c r="A22" s="576"/>
      <c r="B22" s="577"/>
      <c r="C22" s="577"/>
      <c r="D22" s="597"/>
      <c r="E22" s="577"/>
      <c r="F22" s="577"/>
      <c r="G22" s="597"/>
      <c r="H22" s="576"/>
      <c r="I22" s="577"/>
      <c r="J22" s="577"/>
      <c r="K22" s="577"/>
      <c r="L22" s="577"/>
      <c r="M22" s="577"/>
      <c r="N22" s="599"/>
    </row>
    <row r="23" spans="1:14" x14ac:dyDescent="0.2">
      <c r="A23" s="576" t="s">
        <v>613</v>
      </c>
      <c r="B23" s="577">
        <v>84452997</v>
      </c>
      <c r="C23" s="577"/>
      <c r="D23" s="597">
        <f>SUM(B23:C23)</f>
        <v>84452997</v>
      </c>
      <c r="E23" s="577">
        <v>82498138</v>
      </c>
      <c r="F23" s="577"/>
      <c r="G23" s="597">
        <f>SUM(E23:F23)</f>
        <v>82498138</v>
      </c>
      <c r="H23" s="576" t="s">
        <v>659</v>
      </c>
      <c r="I23" s="577">
        <v>2226709</v>
      </c>
      <c r="J23" s="577"/>
      <c r="K23" s="577">
        <f>SUM(I23:J23)</f>
        <v>2226709</v>
      </c>
      <c r="L23" s="577">
        <v>2374180</v>
      </c>
      <c r="M23" s="577"/>
      <c r="N23" s="599">
        <f>SUM(L23:M23)</f>
        <v>2374180</v>
      </c>
    </row>
    <row r="24" spans="1:14" x14ac:dyDescent="0.2">
      <c r="A24" s="576"/>
      <c r="B24" s="577"/>
      <c r="C24" s="577"/>
      <c r="D24" s="597"/>
      <c r="E24" s="577"/>
      <c r="F24" s="577"/>
      <c r="G24" s="597"/>
      <c r="H24" s="576"/>
      <c r="I24" s="577"/>
      <c r="J24" s="577"/>
      <c r="K24" s="577"/>
      <c r="L24" s="577"/>
      <c r="M24" s="577"/>
      <c r="N24" s="599"/>
    </row>
    <row r="25" spans="1:14" x14ac:dyDescent="0.2">
      <c r="A25" s="576" t="s">
        <v>614</v>
      </c>
      <c r="B25" s="577">
        <v>1906615</v>
      </c>
      <c r="C25" s="577"/>
      <c r="D25" s="597">
        <f>SUM(B25:C25)</f>
        <v>1906615</v>
      </c>
      <c r="E25" s="577">
        <v>2280100</v>
      </c>
      <c r="F25" s="577"/>
      <c r="G25" s="597">
        <f>SUM(E25:F25)</f>
        <v>2280100</v>
      </c>
      <c r="H25" s="576" t="s">
        <v>660</v>
      </c>
      <c r="I25" s="577">
        <v>22297</v>
      </c>
      <c r="J25" s="577"/>
      <c r="K25" s="577">
        <f>SUM(I25:J25)</f>
        <v>22297</v>
      </c>
      <c r="L25" s="577">
        <v>22297</v>
      </c>
      <c r="M25" s="577"/>
      <c r="N25" s="599">
        <f>SUM(L25:M25)</f>
        <v>22297</v>
      </c>
    </row>
    <row r="26" spans="1:14" x14ac:dyDescent="0.2">
      <c r="A26" s="576"/>
      <c r="B26" s="577"/>
      <c r="C26" s="577"/>
      <c r="D26" s="597"/>
      <c r="E26" s="577"/>
      <c r="F26" s="577"/>
      <c r="G26" s="597"/>
      <c r="H26" s="576"/>
      <c r="I26" s="577"/>
      <c r="J26" s="586"/>
      <c r="K26" s="586"/>
      <c r="L26" s="598"/>
      <c r="M26" s="586"/>
      <c r="N26" s="600"/>
    </row>
    <row r="27" spans="1:14" x14ac:dyDescent="0.2">
      <c r="A27" s="576" t="s">
        <v>499</v>
      </c>
      <c r="B27" s="577">
        <v>4441962</v>
      </c>
      <c r="C27" s="577"/>
      <c r="D27" s="597">
        <f>SUM(B27:C27)</f>
        <v>4441962</v>
      </c>
      <c r="E27" s="577">
        <v>4381549</v>
      </c>
      <c r="F27" s="577"/>
      <c r="G27" s="597">
        <f>SUM(E27:F27)</f>
        <v>4381549</v>
      </c>
      <c r="H27" s="601" t="s">
        <v>328</v>
      </c>
      <c r="I27" s="602">
        <f>SUM(I21:I25)</f>
        <v>88084495</v>
      </c>
      <c r="J27" s="602">
        <f>SUM(J21:J25)</f>
        <v>0</v>
      </c>
      <c r="K27" s="602">
        <f>SUM(K21:K25)</f>
        <v>88084495</v>
      </c>
      <c r="L27" s="602">
        <f>SUM(L21:L25)</f>
        <v>86755908</v>
      </c>
      <c r="M27" s="602">
        <f>SUM(M21:M25)</f>
        <v>0</v>
      </c>
      <c r="N27" s="603">
        <f>SUM(N21:N26)</f>
        <v>86755908</v>
      </c>
    </row>
    <row r="28" spans="1:14" x14ac:dyDescent="0.2">
      <c r="A28" s="576" t="s">
        <v>501</v>
      </c>
      <c r="B28" s="577"/>
      <c r="C28" s="577"/>
      <c r="D28" s="597"/>
      <c r="E28" s="577"/>
      <c r="F28" s="577"/>
      <c r="G28" s="597"/>
      <c r="H28" s="604"/>
      <c r="I28" s="605"/>
      <c r="J28" s="577"/>
      <c r="K28" s="577"/>
      <c r="L28" s="606"/>
      <c r="M28" s="577"/>
      <c r="N28" s="599"/>
    </row>
    <row r="29" spans="1:14" x14ac:dyDescent="0.2">
      <c r="A29" s="576" t="s">
        <v>500</v>
      </c>
      <c r="B29" s="577"/>
      <c r="C29" s="577"/>
      <c r="D29" s="597"/>
      <c r="E29" s="577"/>
      <c r="F29" s="577"/>
      <c r="G29" s="597"/>
      <c r="H29" s="604"/>
      <c r="I29" s="605"/>
      <c r="J29" s="577"/>
      <c r="K29" s="577"/>
      <c r="L29" s="606"/>
      <c r="M29" s="577"/>
      <c r="N29" s="599"/>
    </row>
    <row r="30" spans="1:14" x14ac:dyDescent="0.2">
      <c r="A30" s="588"/>
      <c r="B30" s="586"/>
      <c r="C30" s="586"/>
      <c r="D30" s="607"/>
      <c r="E30" s="586"/>
      <c r="F30" s="586"/>
      <c r="G30" s="607"/>
      <c r="H30" s="604" t="s">
        <v>39</v>
      </c>
      <c r="I30" s="605"/>
      <c r="J30" s="577"/>
      <c r="K30" s="577"/>
      <c r="L30" s="606"/>
      <c r="M30" s="577"/>
      <c r="N30" s="599"/>
    </row>
    <row r="31" spans="1:14" x14ac:dyDescent="0.2">
      <c r="A31" s="584" t="s">
        <v>303</v>
      </c>
      <c r="B31" s="602">
        <f t="shared" ref="B31:G31" si="0">SUM(B21:B30)</f>
        <v>90953796</v>
      </c>
      <c r="C31" s="602">
        <f t="shared" si="0"/>
        <v>0</v>
      </c>
      <c r="D31" s="602">
        <f t="shared" si="0"/>
        <v>90953796</v>
      </c>
      <c r="E31" s="602">
        <f t="shared" si="0"/>
        <v>89300294</v>
      </c>
      <c r="F31" s="602">
        <f t="shared" si="0"/>
        <v>0</v>
      </c>
      <c r="G31" s="602">
        <f t="shared" si="0"/>
        <v>89300294</v>
      </c>
      <c r="H31" s="604"/>
      <c r="I31" s="605"/>
      <c r="J31" s="605"/>
      <c r="K31" s="605"/>
      <c r="L31" s="606"/>
      <c r="M31" s="605"/>
      <c r="N31" s="608"/>
    </row>
    <row r="32" spans="1:14" x14ac:dyDescent="0.2">
      <c r="A32" s="576"/>
      <c r="B32" s="577"/>
      <c r="C32" s="577"/>
      <c r="D32" s="597"/>
      <c r="E32" s="577"/>
      <c r="F32" s="577"/>
      <c r="G32" s="597"/>
      <c r="H32" s="576" t="s">
        <v>615</v>
      </c>
      <c r="I32" s="598">
        <v>4580291</v>
      </c>
      <c r="J32" s="577"/>
      <c r="K32" s="577">
        <f>SUM(I32:J32)</f>
        <v>4580291</v>
      </c>
      <c r="L32" s="598">
        <v>4943491</v>
      </c>
      <c r="M32" s="577"/>
      <c r="N32" s="599">
        <f>SUM(L32:M32)</f>
        <v>4943491</v>
      </c>
    </row>
    <row r="33" spans="1:14" x14ac:dyDescent="0.2">
      <c r="A33" s="576"/>
      <c r="B33" s="577"/>
      <c r="C33" s="577"/>
      <c r="D33" s="597"/>
      <c r="E33" s="577"/>
      <c r="F33" s="577"/>
      <c r="G33" s="597"/>
      <c r="H33" s="576"/>
      <c r="I33" s="577"/>
      <c r="J33" s="577"/>
      <c r="K33" s="577"/>
      <c r="L33" s="598"/>
      <c r="M33" s="577"/>
      <c r="N33" s="599"/>
    </row>
    <row r="34" spans="1:14" x14ac:dyDescent="0.2">
      <c r="A34" s="604" t="s">
        <v>304</v>
      </c>
      <c r="B34" s="577"/>
      <c r="C34" s="577"/>
      <c r="D34" s="597"/>
      <c r="E34" s="577"/>
      <c r="F34" s="577"/>
      <c r="G34" s="597"/>
      <c r="H34" s="576" t="s">
        <v>616</v>
      </c>
      <c r="I34" s="577">
        <v>0</v>
      </c>
      <c r="J34" s="577"/>
      <c r="K34" s="577">
        <f>SUM(I34:J34)</f>
        <v>0</v>
      </c>
      <c r="L34" s="598">
        <v>0</v>
      </c>
      <c r="M34" s="577"/>
      <c r="N34" s="599">
        <f>SUM(L34:M34)</f>
        <v>0</v>
      </c>
    </row>
    <row r="35" spans="1:14" x14ac:dyDescent="0.2">
      <c r="A35" s="576"/>
      <c r="B35" s="577"/>
      <c r="C35" s="577"/>
      <c r="D35" s="597"/>
      <c r="E35" s="577"/>
      <c r="F35" s="577"/>
      <c r="G35" s="597"/>
      <c r="H35" s="588"/>
      <c r="I35" s="586"/>
      <c r="J35" s="586"/>
      <c r="K35" s="586"/>
      <c r="L35" s="609"/>
      <c r="M35" s="586"/>
      <c r="N35" s="600"/>
    </row>
    <row r="36" spans="1:14" x14ac:dyDescent="0.2">
      <c r="A36" s="576"/>
      <c r="B36" s="577"/>
      <c r="C36" s="577"/>
      <c r="D36" s="597"/>
      <c r="E36" s="577"/>
      <c r="F36" s="577"/>
      <c r="G36" s="597"/>
      <c r="H36" s="584" t="s">
        <v>305</v>
      </c>
      <c r="I36" s="602">
        <f t="shared" ref="I36:N36" si="1">SUM(I32:I35)</f>
        <v>4580291</v>
      </c>
      <c r="J36" s="602">
        <f t="shared" si="1"/>
        <v>0</v>
      </c>
      <c r="K36" s="602">
        <f t="shared" si="1"/>
        <v>4580291</v>
      </c>
      <c r="L36" s="602">
        <f t="shared" si="1"/>
        <v>4943491</v>
      </c>
      <c r="M36" s="602">
        <f t="shared" si="1"/>
        <v>0</v>
      </c>
      <c r="N36" s="603">
        <f t="shared" si="1"/>
        <v>4943491</v>
      </c>
    </row>
    <row r="37" spans="1:14" x14ac:dyDescent="0.2">
      <c r="A37" s="576" t="s">
        <v>617</v>
      </c>
      <c r="B37" s="577">
        <v>11376</v>
      </c>
      <c r="C37" s="577"/>
      <c r="D37" s="597">
        <f>SUM(B37:C37)</f>
        <v>11376</v>
      </c>
      <c r="E37" s="577">
        <v>18715</v>
      </c>
      <c r="F37" s="577"/>
      <c r="G37" s="597">
        <f>SUM(E37:F37)</f>
        <v>18715</v>
      </c>
      <c r="H37" s="576"/>
      <c r="I37" s="577"/>
      <c r="J37" s="577"/>
      <c r="K37" s="577"/>
      <c r="L37" s="598"/>
      <c r="M37" s="577"/>
      <c r="N37" s="599"/>
    </row>
    <row r="38" spans="1:14" x14ac:dyDescent="0.2">
      <c r="A38" s="576"/>
      <c r="B38" s="577"/>
      <c r="C38" s="577"/>
      <c r="D38" s="597"/>
      <c r="E38" s="577"/>
      <c r="F38" s="577"/>
      <c r="G38" s="597"/>
      <c r="H38" s="576"/>
      <c r="I38" s="577"/>
      <c r="J38" s="577"/>
      <c r="K38" s="577"/>
      <c r="L38" s="598"/>
      <c r="M38" s="577"/>
      <c r="N38" s="599"/>
    </row>
    <row r="39" spans="1:14" x14ac:dyDescent="0.2">
      <c r="A39" s="576" t="s">
        <v>618</v>
      </c>
      <c r="B39" s="577">
        <v>1001774</v>
      </c>
      <c r="C39" s="577"/>
      <c r="D39" s="597">
        <f>SUM(B39:C39)</f>
        <v>1001774</v>
      </c>
      <c r="E39" s="577">
        <v>1101525</v>
      </c>
      <c r="F39" s="577"/>
      <c r="G39" s="597">
        <f>SUM(E39:F39)</f>
        <v>1101525</v>
      </c>
      <c r="H39" s="604" t="s">
        <v>306</v>
      </c>
      <c r="I39" s="577"/>
      <c r="J39" s="577"/>
      <c r="K39" s="577"/>
      <c r="L39" s="598"/>
      <c r="M39" s="577"/>
      <c r="N39" s="599"/>
    </row>
    <row r="40" spans="1:14" x14ac:dyDescent="0.2">
      <c r="A40" s="576"/>
      <c r="B40" s="577"/>
      <c r="C40" s="577"/>
      <c r="D40" s="597"/>
      <c r="E40" s="577"/>
      <c r="F40" s="577"/>
      <c r="G40" s="597"/>
      <c r="H40" s="576"/>
      <c r="I40" s="577"/>
      <c r="J40" s="577"/>
      <c r="K40" s="577"/>
      <c r="L40" s="598"/>
      <c r="M40" s="577"/>
      <c r="N40" s="599"/>
    </row>
    <row r="41" spans="1:14" x14ac:dyDescent="0.2">
      <c r="A41" s="576" t="s">
        <v>619</v>
      </c>
      <c r="B41" s="577">
        <v>0</v>
      </c>
      <c r="C41" s="577"/>
      <c r="D41" s="597">
        <f>SUM(B41:C41)</f>
        <v>0</v>
      </c>
      <c r="E41" s="577">
        <v>0</v>
      </c>
      <c r="F41" s="577"/>
      <c r="G41" s="597">
        <f>SUM(E41:F41)</f>
        <v>0</v>
      </c>
      <c r="H41" s="576" t="s">
        <v>620</v>
      </c>
      <c r="I41" s="598">
        <v>1129562</v>
      </c>
      <c r="J41" s="577"/>
      <c r="K41" s="577">
        <f>SUM(I41:J41)</f>
        <v>1129562</v>
      </c>
      <c r="L41" s="598">
        <v>982145</v>
      </c>
      <c r="M41" s="577"/>
      <c r="N41" s="599">
        <f>SUM(L41:M41)</f>
        <v>982145</v>
      </c>
    </row>
    <row r="42" spans="1:14" x14ac:dyDescent="0.2">
      <c r="A42" s="576"/>
      <c r="B42" s="577"/>
      <c r="C42" s="577"/>
      <c r="D42" s="597"/>
      <c r="E42" s="577"/>
      <c r="F42" s="577"/>
      <c r="G42" s="597"/>
      <c r="H42" s="576"/>
      <c r="I42" s="598"/>
      <c r="J42" s="577"/>
      <c r="K42" s="577"/>
      <c r="L42" s="598"/>
      <c r="M42" s="577"/>
      <c r="N42" s="599"/>
    </row>
    <row r="43" spans="1:14" x14ac:dyDescent="0.2">
      <c r="A43" s="576" t="s">
        <v>621</v>
      </c>
      <c r="B43" s="577">
        <v>4530837</v>
      </c>
      <c r="C43" s="577"/>
      <c r="D43" s="597">
        <f>SUM(B43:C43)</f>
        <v>4530837</v>
      </c>
      <c r="E43" s="577">
        <v>4912072</v>
      </c>
      <c r="F43" s="577"/>
      <c r="G43" s="597">
        <f>SUM(E43:F43)</f>
        <v>4912072</v>
      </c>
      <c r="H43" s="576" t="s">
        <v>622</v>
      </c>
      <c r="I43" s="598">
        <v>2752889</v>
      </c>
      <c r="J43" s="577"/>
      <c r="K43" s="577">
        <f>SUM(I43:J43)</f>
        <v>2752889</v>
      </c>
      <c r="L43" s="598">
        <v>2682481</v>
      </c>
      <c r="M43" s="577"/>
      <c r="N43" s="599">
        <f>SUM(L43:M43)</f>
        <v>2682481</v>
      </c>
    </row>
    <row r="44" spans="1:14" x14ac:dyDescent="0.2">
      <c r="A44" s="576"/>
      <c r="B44" s="577"/>
      <c r="C44" s="577"/>
      <c r="D44" s="597"/>
      <c r="E44" s="577"/>
      <c r="F44" s="577"/>
      <c r="G44" s="597"/>
      <c r="H44" s="576"/>
      <c r="I44" s="598"/>
      <c r="J44" s="577"/>
      <c r="K44" s="577"/>
      <c r="L44" s="598"/>
      <c r="M44" s="577"/>
      <c r="N44" s="599"/>
    </row>
    <row r="45" spans="1:14" x14ac:dyDescent="0.2">
      <c r="A45" s="576" t="s">
        <v>656</v>
      </c>
      <c r="B45" s="577">
        <v>152684</v>
      </c>
      <c r="C45" s="577"/>
      <c r="D45" s="597">
        <f>SUM(B45:C45)</f>
        <v>152684</v>
      </c>
      <c r="E45" s="577">
        <v>166909</v>
      </c>
      <c r="F45" s="577"/>
      <c r="G45" s="597">
        <f>SUM(E45:F45)</f>
        <v>166909</v>
      </c>
      <c r="H45" s="576" t="s">
        <v>623</v>
      </c>
      <c r="I45" s="598">
        <v>103230</v>
      </c>
      <c r="J45" s="577"/>
      <c r="K45" s="577">
        <f>SUM(I45:J45)</f>
        <v>103230</v>
      </c>
      <c r="L45" s="598">
        <v>135490</v>
      </c>
      <c r="M45" s="577"/>
      <c r="N45" s="599">
        <f>SUM(L45:M45)</f>
        <v>135490</v>
      </c>
    </row>
    <row r="46" spans="1:14" x14ac:dyDescent="0.2">
      <c r="A46" s="576"/>
      <c r="B46" s="577"/>
      <c r="C46" s="577"/>
      <c r="D46" s="597"/>
      <c r="E46" s="577"/>
      <c r="F46" s="577"/>
      <c r="G46" s="597"/>
      <c r="H46" s="604"/>
      <c r="I46" s="605"/>
      <c r="J46" s="610"/>
      <c r="K46" s="610"/>
      <c r="L46" s="606"/>
      <c r="M46" s="610"/>
      <c r="N46" s="611"/>
    </row>
    <row r="47" spans="1:14" x14ac:dyDescent="0.2">
      <c r="A47" s="601" t="s">
        <v>592</v>
      </c>
      <c r="B47" s="602">
        <f t="shared" ref="B47:G47" si="2">SUM(B37:B45)</f>
        <v>5696671</v>
      </c>
      <c r="C47" s="602">
        <f t="shared" si="2"/>
        <v>0</v>
      </c>
      <c r="D47" s="602">
        <f t="shared" si="2"/>
        <v>5696671</v>
      </c>
      <c r="E47" s="602">
        <f t="shared" si="2"/>
        <v>6199221</v>
      </c>
      <c r="F47" s="602">
        <f t="shared" si="2"/>
        <v>0</v>
      </c>
      <c r="G47" s="602">
        <f t="shared" si="2"/>
        <v>6199221</v>
      </c>
      <c r="H47" s="601" t="s">
        <v>593</v>
      </c>
      <c r="I47" s="602">
        <f t="shared" ref="I47:N47" si="3">SUM(I41:I46)</f>
        <v>3985681</v>
      </c>
      <c r="J47" s="602">
        <f t="shared" si="3"/>
        <v>0</v>
      </c>
      <c r="K47" s="602">
        <f t="shared" si="3"/>
        <v>3985681</v>
      </c>
      <c r="L47" s="602">
        <f t="shared" si="3"/>
        <v>3800116</v>
      </c>
      <c r="M47" s="602">
        <f t="shared" si="3"/>
        <v>0</v>
      </c>
      <c r="N47" s="603">
        <f t="shared" si="3"/>
        <v>3800116</v>
      </c>
    </row>
    <row r="48" spans="1:14" x14ac:dyDescent="0.2">
      <c r="A48" s="576"/>
      <c r="B48" s="577"/>
      <c r="C48" s="577"/>
      <c r="D48" s="597"/>
      <c r="E48" s="577"/>
      <c r="F48" s="577"/>
      <c r="G48" s="597"/>
      <c r="H48" s="604"/>
      <c r="I48" s="612"/>
      <c r="J48" s="577"/>
      <c r="K48" s="577"/>
      <c r="L48" s="613"/>
      <c r="M48" s="577"/>
      <c r="N48" s="599"/>
    </row>
    <row r="49" spans="1:14" ht="13.5" thickBot="1" x14ac:dyDescent="0.25">
      <c r="A49" s="614" t="s">
        <v>594</v>
      </c>
      <c r="B49" s="615">
        <f t="shared" ref="B49:G49" si="4">B31+B47</f>
        <v>96650467</v>
      </c>
      <c r="C49" s="615">
        <f t="shared" si="4"/>
        <v>0</v>
      </c>
      <c r="D49" s="615">
        <f t="shared" si="4"/>
        <v>96650467</v>
      </c>
      <c r="E49" s="615">
        <f t="shared" si="4"/>
        <v>95499515</v>
      </c>
      <c r="F49" s="615">
        <f t="shared" si="4"/>
        <v>0</v>
      </c>
      <c r="G49" s="615">
        <f t="shared" si="4"/>
        <v>95499515</v>
      </c>
      <c r="H49" s="614" t="s">
        <v>595</v>
      </c>
      <c r="I49" s="615">
        <f t="shared" ref="I49:N49" si="5">I27+I36+I47</f>
        <v>96650467</v>
      </c>
      <c r="J49" s="615">
        <f t="shared" si="5"/>
        <v>0</v>
      </c>
      <c r="K49" s="615">
        <f t="shared" si="5"/>
        <v>96650467</v>
      </c>
      <c r="L49" s="616">
        <f t="shared" si="5"/>
        <v>95499515</v>
      </c>
      <c r="M49" s="615">
        <f t="shared" si="5"/>
        <v>0</v>
      </c>
      <c r="N49" s="617">
        <f t="shared" si="5"/>
        <v>95499515</v>
      </c>
    </row>
  </sheetData>
  <mergeCells count="2">
    <mergeCell ref="A4:N4"/>
    <mergeCell ref="A5:N5"/>
  </mergeCells>
  <phoneticPr fontId="0" type="noConversion"/>
  <printOptions horizontalCentered="1" verticalCentered="1"/>
  <pageMargins left="0" right="0" top="0" bottom="0" header="0.51181102362204722" footer="0.51181102362204722"/>
  <pageSetup paperSize="9" scale="80" orientation="landscape" horizontalDpi="4294967292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60"/>
  <sheetViews>
    <sheetView topLeftCell="A4" zoomScale="90" workbookViewId="0">
      <selection activeCell="D14" sqref="D14"/>
    </sheetView>
  </sheetViews>
  <sheetFormatPr defaultRowHeight="15" x14ac:dyDescent="0.2"/>
  <cols>
    <col min="1" max="1" width="5.5703125" style="30" customWidth="1"/>
    <col min="2" max="2" width="68.5703125" style="30" customWidth="1"/>
    <col min="3" max="5" width="14.7109375" style="30" customWidth="1"/>
    <col min="6" max="16384" width="9.140625" style="30"/>
  </cols>
  <sheetData>
    <row r="2" spans="1:46" ht="15.75" hidden="1" x14ac:dyDescent="0.25">
      <c r="C2" s="10"/>
      <c r="D2" s="10"/>
      <c r="E2" s="229" t="s">
        <v>625</v>
      </c>
    </row>
    <row r="3" spans="1:46" ht="15.75" hidden="1" x14ac:dyDescent="0.25">
      <c r="C3" s="10"/>
      <c r="D3" s="10"/>
      <c r="E3" s="229" t="s">
        <v>51</v>
      </c>
    </row>
    <row r="4" spans="1:46" ht="15.75" x14ac:dyDescent="0.25">
      <c r="C4" s="10"/>
      <c r="D4" s="10"/>
      <c r="E4" s="229" t="s">
        <v>586</v>
      </c>
    </row>
    <row r="5" spans="1:46" ht="9.9499999999999993" customHeight="1" x14ac:dyDescent="0.25">
      <c r="A5" s="2466" t="s">
        <v>251</v>
      </c>
      <c r="B5" s="2466"/>
      <c r="C5" s="2466"/>
      <c r="D5" s="2466"/>
      <c r="E5" s="2466"/>
    </row>
    <row r="6" spans="1:46" ht="15.75" x14ac:dyDescent="0.25">
      <c r="A6" s="2437" t="s">
        <v>486</v>
      </c>
      <c r="B6" s="2437"/>
      <c r="C6" s="2437"/>
      <c r="D6" s="2437"/>
      <c r="E6" s="2437"/>
    </row>
    <row r="7" spans="1:46" ht="13.5" customHeight="1" x14ac:dyDescent="0.2">
      <c r="A7" s="2463" t="s">
        <v>52</v>
      </c>
      <c r="B7" s="2463"/>
      <c r="C7" s="2463"/>
      <c r="D7" s="2463"/>
      <c r="E7" s="2463"/>
    </row>
    <row r="8" spans="1:46" ht="16.5" thickBot="1" x14ac:dyDescent="0.3">
      <c r="A8" s="18"/>
      <c r="B8" s="10"/>
      <c r="C8" s="10"/>
      <c r="D8" s="10"/>
      <c r="E8" s="10"/>
    </row>
    <row r="9" spans="1:46" ht="16.5" thickBot="1" x14ac:dyDescent="0.3">
      <c r="A9" s="278" t="s">
        <v>596</v>
      </c>
      <c r="B9" s="2469" t="s">
        <v>597</v>
      </c>
      <c r="C9" s="279" t="s">
        <v>144</v>
      </c>
      <c r="D9" s="279" t="s">
        <v>147</v>
      </c>
      <c r="E9" s="2471" t="s">
        <v>169</v>
      </c>
    </row>
    <row r="10" spans="1:46" ht="16.5" thickBot="1" x14ac:dyDescent="0.3">
      <c r="A10" s="280" t="s">
        <v>181</v>
      </c>
      <c r="B10" s="2470"/>
      <c r="C10" s="2467" t="s">
        <v>8</v>
      </c>
      <c r="D10" s="2468"/>
      <c r="E10" s="2472"/>
    </row>
    <row r="11" spans="1:46" ht="15.75" customHeight="1" x14ac:dyDescent="0.2">
      <c r="A11" s="254">
        <v>1</v>
      </c>
      <c r="B11" s="255" t="s">
        <v>296</v>
      </c>
      <c r="C11" s="281">
        <f>T_2_kiadás!C14</f>
        <v>9461978400</v>
      </c>
      <c r="D11" s="281">
        <f>T_2_kiadás!D14</f>
        <v>9966198885</v>
      </c>
      <c r="E11" s="282">
        <f>T_2_kiadás!E14</f>
        <v>9264776371</v>
      </c>
    </row>
    <row r="12" spans="1:46" ht="15.75" customHeight="1" x14ac:dyDescent="0.2">
      <c r="A12" s="254">
        <v>2</v>
      </c>
      <c r="B12" s="255" t="s">
        <v>146</v>
      </c>
      <c r="C12" s="281">
        <f>T_2_kiadás!C15</f>
        <v>1376743092</v>
      </c>
      <c r="D12" s="281">
        <f>T_2_kiadás!D15</f>
        <v>1353471396</v>
      </c>
      <c r="E12" s="282">
        <f>T_2_kiadás!E15</f>
        <v>1191377848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</row>
    <row r="13" spans="1:46" ht="15.75" customHeight="1" x14ac:dyDescent="0.2">
      <c r="A13" s="254">
        <v>3</v>
      </c>
      <c r="B13" s="255" t="s">
        <v>598</v>
      </c>
      <c r="C13" s="281">
        <f>T_2_kiadás!C16</f>
        <v>6405891899</v>
      </c>
      <c r="D13" s="281">
        <f>T_2_kiadás!D16</f>
        <v>8814181734</v>
      </c>
      <c r="E13" s="282">
        <f>T_2_kiadás!E16</f>
        <v>7004479324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6" ht="15.75" customHeight="1" x14ac:dyDescent="0.2">
      <c r="A14" s="254">
        <v>4</v>
      </c>
      <c r="B14" s="255" t="s">
        <v>191</v>
      </c>
      <c r="C14" s="281">
        <f>T_2_kiadás!C19+T_2_kiadás!C24</f>
        <v>3951579535</v>
      </c>
      <c r="D14" s="281">
        <f>T_2_kiadás!D19+T_2_kiadás!D24</f>
        <v>3597003693</v>
      </c>
      <c r="E14" s="282">
        <f>T_2_kiadás!E19+T_2_kiadás!E24</f>
        <v>2658133330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</row>
    <row r="15" spans="1:46" ht="15.75" customHeight="1" x14ac:dyDescent="0.2">
      <c r="A15" s="254">
        <v>5</v>
      </c>
      <c r="B15" s="255" t="s">
        <v>192</v>
      </c>
      <c r="C15" s="281">
        <f>T_2_kiadás!C22</f>
        <v>0</v>
      </c>
      <c r="D15" s="281">
        <f>T_2_kiadás!D22</f>
        <v>0</v>
      </c>
      <c r="E15" s="282">
        <f>T_2_kiadás!E22</f>
        <v>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</row>
    <row r="16" spans="1:46" ht="15.75" customHeight="1" x14ac:dyDescent="0.2">
      <c r="A16" s="254">
        <v>6</v>
      </c>
      <c r="B16" s="255" t="s">
        <v>193</v>
      </c>
      <c r="C16" s="281">
        <f>T_2_kiadás!C25</f>
        <v>81821000</v>
      </c>
      <c r="D16" s="281">
        <f>T_2_kiadás!D25</f>
        <v>169775074</v>
      </c>
      <c r="E16" s="282">
        <f>T_2_kiadás!E25</f>
        <v>136782754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</row>
    <row r="17" spans="1:45" ht="15.75" customHeight="1" x14ac:dyDescent="0.2">
      <c r="A17" s="254">
        <v>7</v>
      </c>
      <c r="B17" s="255" t="s">
        <v>10</v>
      </c>
      <c r="C17" s="281">
        <f>T_2_kiadás!C30</f>
        <v>4869401170</v>
      </c>
      <c r="D17" s="281">
        <f>T_2_kiadás!D30</f>
        <v>6707745627</v>
      </c>
      <c r="E17" s="282">
        <f>T_2_kiadás!E30</f>
        <v>4729178951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45" ht="15.75" customHeight="1" x14ac:dyDescent="0.2">
      <c r="A18" s="254">
        <v>8</v>
      </c>
      <c r="B18" s="255" t="s">
        <v>214</v>
      </c>
      <c r="C18" s="281">
        <f>T_2_kiadás!C31</f>
        <v>3560780905</v>
      </c>
      <c r="D18" s="281">
        <f>T_2_kiadás!D31+T_2_kiadás!D36</f>
        <v>5426272877</v>
      </c>
      <c r="E18" s="282">
        <f>T_2_kiadás!E31+T_2_kiadás!E36</f>
        <v>4082386120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</row>
    <row r="19" spans="1:45" ht="15.75" customHeight="1" x14ac:dyDescent="0.2">
      <c r="A19" s="254">
        <v>9</v>
      </c>
      <c r="B19" s="255" t="s">
        <v>194</v>
      </c>
      <c r="C19" s="281">
        <f>T_2_kiadás!C20+T_2_kiadás!C36</f>
        <v>0</v>
      </c>
      <c r="D19" s="281">
        <f>T_2_kiadás!D20</f>
        <v>0</v>
      </c>
      <c r="E19" s="282">
        <f>T_2_kiadás!E20</f>
        <v>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45" ht="15.75" customHeight="1" x14ac:dyDescent="0.2">
      <c r="A20" s="254">
        <v>10</v>
      </c>
      <c r="B20" s="255" t="s">
        <v>231</v>
      </c>
      <c r="C20" s="281">
        <f>T_2_kiadás!C23</f>
        <v>0</v>
      </c>
      <c r="D20" s="281">
        <f>T_2_kiadás!D23</f>
        <v>0</v>
      </c>
      <c r="E20" s="282">
        <f>T_2_kiadás!E23</f>
        <v>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45" ht="15.75" customHeight="1" x14ac:dyDescent="0.2">
      <c r="A21" s="254">
        <v>11</v>
      </c>
      <c r="B21" s="255" t="s">
        <v>232</v>
      </c>
      <c r="C21" s="281">
        <f>T_2_kiadás!C34</f>
        <v>0</v>
      </c>
      <c r="D21" s="281">
        <f>T_2_kiadás!D34</f>
        <v>0</v>
      </c>
      <c r="E21" s="282">
        <f>T_2_kiadás!E34</f>
        <v>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45" ht="15.75" customHeight="1" x14ac:dyDescent="0.2">
      <c r="A22" s="254">
        <v>12</v>
      </c>
      <c r="B22" s="255" t="s">
        <v>233</v>
      </c>
      <c r="C22" s="281">
        <f>T_2_kiadás!C33</f>
        <v>321266265</v>
      </c>
      <c r="D22" s="281">
        <f>T_2_kiadás!D33</f>
        <v>511636671.00000006</v>
      </c>
      <c r="E22" s="282">
        <f>T_2_kiadás!E33</f>
        <v>317643158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45" ht="15.75" customHeight="1" x14ac:dyDescent="0.2">
      <c r="A23" s="256">
        <v>13</v>
      </c>
      <c r="B23" s="257" t="s">
        <v>234</v>
      </c>
      <c r="C23" s="283">
        <f>SUM(C11:C22)</f>
        <v>30029462266</v>
      </c>
      <c r="D23" s="283">
        <f>SUM(D11:D22)</f>
        <v>36546285957</v>
      </c>
      <c r="E23" s="284">
        <f>SUM(E11:E22)</f>
        <v>29384757856</v>
      </c>
    </row>
    <row r="24" spans="1:45" ht="15.75" customHeight="1" x14ac:dyDescent="0.2">
      <c r="A24" s="258">
        <v>14</v>
      </c>
      <c r="B24" s="259" t="s">
        <v>661</v>
      </c>
      <c r="C24" s="366">
        <f>T_2_kiadás!C37</f>
        <v>0</v>
      </c>
      <c r="D24" s="366">
        <f>T_2_kiadás!D37</f>
        <v>6000000</v>
      </c>
      <c r="E24" s="370">
        <f>T_2_kiadás!E37</f>
        <v>6000000</v>
      </c>
    </row>
    <row r="25" spans="1:45" ht="15.75" customHeight="1" x14ac:dyDescent="0.2">
      <c r="A25" s="254">
        <v>15</v>
      </c>
      <c r="B25" s="259" t="s">
        <v>662</v>
      </c>
      <c r="C25" s="292"/>
      <c r="D25" s="292"/>
      <c r="E25" s="293"/>
    </row>
    <row r="26" spans="1:45" ht="15.75" customHeight="1" x14ac:dyDescent="0.2">
      <c r="A26" s="254">
        <v>16</v>
      </c>
      <c r="B26" s="259" t="s">
        <v>663</v>
      </c>
      <c r="C26" s="292"/>
      <c r="D26" s="292"/>
      <c r="E26" s="293"/>
    </row>
    <row r="27" spans="1:45" ht="15.75" customHeight="1" x14ac:dyDescent="0.2">
      <c r="A27" s="254">
        <v>17</v>
      </c>
      <c r="B27" s="259" t="s">
        <v>235</v>
      </c>
      <c r="C27" s="285"/>
      <c r="D27" s="281"/>
      <c r="E27" s="282"/>
    </row>
    <row r="28" spans="1:45" ht="15.75" customHeight="1" x14ac:dyDescent="0.2">
      <c r="A28" s="254">
        <v>18</v>
      </c>
      <c r="B28" s="259" t="s">
        <v>236</v>
      </c>
      <c r="C28" s="285"/>
      <c r="D28" s="285"/>
      <c r="E28" s="764"/>
    </row>
    <row r="29" spans="1:45" ht="15.75" customHeight="1" x14ac:dyDescent="0.2">
      <c r="A29" s="254">
        <v>19</v>
      </c>
      <c r="B29" s="763" t="s">
        <v>215</v>
      </c>
      <c r="C29" s="285"/>
      <c r="D29" s="285"/>
      <c r="E29" s="764"/>
    </row>
    <row r="30" spans="1:45" ht="15.75" customHeight="1" x14ac:dyDescent="0.2">
      <c r="A30" s="256">
        <v>20</v>
      </c>
      <c r="B30" s="260" t="s">
        <v>217</v>
      </c>
      <c r="C30" s="286">
        <f>SUM(C24:C28)</f>
        <v>0</v>
      </c>
      <c r="D30" s="286">
        <f>SUM(D24:D28)</f>
        <v>6000000</v>
      </c>
      <c r="E30" s="371">
        <f>SUM(E24:E28)</f>
        <v>6000000</v>
      </c>
    </row>
    <row r="31" spans="1:45" ht="15.75" customHeight="1" x14ac:dyDescent="0.2">
      <c r="A31" s="256">
        <v>21</v>
      </c>
      <c r="B31" s="260" t="s">
        <v>216</v>
      </c>
      <c r="C31" s="286">
        <f>C23+C30</f>
        <v>30029462266</v>
      </c>
      <c r="D31" s="286">
        <f>D23+D30</f>
        <v>36552285957</v>
      </c>
      <c r="E31" s="371">
        <f>E23+E30</f>
        <v>29390757856</v>
      </c>
    </row>
    <row r="32" spans="1:45" ht="15.75" customHeight="1" x14ac:dyDescent="0.2">
      <c r="A32" s="254">
        <v>22</v>
      </c>
      <c r="B32" s="255" t="s">
        <v>42</v>
      </c>
      <c r="C32" s="367">
        <f>T_2_kiadás!C26</f>
        <v>0</v>
      </c>
      <c r="D32" s="367">
        <f>T_2_kiadás!D26</f>
        <v>0</v>
      </c>
      <c r="E32" s="372">
        <f>T_2_kiadás!E26</f>
        <v>0</v>
      </c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</row>
    <row r="33" spans="1:45" ht="15.75" customHeight="1" x14ac:dyDescent="0.2">
      <c r="A33" s="261">
        <v>23</v>
      </c>
      <c r="B33" s="262" t="s">
        <v>237</v>
      </c>
      <c r="C33" s="287"/>
      <c r="D33" s="287"/>
      <c r="E33" s="288">
        <f>T_2_kiadás!E39</f>
        <v>0</v>
      </c>
    </row>
    <row r="34" spans="1:45" ht="15.75" customHeight="1" x14ac:dyDescent="0.2">
      <c r="A34" s="256">
        <v>24</v>
      </c>
      <c r="B34" s="263" t="s">
        <v>218</v>
      </c>
      <c r="C34" s="283">
        <f>SUM(C31:C33)</f>
        <v>30029462266</v>
      </c>
      <c r="D34" s="283">
        <f>SUM(D31:D33)</f>
        <v>36552285957</v>
      </c>
      <c r="E34" s="284">
        <f>SUM(E31:E33)</f>
        <v>29390757856</v>
      </c>
    </row>
    <row r="35" spans="1:45" ht="15.75" customHeight="1" x14ac:dyDescent="0.2">
      <c r="A35" s="258">
        <v>25</v>
      </c>
      <c r="B35" s="264" t="s">
        <v>223</v>
      </c>
      <c r="C35" s="367">
        <f>T_3_bevétel!C11</f>
        <v>20030887680</v>
      </c>
      <c r="D35" s="367">
        <f>T_3_bevétel!D11</f>
        <v>21659122862</v>
      </c>
      <c r="E35" s="372">
        <f>T_3_bevétel!E11</f>
        <v>22379020380</v>
      </c>
    </row>
    <row r="36" spans="1:45" ht="15.75" customHeight="1" x14ac:dyDescent="0.2">
      <c r="A36" s="254">
        <v>26</v>
      </c>
      <c r="B36" s="255" t="s">
        <v>238</v>
      </c>
      <c r="C36" s="281">
        <f>T_3_bevétel!C49</f>
        <v>668149000</v>
      </c>
      <c r="D36" s="281">
        <f>T_3_bevétel!D49+T_3_bevétel!D85</f>
        <v>460858000</v>
      </c>
      <c r="E36" s="282">
        <f>T_3_bevétel!E49</f>
        <v>476990235.00000006</v>
      </c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</row>
    <row r="37" spans="1:45" ht="15.75" customHeight="1" x14ac:dyDescent="0.2">
      <c r="A37" s="254">
        <v>27</v>
      </c>
      <c r="B37" s="255" t="s">
        <v>239</v>
      </c>
      <c r="C37" s="281">
        <f>T_3_bevétel!C82</f>
        <v>3110430265</v>
      </c>
      <c r="D37" s="281">
        <f>T_3_bevétel!D82</f>
        <v>7551494641</v>
      </c>
      <c r="E37" s="282">
        <f>T_3_bevétel!E82</f>
        <v>77729453691</v>
      </c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</row>
    <row r="38" spans="1:45" ht="15.75" customHeight="1" x14ac:dyDescent="0.2">
      <c r="A38" s="265">
        <v>28</v>
      </c>
      <c r="B38" s="266" t="s">
        <v>43</v>
      </c>
      <c r="C38" s="281">
        <f>T_3_bevétel!C54-C44</f>
        <v>-26153928</v>
      </c>
      <c r="D38" s="281">
        <f>T_3_bevétel!D54-D44</f>
        <v>-54063000</v>
      </c>
      <c r="E38" s="282">
        <f>T_3_bevétel!E54-E44</f>
        <v>-2256535.9999999963</v>
      </c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</row>
    <row r="39" spans="1:45" s="81" customFormat="1" ht="15.75" customHeight="1" x14ac:dyDescent="0.2">
      <c r="A39" s="267">
        <v>29</v>
      </c>
      <c r="B39" s="268" t="s">
        <v>407</v>
      </c>
      <c r="C39" s="289">
        <f>T_3_bevétel!C55+T_3_bevétel!C64</f>
        <v>0</v>
      </c>
      <c r="D39" s="289">
        <f>T_3_bevétel!D55+T_3_bevétel!D64-T_3_bevétel!D63</f>
        <v>-1481483905</v>
      </c>
      <c r="E39" s="618">
        <f>T_3_bevétel!E55+T_3_bevétel!E64-T_3_bevétel!E63</f>
        <v>-1468797153</v>
      </c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</row>
    <row r="40" spans="1:45" s="81" customFormat="1" ht="15.75" customHeight="1" x14ac:dyDescent="0.2">
      <c r="A40" s="269">
        <v>30</v>
      </c>
      <c r="B40" s="255" t="s">
        <v>240</v>
      </c>
      <c r="C40" s="292">
        <f>T_3_bevétel!C51</f>
        <v>100289000</v>
      </c>
      <c r="D40" s="292">
        <f>T_3_bevétel!D51+T_3_bevétel!D86</f>
        <v>7454004322</v>
      </c>
      <c r="E40" s="293">
        <f>T_3_bevétel!E51</f>
        <v>493636142.99999994</v>
      </c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</row>
    <row r="41" spans="1:45" s="81" customFormat="1" ht="15.75" customHeight="1" x14ac:dyDescent="0.2">
      <c r="A41" s="269">
        <v>31</v>
      </c>
      <c r="B41" s="255" t="s">
        <v>241</v>
      </c>
      <c r="C41" s="292">
        <f>T_3_bevétel!C83</f>
        <v>3110430265</v>
      </c>
      <c r="D41" s="292">
        <f>T_3_bevétel!D83</f>
        <v>7551494641</v>
      </c>
      <c r="E41" s="293">
        <f>T_3_bevétel!E83</f>
        <v>77729453691</v>
      </c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</row>
    <row r="42" spans="1:45" ht="15.75" customHeight="1" x14ac:dyDescent="0.2">
      <c r="A42" s="265">
        <v>32</v>
      </c>
      <c r="B42" s="266" t="s">
        <v>242</v>
      </c>
      <c r="C42" s="281">
        <f>T_3_bevétel!C44+T_3_bevétel!C45</f>
        <v>1682207000</v>
      </c>
      <c r="D42" s="281">
        <f>T_3_bevétel!D44+T_3_bevétel!D45</f>
        <v>1373276000</v>
      </c>
      <c r="E42" s="282">
        <f>T_3_bevétel!E44+T_3_bevétel!E45</f>
        <v>1429187103.0000002</v>
      </c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</row>
    <row r="43" spans="1:45" s="81" customFormat="1" ht="15.75" customHeight="1" x14ac:dyDescent="0.2">
      <c r="A43" s="267">
        <v>33</v>
      </c>
      <c r="B43" s="270" t="s">
        <v>243</v>
      </c>
      <c r="C43" s="290">
        <f>C42</f>
        <v>1682207000</v>
      </c>
      <c r="D43" s="290">
        <f>D42</f>
        <v>1373276000</v>
      </c>
      <c r="E43" s="373">
        <f>E42</f>
        <v>1429187103.0000002</v>
      </c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</row>
    <row r="44" spans="1:45" ht="15.75" customHeight="1" x14ac:dyDescent="0.2">
      <c r="A44" s="254">
        <v>34</v>
      </c>
      <c r="B44" s="255" t="s">
        <v>244</v>
      </c>
      <c r="C44" s="281">
        <f>T_3_bevétel!C77</f>
        <v>40015000</v>
      </c>
      <c r="D44" s="281">
        <f>T_3_bevétel!D77</f>
        <v>65595000</v>
      </c>
      <c r="E44" s="282">
        <f>T_3_bevétel!E77</f>
        <v>24010069</v>
      </c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</row>
    <row r="45" spans="1:45" ht="15.75" customHeight="1" x14ac:dyDescent="0.2">
      <c r="A45" s="261">
        <v>35</v>
      </c>
      <c r="B45" s="262" t="s">
        <v>245</v>
      </c>
      <c r="C45" s="287">
        <f>T_3_bevétel!C39</f>
        <v>0</v>
      </c>
      <c r="D45" s="287">
        <f>T_3_bevétel!D39</f>
        <v>0</v>
      </c>
      <c r="E45" s="773">
        <f>T_3_bevétel!E39</f>
        <v>0</v>
      </c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</row>
    <row r="46" spans="1:45" ht="32.25" customHeight="1" x14ac:dyDescent="0.2">
      <c r="A46" s="271">
        <v>36</v>
      </c>
      <c r="B46" s="272" t="s">
        <v>219</v>
      </c>
      <c r="C46" s="291">
        <f>SUM(C35:C45)-C39-C43</f>
        <v>28716254282</v>
      </c>
      <c r="D46" s="291">
        <f>SUM(D35:D45)-D39-D43</f>
        <v>46061782466</v>
      </c>
      <c r="E46" s="374">
        <f>SUM(E35:E45)-E39-E43</f>
        <v>180259494776</v>
      </c>
    </row>
    <row r="47" spans="1:45" ht="15.75" customHeight="1" x14ac:dyDescent="0.2">
      <c r="A47" s="273">
        <v>37</v>
      </c>
      <c r="B47" s="274" t="s">
        <v>246</v>
      </c>
      <c r="C47" s="292"/>
      <c r="D47" s="292"/>
      <c r="E47" s="293"/>
    </row>
    <row r="48" spans="1:45" ht="15.75" customHeight="1" x14ac:dyDescent="0.2">
      <c r="A48" s="273">
        <v>38</v>
      </c>
      <c r="B48" s="274" t="s">
        <v>247</v>
      </c>
      <c r="C48" s="292"/>
      <c r="D48" s="292"/>
      <c r="E48" s="293"/>
    </row>
    <row r="49" spans="1:45" ht="15.75" customHeight="1" x14ac:dyDescent="0.2">
      <c r="A49" s="273">
        <v>39</v>
      </c>
      <c r="B49" s="274" t="s">
        <v>664</v>
      </c>
      <c r="C49" s="292"/>
      <c r="D49" s="292"/>
      <c r="E49" s="293"/>
    </row>
    <row r="50" spans="1:45" ht="15.75" customHeight="1" x14ac:dyDescent="0.2">
      <c r="A50" s="273">
        <v>40</v>
      </c>
      <c r="B50" s="274" t="s">
        <v>248</v>
      </c>
      <c r="C50" s="292"/>
      <c r="D50" s="292"/>
      <c r="E50" s="293"/>
    </row>
    <row r="51" spans="1:45" ht="15.75" customHeight="1" x14ac:dyDescent="0.2">
      <c r="A51" s="273">
        <v>41</v>
      </c>
      <c r="B51" s="274" t="s">
        <v>249</v>
      </c>
      <c r="C51" s="292"/>
      <c r="D51" s="292"/>
      <c r="E51" s="293"/>
    </row>
    <row r="52" spans="1:45" ht="15.75" customHeight="1" x14ac:dyDescent="0.2">
      <c r="A52" s="256">
        <v>42</v>
      </c>
      <c r="B52" s="260" t="s">
        <v>665</v>
      </c>
      <c r="C52" s="294">
        <f>SUM(C47:C51)</f>
        <v>0</v>
      </c>
      <c r="D52" s="294">
        <f>SUM(D47:D51)</f>
        <v>0</v>
      </c>
      <c r="E52" s="375">
        <f>SUM(E47:E51)</f>
        <v>0</v>
      </c>
    </row>
    <row r="53" spans="1:45" ht="15.75" customHeight="1" x14ac:dyDescent="0.2">
      <c r="A53" s="256">
        <v>43</v>
      </c>
      <c r="B53" s="260" t="s">
        <v>666</v>
      </c>
      <c r="C53" s="294">
        <f>C46+C52</f>
        <v>28716254282</v>
      </c>
      <c r="D53" s="294">
        <f>D46+D52</f>
        <v>46061782466</v>
      </c>
      <c r="E53" s="375">
        <f>E46+E52</f>
        <v>180259494776</v>
      </c>
    </row>
    <row r="54" spans="1:45" ht="15.75" customHeight="1" x14ac:dyDescent="0.2">
      <c r="A54" s="254">
        <v>44</v>
      </c>
      <c r="B54" s="275" t="s">
        <v>515</v>
      </c>
      <c r="C54" s="281" t="e">
        <f>T_3_bevétel!#REF!</f>
        <v>#REF!</v>
      </c>
      <c r="D54" s="281" t="e">
        <f>T_3_bevétel!#REF!</f>
        <v>#REF!</v>
      </c>
      <c r="E54" s="282" t="e">
        <f>T_3_bevétel!#REF!</f>
        <v>#REF!</v>
      </c>
    </row>
    <row r="55" spans="1:45" ht="15.75" customHeight="1" thickBot="1" x14ac:dyDescent="0.25">
      <c r="A55" s="254">
        <v>45</v>
      </c>
      <c r="B55" s="275" t="s">
        <v>250</v>
      </c>
      <c r="C55" s="287"/>
      <c r="D55" s="281"/>
      <c r="E55" s="282" t="e">
        <f>T_3_bevétel!#REF!</f>
        <v>#REF!</v>
      </c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</row>
    <row r="56" spans="1:45" ht="15.75" customHeight="1" x14ac:dyDescent="0.2">
      <c r="A56" s="256">
        <v>46</v>
      </c>
      <c r="B56" s="276" t="s">
        <v>220</v>
      </c>
      <c r="C56" s="283" t="e">
        <f>SUM(C53:C55)</f>
        <v>#REF!</v>
      </c>
      <c r="D56" s="283" t="e">
        <f>SUM(D53:D55)</f>
        <v>#REF!</v>
      </c>
      <c r="E56" s="284" t="e">
        <f>SUM(E53:E55)</f>
        <v>#REF!</v>
      </c>
    </row>
    <row r="57" spans="1:45" ht="31.5" customHeight="1" x14ac:dyDescent="0.2">
      <c r="A57" s="256">
        <v>47</v>
      </c>
      <c r="B57" s="272" t="s">
        <v>6</v>
      </c>
      <c r="C57" s="291">
        <f>C46-C23</f>
        <v>-1313207984</v>
      </c>
      <c r="D57" s="291">
        <f>D46-D23</f>
        <v>9515496509</v>
      </c>
      <c r="E57" s="374">
        <f>E46-E23</f>
        <v>150874736920</v>
      </c>
    </row>
    <row r="58" spans="1:45" ht="48" customHeight="1" x14ac:dyDescent="0.2">
      <c r="A58" s="256">
        <v>48</v>
      </c>
      <c r="B58" s="272" t="s">
        <v>224</v>
      </c>
      <c r="C58" s="291" t="e">
        <f>C57+C54-C32</f>
        <v>#REF!</v>
      </c>
      <c r="D58" s="291" t="e">
        <f>D57+D54-D32</f>
        <v>#REF!</v>
      </c>
      <c r="E58" s="374" t="e">
        <f>E57+E54-E32</f>
        <v>#REF!</v>
      </c>
    </row>
    <row r="59" spans="1:45" ht="15.75" customHeight="1" x14ac:dyDescent="0.2">
      <c r="A59" s="256">
        <v>49</v>
      </c>
      <c r="B59" s="276" t="s">
        <v>221</v>
      </c>
      <c r="C59" s="283">
        <f>C52-C30</f>
        <v>0</v>
      </c>
      <c r="D59" s="283">
        <f>D52-D30</f>
        <v>-6000000</v>
      </c>
      <c r="E59" s="284">
        <f>E52-E30</f>
        <v>-6000000</v>
      </c>
    </row>
    <row r="60" spans="1:45" ht="15.75" customHeight="1" thickBot="1" x14ac:dyDescent="0.25">
      <c r="A60" s="765">
        <v>50</v>
      </c>
      <c r="B60" s="277" t="s">
        <v>222</v>
      </c>
      <c r="C60" s="295">
        <f>C55-C33</f>
        <v>0</v>
      </c>
      <c r="D60" s="295">
        <f>D55-D33</f>
        <v>0</v>
      </c>
      <c r="E60" s="774" t="e">
        <f>E55-E33</f>
        <v>#REF!</v>
      </c>
    </row>
    <row r="61" spans="1:45" ht="15.75" customHeight="1" x14ac:dyDescent="0.2"/>
    <row r="62" spans="1:45" ht="15.75" customHeight="1" x14ac:dyDescent="0.2"/>
    <row r="63" spans="1:45" ht="15.75" customHeight="1" x14ac:dyDescent="0.2"/>
    <row r="64" spans="1:4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</sheetData>
  <mergeCells count="6">
    <mergeCell ref="A5:E5"/>
    <mergeCell ref="A7:E7"/>
    <mergeCell ref="C10:D10"/>
    <mergeCell ref="B9:B10"/>
    <mergeCell ref="E9:E10"/>
    <mergeCell ref="A6:E6"/>
  </mergeCells>
  <phoneticPr fontId="0" type="noConversion"/>
  <printOptions horizontalCentered="1" verticalCentered="1"/>
  <pageMargins left="0" right="0" top="0.39370078740157483" bottom="0.31" header="0.11811023622047245" footer="0.11811023622047245"/>
  <pageSetup paperSize="9" scale="84" orientation="portrait" horizontalDpi="4294967292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2" workbookViewId="0">
      <selection activeCell="F24" sqref="F24"/>
    </sheetView>
  </sheetViews>
  <sheetFormatPr defaultRowHeight="12.75" x14ac:dyDescent="0.2"/>
  <cols>
    <col min="1" max="1" width="4" style="83" customWidth="1"/>
    <col min="2" max="2" width="43.42578125" style="83" customWidth="1"/>
    <col min="3" max="3" width="11.7109375" style="83" customWidth="1"/>
    <col min="4" max="4" width="11.42578125" style="83" customWidth="1"/>
    <col min="5" max="5" width="10.42578125" style="83" customWidth="1"/>
    <col min="6" max="7" width="10.85546875" style="83" customWidth="1"/>
    <col min="8" max="16384" width="9.140625" style="83"/>
  </cols>
  <sheetData>
    <row r="1" spans="1:8" x14ac:dyDescent="0.2">
      <c r="B1" s="21"/>
      <c r="C1" s="21"/>
      <c r="D1" s="21"/>
      <c r="E1" s="21"/>
      <c r="F1" s="21"/>
      <c r="H1" s="225" t="s">
        <v>611</v>
      </c>
    </row>
    <row r="2" spans="1:8" x14ac:dyDescent="0.2">
      <c r="B2" s="21"/>
      <c r="C2" s="21"/>
      <c r="D2" s="21"/>
      <c r="E2" s="21"/>
      <c r="F2" s="21"/>
      <c r="H2" s="225" t="s">
        <v>51</v>
      </c>
    </row>
    <row r="3" spans="1:8" x14ac:dyDescent="0.2">
      <c r="B3" s="21"/>
      <c r="C3" s="21"/>
      <c r="D3" s="21"/>
      <c r="E3" s="21"/>
      <c r="G3" s="84"/>
      <c r="H3" s="84"/>
    </row>
    <row r="4" spans="1:8" x14ac:dyDescent="0.2">
      <c r="B4" s="21"/>
      <c r="C4" s="21"/>
      <c r="D4" s="21"/>
      <c r="E4" s="21"/>
      <c r="F4" s="21"/>
      <c r="G4" s="21"/>
      <c r="H4" s="21"/>
    </row>
    <row r="5" spans="1:8" x14ac:dyDescent="0.2">
      <c r="B5" s="21"/>
      <c r="C5" s="21"/>
      <c r="D5" s="21"/>
      <c r="E5" s="21"/>
      <c r="F5" s="21"/>
      <c r="G5" s="21"/>
      <c r="H5" s="21"/>
    </row>
    <row r="6" spans="1:8" x14ac:dyDescent="0.2">
      <c r="B6" s="2473" t="s">
        <v>7</v>
      </c>
      <c r="C6" s="2473"/>
      <c r="D6" s="2473"/>
      <c r="E6" s="2473"/>
      <c r="F6" s="2473"/>
      <c r="G6" s="2473"/>
      <c r="H6" s="2473"/>
    </row>
    <row r="7" spans="1:8" x14ac:dyDescent="0.2">
      <c r="B7" s="2474" t="s">
        <v>52</v>
      </c>
      <c r="C7" s="2474"/>
      <c r="D7" s="2474"/>
      <c r="E7" s="2474"/>
      <c r="F7" s="2474"/>
      <c r="G7" s="2474"/>
      <c r="H7" s="2474"/>
    </row>
    <row r="8" spans="1:8" x14ac:dyDescent="0.2">
      <c r="B8" s="15"/>
      <c r="C8" s="15"/>
      <c r="D8" s="15"/>
      <c r="E8" s="15"/>
      <c r="F8" s="15"/>
      <c r="G8" s="15"/>
      <c r="H8" s="15"/>
    </row>
    <row r="9" spans="1:8" ht="13.5" thickBot="1" x14ac:dyDescent="0.25">
      <c r="B9" s="85"/>
      <c r="C9" s="85"/>
      <c r="D9" s="85"/>
      <c r="E9" s="85"/>
      <c r="F9" s="85"/>
      <c r="G9" s="85"/>
      <c r="H9" s="86"/>
    </row>
    <row r="10" spans="1:8" x14ac:dyDescent="0.2">
      <c r="A10" s="297"/>
      <c r="B10" s="2475" t="s">
        <v>28</v>
      </c>
      <c r="C10" s="71" t="s">
        <v>179</v>
      </c>
      <c r="D10" s="71"/>
      <c r="E10" s="71" t="s">
        <v>337</v>
      </c>
      <c r="F10" s="71" t="s">
        <v>281</v>
      </c>
      <c r="G10" s="71"/>
      <c r="H10" s="70" t="s">
        <v>281</v>
      </c>
    </row>
    <row r="11" spans="1:8" x14ac:dyDescent="0.2">
      <c r="A11" s="298"/>
      <c r="B11" s="2476"/>
      <c r="C11" s="71" t="s">
        <v>338</v>
      </c>
      <c r="D11" s="71" t="s">
        <v>339</v>
      </c>
      <c r="E11" s="71" t="s">
        <v>311</v>
      </c>
      <c r="F11" s="71" t="s">
        <v>338</v>
      </c>
      <c r="G11" s="71" t="s">
        <v>339</v>
      </c>
      <c r="H11" s="72" t="s">
        <v>311</v>
      </c>
    </row>
    <row r="12" spans="1:8" x14ac:dyDescent="0.2">
      <c r="A12" s="12" t="s">
        <v>180</v>
      </c>
      <c r="B12" s="2476"/>
      <c r="C12" s="71" t="s">
        <v>340</v>
      </c>
      <c r="D12" s="71" t="s">
        <v>341</v>
      </c>
      <c r="E12" s="71" t="s">
        <v>342</v>
      </c>
      <c r="F12" s="71" t="s">
        <v>340</v>
      </c>
      <c r="G12" s="71" t="s">
        <v>341</v>
      </c>
      <c r="H12" s="72" t="s">
        <v>342</v>
      </c>
    </row>
    <row r="13" spans="1:8" x14ac:dyDescent="0.2">
      <c r="A13" s="12" t="s">
        <v>181</v>
      </c>
      <c r="B13" s="2476"/>
      <c r="C13" s="71" t="s">
        <v>343</v>
      </c>
      <c r="D13" s="71" t="s">
        <v>322</v>
      </c>
      <c r="E13" s="71" t="s">
        <v>344</v>
      </c>
      <c r="F13" s="71" t="s">
        <v>343</v>
      </c>
      <c r="G13" s="71" t="s">
        <v>323</v>
      </c>
      <c r="H13" s="72" t="s">
        <v>344</v>
      </c>
    </row>
    <row r="14" spans="1:8" x14ac:dyDescent="0.2">
      <c r="A14" s="298"/>
      <c r="B14" s="2476"/>
      <c r="C14" s="71" t="s">
        <v>326</v>
      </c>
      <c r="D14" s="71" t="s">
        <v>53</v>
      </c>
      <c r="E14" s="71" t="s">
        <v>343</v>
      </c>
      <c r="F14" s="71" t="s">
        <v>326</v>
      </c>
      <c r="G14" s="71" t="s">
        <v>53</v>
      </c>
      <c r="H14" s="72" t="s">
        <v>343</v>
      </c>
    </row>
    <row r="15" spans="1:8" x14ac:dyDescent="0.2">
      <c r="A15" s="299"/>
      <c r="B15" s="2477"/>
      <c r="C15" s="87"/>
      <c r="D15" s="87"/>
      <c r="E15" s="73" t="s">
        <v>326</v>
      </c>
      <c r="F15" s="87"/>
      <c r="G15" s="87"/>
      <c r="H15" s="88" t="s">
        <v>326</v>
      </c>
    </row>
    <row r="16" spans="1:8" ht="24.95" customHeight="1" x14ac:dyDescent="0.2">
      <c r="A16" s="300" t="s">
        <v>295</v>
      </c>
      <c r="B16" s="301" t="s">
        <v>591</v>
      </c>
      <c r="C16" s="302">
        <v>4474250</v>
      </c>
      <c r="D16" s="302"/>
      <c r="E16" s="302">
        <f t="shared" ref="E16:E27" si="0">SUM(C16:D16)</f>
        <v>4474250</v>
      </c>
      <c r="F16" s="302">
        <v>4856650</v>
      </c>
      <c r="G16" s="302"/>
      <c r="H16" s="303">
        <f t="shared" ref="H16:H27" si="1">SUM(F16:G16)</f>
        <v>4856650</v>
      </c>
    </row>
    <row r="17" spans="1:9" ht="24.95" customHeight="1" x14ac:dyDescent="0.2">
      <c r="A17" s="300" t="s">
        <v>103</v>
      </c>
      <c r="B17" s="307" t="s">
        <v>257</v>
      </c>
      <c r="C17" s="305">
        <v>0</v>
      </c>
      <c r="D17" s="305"/>
      <c r="E17" s="302">
        <f t="shared" si="0"/>
        <v>0</v>
      </c>
      <c r="F17" s="305">
        <v>0</v>
      </c>
      <c r="G17" s="305"/>
      <c r="H17" s="303">
        <f t="shared" si="1"/>
        <v>0</v>
      </c>
    </row>
    <row r="18" spans="1:9" ht="24.95" customHeight="1" x14ac:dyDescent="0.2">
      <c r="A18" s="300" t="s">
        <v>104</v>
      </c>
      <c r="B18" s="304" t="s">
        <v>54</v>
      </c>
      <c r="C18" s="305">
        <v>106041</v>
      </c>
      <c r="D18" s="305"/>
      <c r="E18" s="305">
        <f t="shared" si="0"/>
        <v>106041</v>
      </c>
      <c r="F18" s="305">
        <v>86841</v>
      </c>
      <c r="G18" s="305"/>
      <c r="H18" s="306">
        <f t="shared" si="1"/>
        <v>86841</v>
      </c>
    </row>
    <row r="19" spans="1:9" ht="24.95" customHeight="1" x14ac:dyDescent="0.2">
      <c r="A19" s="300" t="s">
        <v>105</v>
      </c>
      <c r="B19" s="307" t="s">
        <v>55</v>
      </c>
      <c r="C19" s="305">
        <v>2524415</v>
      </c>
      <c r="D19" s="305"/>
      <c r="E19" s="305">
        <f t="shared" si="0"/>
        <v>2524415</v>
      </c>
      <c r="F19" s="305">
        <v>0</v>
      </c>
      <c r="G19" s="305"/>
      <c r="H19" s="306">
        <f t="shared" si="1"/>
        <v>0</v>
      </c>
    </row>
    <row r="20" spans="1:9" ht="24.95" customHeight="1" x14ac:dyDescent="0.2">
      <c r="A20" s="300" t="s">
        <v>106</v>
      </c>
      <c r="B20" s="304" t="s">
        <v>258</v>
      </c>
      <c r="C20" s="305">
        <v>0</v>
      </c>
      <c r="D20" s="305"/>
      <c r="E20" s="305">
        <f t="shared" si="0"/>
        <v>0</v>
      </c>
      <c r="F20" s="305">
        <v>0</v>
      </c>
      <c r="G20" s="305"/>
      <c r="H20" s="306">
        <f t="shared" si="1"/>
        <v>0</v>
      </c>
    </row>
    <row r="21" spans="1:9" ht="24.95" customHeight="1" x14ac:dyDescent="0.2">
      <c r="A21" s="300" t="s">
        <v>107</v>
      </c>
      <c r="B21" s="307" t="s">
        <v>259</v>
      </c>
      <c r="C21" s="397">
        <f>C16+C17+C18-C19-C20</f>
        <v>2055876</v>
      </c>
      <c r="D21" s="397"/>
      <c r="E21" s="397">
        <f>E16+E17+E18-E19-E20</f>
        <v>2055876</v>
      </c>
      <c r="F21" s="397">
        <f>F16+F17+F18-F19-F20</f>
        <v>4943491</v>
      </c>
      <c r="G21" s="397"/>
      <c r="H21" s="441">
        <f>H16+H17+H18-H19-H20</f>
        <v>4943491</v>
      </c>
    </row>
    <row r="22" spans="1:9" ht="24.95" customHeight="1" x14ac:dyDescent="0.2">
      <c r="A22" s="300" t="s">
        <v>108</v>
      </c>
      <c r="B22" s="307" t="s">
        <v>260</v>
      </c>
      <c r="C22" s="305">
        <v>2616</v>
      </c>
      <c r="D22" s="305"/>
      <c r="E22" s="305">
        <f t="shared" si="0"/>
        <v>2616</v>
      </c>
      <c r="F22" s="305">
        <v>15606</v>
      </c>
      <c r="G22" s="305"/>
      <c r="H22" s="306">
        <f t="shared" si="1"/>
        <v>15606</v>
      </c>
    </row>
    <row r="23" spans="1:9" ht="24.95" customHeight="1" x14ac:dyDescent="0.2">
      <c r="A23" s="300" t="s">
        <v>109</v>
      </c>
      <c r="B23" s="307" t="s">
        <v>63</v>
      </c>
      <c r="C23" s="305">
        <v>0</v>
      </c>
      <c r="D23" s="305"/>
      <c r="E23" s="305">
        <f t="shared" si="0"/>
        <v>0</v>
      </c>
      <c r="F23" s="305">
        <v>0</v>
      </c>
      <c r="G23" s="305"/>
      <c r="H23" s="306">
        <f t="shared" si="1"/>
        <v>0</v>
      </c>
    </row>
    <row r="24" spans="1:9" ht="24.95" customHeight="1" x14ac:dyDescent="0.2">
      <c r="A24" s="300" t="s">
        <v>110</v>
      </c>
      <c r="B24" s="307" t="s">
        <v>261</v>
      </c>
      <c r="C24" s="305">
        <f>C21+C22+C23</f>
        <v>2058492</v>
      </c>
      <c r="D24" s="305"/>
      <c r="E24" s="305">
        <f t="shared" si="0"/>
        <v>2058492</v>
      </c>
      <c r="F24" s="305">
        <f>F21+F22+F23</f>
        <v>4959097</v>
      </c>
      <c r="G24" s="305"/>
      <c r="H24" s="306">
        <f t="shared" si="1"/>
        <v>4959097</v>
      </c>
    </row>
    <row r="25" spans="1:9" ht="24.95" customHeight="1" x14ac:dyDescent="0.2">
      <c r="A25" s="300" t="s">
        <v>111</v>
      </c>
      <c r="B25" s="304" t="s">
        <v>262</v>
      </c>
      <c r="C25" s="305">
        <v>0</v>
      </c>
      <c r="D25" s="305"/>
      <c r="E25" s="305">
        <f t="shared" si="0"/>
        <v>0</v>
      </c>
      <c r="F25" s="305">
        <v>0</v>
      </c>
      <c r="G25" s="305"/>
      <c r="H25" s="306">
        <f t="shared" si="1"/>
        <v>0</v>
      </c>
    </row>
    <row r="26" spans="1:9" ht="24.95" customHeight="1" x14ac:dyDescent="0.2">
      <c r="A26" s="300" t="s">
        <v>112</v>
      </c>
      <c r="B26" s="304" t="s">
        <v>525</v>
      </c>
      <c r="C26" s="305">
        <v>0</v>
      </c>
      <c r="D26" s="305"/>
      <c r="E26" s="305">
        <f t="shared" si="0"/>
        <v>0</v>
      </c>
      <c r="F26" s="305">
        <v>0</v>
      </c>
      <c r="G26" s="305"/>
      <c r="H26" s="306">
        <f t="shared" si="1"/>
        <v>0</v>
      </c>
    </row>
    <row r="27" spans="1:9" ht="24.95" customHeight="1" x14ac:dyDescent="0.2">
      <c r="A27" s="300" t="s">
        <v>113</v>
      </c>
      <c r="B27" s="308" t="s">
        <v>263</v>
      </c>
      <c r="C27" s="309">
        <f>C21+C22+C23+C25+C26</f>
        <v>2058492</v>
      </c>
      <c r="D27" s="309"/>
      <c r="E27" s="309">
        <f t="shared" si="0"/>
        <v>2058492</v>
      </c>
      <c r="F27" s="309">
        <f>F21+F22+F23+F25+F26</f>
        <v>4959097</v>
      </c>
      <c r="G27" s="309"/>
      <c r="H27" s="310">
        <f t="shared" si="1"/>
        <v>4959097</v>
      </c>
    </row>
    <row r="28" spans="1:9" ht="19.5" customHeight="1" x14ac:dyDescent="0.2">
      <c r="A28" s="311" t="s">
        <v>114</v>
      </c>
      <c r="B28" s="312" t="s">
        <v>264</v>
      </c>
      <c r="C28" s="246"/>
      <c r="D28" s="246"/>
      <c r="E28" s="246"/>
      <c r="F28" s="246"/>
      <c r="G28" s="246"/>
      <c r="H28" s="313"/>
    </row>
    <row r="29" spans="1:9" ht="17.25" customHeight="1" x14ac:dyDescent="0.2">
      <c r="A29" s="314"/>
      <c r="B29" s="315" t="s">
        <v>526</v>
      </c>
      <c r="C29" s="305">
        <v>0</v>
      </c>
      <c r="D29" s="305"/>
      <c r="E29" s="305">
        <f>SUM(C29:D29)</f>
        <v>0</v>
      </c>
      <c r="F29" s="305">
        <v>0</v>
      </c>
      <c r="G29" s="305"/>
      <c r="H29" s="306">
        <f>SUM(F29:G29)</f>
        <v>0</v>
      </c>
    </row>
    <row r="30" spans="1:9" ht="24.95" customHeight="1" x14ac:dyDescent="0.2">
      <c r="A30" s="300" t="s">
        <v>265</v>
      </c>
      <c r="B30" s="316" t="s">
        <v>266</v>
      </c>
      <c r="C30" s="368">
        <v>1526367</v>
      </c>
      <c r="D30" s="302"/>
      <c r="E30" s="302">
        <f>SUM(C30:D30)</f>
        <v>1526367</v>
      </c>
      <c r="F30" s="302">
        <v>4795907</v>
      </c>
      <c r="G30" s="302"/>
      <c r="H30" s="303">
        <f>SUM(F30:G30)</f>
        <v>4795907</v>
      </c>
      <c r="I30" s="354"/>
    </row>
    <row r="31" spans="1:9" ht="24.95" customHeight="1" thickBot="1" x14ac:dyDescent="0.25">
      <c r="A31" s="317" t="s">
        <v>267</v>
      </c>
      <c r="B31" s="318" t="s">
        <v>527</v>
      </c>
      <c r="C31" s="369">
        <v>532125</v>
      </c>
      <c r="D31" s="319"/>
      <c r="E31" s="319">
        <f>SUM(C31:D31)</f>
        <v>532125</v>
      </c>
      <c r="F31" s="319">
        <v>163190</v>
      </c>
      <c r="G31" s="319"/>
      <c r="H31" s="320">
        <f>SUM(F31:G31)</f>
        <v>163190</v>
      </c>
      <c r="I31" s="354"/>
    </row>
    <row r="32" spans="1:9" x14ac:dyDescent="0.2">
      <c r="B32" s="21"/>
      <c r="C32" s="21"/>
      <c r="D32" s="21"/>
      <c r="E32" s="21"/>
      <c r="F32" s="21"/>
      <c r="G32" s="21"/>
      <c r="H32" s="21"/>
    </row>
    <row r="33" spans="2:8" x14ac:dyDescent="0.2">
      <c r="B33" s="442" t="s">
        <v>44</v>
      </c>
      <c r="C33" s="442"/>
      <c r="D33" s="21"/>
      <c r="E33" s="21"/>
      <c r="F33" s="21"/>
      <c r="G33" s="21"/>
      <c r="H33" s="21"/>
    </row>
    <row r="34" spans="2:8" x14ac:dyDescent="0.2">
      <c r="B34" s="442" t="s">
        <v>45</v>
      </c>
      <c r="C34" s="442"/>
      <c r="D34" s="21"/>
      <c r="E34" s="21"/>
      <c r="F34" s="21"/>
      <c r="G34" s="21"/>
      <c r="H34" s="21"/>
    </row>
    <row r="35" spans="2:8" x14ac:dyDescent="0.2">
      <c r="B35" s="11"/>
      <c r="C35" s="11"/>
      <c r="D35" s="11"/>
      <c r="E35" s="11"/>
      <c r="F35" s="11"/>
      <c r="G35" s="11"/>
      <c r="H35" s="11"/>
    </row>
  </sheetData>
  <mergeCells count="3">
    <mergeCell ref="B6:H6"/>
    <mergeCell ref="B7:H7"/>
    <mergeCell ref="B10:B15"/>
  </mergeCells>
  <phoneticPr fontId="0" type="noConversion"/>
  <printOptions horizontalCentered="1" verticalCentered="1"/>
  <pageMargins left="0" right="0" top="0" bottom="0" header="0.51181102362204722" footer="0.51181102362204722"/>
  <pageSetup paperSize="9" scale="85" orientation="portrait" horizontalDpi="4294967292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1"/>
  <sheetViews>
    <sheetView workbookViewId="0">
      <selection activeCell="A6" sqref="A6:K6"/>
    </sheetView>
  </sheetViews>
  <sheetFormatPr defaultRowHeight="12.75" x14ac:dyDescent="0.2"/>
  <cols>
    <col min="1" max="1" width="6.42578125" style="69" customWidth="1"/>
    <col min="2" max="2" width="28.28515625" style="69" customWidth="1"/>
    <col min="3" max="7" width="10.7109375" style="69" customWidth="1"/>
    <col min="8" max="8" width="10.85546875" style="69" customWidth="1"/>
    <col min="9" max="10" width="10.7109375" style="69" customWidth="1"/>
    <col min="11" max="11" width="10.140625" style="69" customWidth="1"/>
    <col min="12" max="30" width="9.140625" style="90"/>
    <col min="31" max="16384" width="9.140625" style="69"/>
  </cols>
  <sheetData>
    <row r="1" spans="1:12" x14ac:dyDescent="0.2">
      <c r="I1" s="89"/>
      <c r="J1" s="89"/>
      <c r="K1" s="230" t="s">
        <v>514</v>
      </c>
    </row>
    <row r="2" spans="1:12" x14ac:dyDescent="0.2">
      <c r="I2" s="86"/>
      <c r="J2" s="86"/>
      <c r="K2" s="230" t="s">
        <v>51</v>
      </c>
    </row>
    <row r="3" spans="1:12" ht="30.75" customHeight="1" x14ac:dyDescent="0.2"/>
    <row r="4" spans="1:12" x14ac:dyDescent="0.2">
      <c r="A4" s="86"/>
      <c r="B4" s="86"/>
      <c r="C4" s="86"/>
      <c r="D4" s="86"/>
      <c r="E4" s="86"/>
      <c r="F4" s="86"/>
      <c r="G4" s="86"/>
      <c r="H4" s="86"/>
      <c r="K4" s="89"/>
      <c r="L4" s="91"/>
    </row>
    <row r="5" spans="1:12" ht="15.75" x14ac:dyDescent="0.25">
      <c r="A5" s="2437" t="s">
        <v>507</v>
      </c>
      <c r="B5" s="2437"/>
      <c r="C5" s="2437"/>
      <c r="D5" s="2437"/>
      <c r="E5" s="2437"/>
      <c r="F5" s="2437"/>
      <c r="G5" s="2437"/>
      <c r="H5" s="2437"/>
      <c r="I5" s="2437"/>
      <c r="J5" s="2437"/>
      <c r="K5" s="2437"/>
      <c r="L5" s="92"/>
    </row>
    <row r="6" spans="1:12" ht="11.25" customHeight="1" x14ac:dyDescent="0.2">
      <c r="A6" s="2463" t="s">
        <v>52</v>
      </c>
      <c r="B6" s="2463"/>
      <c r="C6" s="2463"/>
      <c r="D6" s="2463"/>
      <c r="E6" s="2463"/>
      <c r="F6" s="2463"/>
      <c r="G6" s="2463"/>
      <c r="H6" s="2463"/>
      <c r="I6" s="2463"/>
      <c r="J6" s="2463"/>
      <c r="K6" s="2463"/>
      <c r="L6" s="93"/>
    </row>
    <row r="7" spans="1:12" ht="11.25" customHeight="1" x14ac:dyDescent="0.2">
      <c r="A7" s="296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93"/>
    </row>
    <row r="8" spans="1:12" ht="30.75" customHeight="1" thickBot="1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12" ht="12.75" customHeight="1" x14ac:dyDescent="0.2">
      <c r="A9" s="94"/>
      <c r="B9" s="95"/>
      <c r="C9" s="96"/>
      <c r="D9" s="95"/>
      <c r="E9" s="96"/>
      <c r="F9" s="96"/>
      <c r="G9" s="321"/>
      <c r="H9" s="95"/>
      <c r="I9" s="96"/>
      <c r="J9" s="96"/>
      <c r="K9" s="97"/>
    </row>
    <row r="10" spans="1:12" x14ac:dyDescent="0.2">
      <c r="A10" s="98" t="s">
        <v>336</v>
      </c>
      <c r="B10" s="99" t="s">
        <v>28</v>
      </c>
      <c r="C10" s="100" t="s">
        <v>349</v>
      </c>
      <c r="D10" s="99" t="s">
        <v>350</v>
      </c>
      <c r="E10" s="100" t="s">
        <v>351</v>
      </c>
      <c r="F10" s="100" t="s">
        <v>513</v>
      </c>
      <c r="G10" s="100" t="s">
        <v>685</v>
      </c>
      <c r="H10" s="101" t="s">
        <v>352</v>
      </c>
      <c r="I10" s="102" t="s">
        <v>508</v>
      </c>
      <c r="J10" s="102" t="s">
        <v>510</v>
      </c>
      <c r="K10" s="103" t="s">
        <v>353</v>
      </c>
    </row>
    <row r="11" spans="1:12" x14ac:dyDescent="0.2">
      <c r="A11" s="98"/>
      <c r="B11" s="99"/>
      <c r="C11" s="104" t="s">
        <v>126</v>
      </c>
      <c r="D11" s="2478" t="s">
        <v>354</v>
      </c>
      <c r="E11" s="2479"/>
      <c r="F11" s="100" t="s">
        <v>512</v>
      </c>
      <c r="G11" s="100" t="s">
        <v>686</v>
      </c>
      <c r="H11" s="101" t="s">
        <v>506</v>
      </c>
      <c r="I11" s="102" t="s">
        <v>509</v>
      </c>
      <c r="J11" s="102" t="s">
        <v>511</v>
      </c>
      <c r="K11" s="103" t="s">
        <v>589</v>
      </c>
    </row>
    <row r="12" spans="1:12" x14ac:dyDescent="0.2">
      <c r="A12" s="105"/>
      <c r="B12" s="106"/>
      <c r="C12" s="108" t="s">
        <v>127</v>
      </c>
      <c r="D12" s="109"/>
      <c r="E12" s="107"/>
      <c r="F12" s="107" t="s">
        <v>355</v>
      </c>
      <c r="G12" s="100" t="s">
        <v>687</v>
      </c>
      <c r="H12" s="110"/>
      <c r="I12" s="111"/>
      <c r="J12" s="111" t="s">
        <v>150</v>
      </c>
      <c r="K12" s="112"/>
    </row>
    <row r="13" spans="1:12" ht="12.75" customHeight="1" x14ac:dyDescent="0.2">
      <c r="A13" s="113">
        <v>1</v>
      </c>
      <c r="B13" s="114">
        <v>2</v>
      </c>
      <c r="C13" s="663">
        <v>3</v>
      </c>
      <c r="D13" s="664">
        <v>4</v>
      </c>
      <c r="E13" s="664">
        <v>5</v>
      </c>
      <c r="F13" s="663">
        <v>6</v>
      </c>
      <c r="G13" s="663">
        <v>7</v>
      </c>
      <c r="H13" s="665">
        <v>8</v>
      </c>
      <c r="I13" s="665">
        <v>9</v>
      </c>
      <c r="J13" s="666">
        <v>10</v>
      </c>
      <c r="K13" s="115">
        <v>11</v>
      </c>
      <c r="L13" s="116"/>
    </row>
    <row r="14" spans="1:12" ht="24.95" customHeight="1" x14ac:dyDescent="0.2">
      <c r="A14" s="322">
        <v>1</v>
      </c>
      <c r="B14" s="323" t="s">
        <v>530</v>
      </c>
      <c r="C14" s="324"/>
      <c r="D14" s="324"/>
      <c r="E14" s="324"/>
      <c r="F14" s="324">
        <v>40439</v>
      </c>
      <c r="G14" s="324">
        <f>pm.ÖM!AH15</f>
        <v>37833</v>
      </c>
      <c r="H14" s="325">
        <f t="shared" ref="H14:H35" si="0">SUM(C14:G14)</f>
        <v>78272</v>
      </c>
      <c r="I14" s="352">
        <v>4762127</v>
      </c>
      <c r="J14" s="619">
        <v>14506</v>
      </c>
      <c r="K14" s="326">
        <f>SUM(H14:J14)</f>
        <v>4854905</v>
      </c>
      <c r="L14" s="117"/>
    </row>
    <row r="15" spans="1:12" ht="24.95" customHeight="1" x14ac:dyDescent="0.2">
      <c r="A15" s="322">
        <v>2</v>
      </c>
      <c r="B15" s="327" t="s">
        <v>531</v>
      </c>
      <c r="C15" s="324"/>
      <c r="D15" s="324"/>
      <c r="E15" s="324"/>
      <c r="F15" s="324">
        <v>544</v>
      </c>
      <c r="G15" s="324">
        <f>pm.ÖM!AH16</f>
        <v>0</v>
      </c>
      <c r="H15" s="325">
        <f t="shared" si="0"/>
        <v>544</v>
      </c>
      <c r="I15" s="352">
        <v>155</v>
      </c>
      <c r="J15" s="619">
        <v>1046</v>
      </c>
      <c r="K15" s="326">
        <f>SUM(H15:J15)</f>
        <v>1745</v>
      </c>
      <c r="L15" s="117"/>
    </row>
    <row r="16" spans="1:12" ht="24.95" customHeight="1" x14ac:dyDescent="0.2">
      <c r="A16" s="328">
        <v>3</v>
      </c>
      <c r="B16" s="329" t="s">
        <v>532</v>
      </c>
      <c r="C16" s="330">
        <f>SUM(C14:C15)</f>
        <v>0</v>
      </c>
      <c r="D16" s="330">
        <f>SUM(D14:D15)</f>
        <v>0</v>
      </c>
      <c r="E16" s="330">
        <f>SUM(E14:E15)</f>
        <v>0</v>
      </c>
      <c r="F16" s="330">
        <f>SUM(F14:F15)</f>
        <v>40983</v>
      </c>
      <c r="G16" s="330">
        <f>SUM(G14:G15)</f>
        <v>37833</v>
      </c>
      <c r="H16" s="325">
        <f t="shared" si="0"/>
        <v>78816</v>
      </c>
      <c r="I16" s="325">
        <f>SUM(I14:I15)</f>
        <v>4762282</v>
      </c>
      <c r="J16" s="325">
        <f>SUM(J14:J15)</f>
        <v>15552</v>
      </c>
      <c r="K16" s="326">
        <f>SUM(H16:J16)</f>
        <v>4856650</v>
      </c>
      <c r="L16" s="117"/>
    </row>
    <row r="17" spans="1:47" ht="24.95" customHeight="1" x14ac:dyDescent="0.2">
      <c r="A17" s="322">
        <v>4</v>
      </c>
      <c r="B17" s="327" t="s">
        <v>533</v>
      </c>
      <c r="C17" s="324"/>
      <c r="D17" s="324"/>
      <c r="E17" s="324"/>
      <c r="F17" s="324"/>
      <c r="G17" s="324">
        <f>pm.ÖM!AH18</f>
        <v>-68424</v>
      </c>
      <c r="H17" s="331">
        <f t="shared" si="0"/>
        <v>-68424</v>
      </c>
      <c r="I17" s="352"/>
      <c r="J17" s="619"/>
      <c r="K17" s="326">
        <f t="shared" ref="K17:K39" si="1">SUM(H17:J17)</f>
        <v>-68424</v>
      </c>
      <c r="L17" s="117"/>
    </row>
    <row r="18" spans="1:47" ht="24.95" customHeight="1" x14ac:dyDescent="0.2">
      <c r="A18" s="322">
        <v>5</v>
      </c>
      <c r="B18" s="327" t="s">
        <v>534</v>
      </c>
      <c r="C18" s="324"/>
      <c r="D18" s="324"/>
      <c r="E18" s="324"/>
      <c r="F18" s="324"/>
      <c r="G18" s="324">
        <f>pm.ÖM!AH19</f>
        <v>344</v>
      </c>
      <c r="H18" s="331">
        <f t="shared" si="0"/>
        <v>344</v>
      </c>
      <c r="I18" s="620"/>
      <c r="J18" s="621"/>
      <c r="K18" s="326">
        <f t="shared" si="1"/>
        <v>344</v>
      </c>
      <c r="L18" s="117"/>
    </row>
    <row r="19" spans="1:47" ht="24.95" customHeight="1" x14ac:dyDescent="0.2">
      <c r="A19" s="322">
        <v>6</v>
      </c>
      <c r="B19" s="327" t="s">
        <v>535</v>
      </c>
      <c r="C19" s="324">
        <v>5898</v>
      </c>
      <c r="D19" s="324">
        <v>702</v>
      </c>
      <c r="E19" s="324">
        <v>753</v>
      </c>
      <c r="F19" s="324">
        <v>17774</v>
      </c>
      <c r="G19" s="324">
        <f>pm.ÖM!AH20</f>
        <v>31854</v>
      </c>
      <c r="H19" s="331">
        <f t="shared" si="0"/>
        <v>56981</v>
      </c>
      <c r="I19" s="622">
        <v>98767</v>
      </c>
      <c r="J19" s="621">
        <v>78030</v>
      </c>
      <c r="K19" s="326">
        <f t="shared" si="1"/>
        <v>233778</v>
      </c>
      <c r="L19" s="117"/>
    </row>
    <row r="20" spans="1:47" ht="24.95" customHeight="1" x14ac:dyDescent="0.2">
      <c r="A20" s="322">
        <v>7</v>
      </c>
      <c r="B20" s="327" t="s">
        <v>541</v>
      </c>
      <c r="C20" s="324"/>
      <c r="D20" s="324"/>
      <c r="E20" s="324"/>
      <c r="F20" s="324"/>
      <c r="G20" s="324">
        <f>pm.ÖM!AH21</f>
        <v>0</v>
      </c>
      <c r="H20" s="331">
        <f t="shared" si="0"/>
        <v>0</v>
      </c>
      <c r="I20" s="622">
        <v>30655</v>
      </c>
      <c r="J20" s="621"/>
      <c r="K20" s="326">
        <f t="shared" si="1"/>
        <v>30655</v>
      </c>
      <c r="L20" s="117"/>
    </row>
    <row r="21" spans="1:47" ht="24.95" customHeight="1" x14ac:dyDescent="0.2">
      <c r="A21" s="322">
        <v>8</v>
      </c>
      <c r="B21" s="327" t="s">
        <v>542</v>
      </c>
      <c r="C21" s="324"/>
      <c r="D21" s="324"/>
      <c r="E21" s="324"/>
      <c r="F21" s="324">
        <v>100</v>
      </c>
      <c r="G21" s="324">
        <f>pm.ÖM!AH22</f>
        <v>562</v>
      </c>
      <c r="H21" s="325">
        <f t="shared" si="0"/>
        <v>662</v>
      </c>
      <c r="I21" s="622">
        <v>893</v>
      </c>
      <c r="J21" s="621"/>
      <c r="K21" s="326">
        <f t="shared" si="1"/>
        <v>1555</v>
      </c>
      <c r="L21" s="117"/>
    </row>
    <row r="22" spans="1:47" ht="24.95" customHeight="1" x14ac:dyDescent="0.2">
      <c r="A22" s="322">
        <v>9</v>
      </c>
      <c r="B22" s="327" t="s">
        <v>543</v>
      </c>
      <c r="C22" s="324">
        <v>25</v>
      </c>
      <c r="D22" s="324"/>
      <c r="E22" s="324">
        <v>565</v>
      </c>
      <c r="F22" s="324">
        <v>218</v>
      </c>
      <c r="G22" s="324">
        <f>pm.ÖM!AH23</f>
        <v>1738</v>
      </c>
      <c r="H22" s="325">
        <f t="shared" si="0"/>
        <v>2546</v>
      </c>
      <c r="I22" s="622">
        <v>46139</v>
      </c>
      <c r="J22" s="621">
        <v>384</v>
      </c>
      <c r="K22" s="446">
        <f t="shared" si="1"/>
        <v>49069</v>
      </c>
      <c r="L22" s="117"/>
    </row>
    <row r="23" spans="1:47" ht="24.95" customHeight="1" x14ac:dyDescent="0.2">
      <c r="A23" s="333">
        <v>10</v>
      </c>
      <c r="B23" s="334" t="s">
        <v>544</v>
      </c>
      <c r="C23" s="330">
        <f>SUM(C17-C18+C19-C20+C21-C22)</f>
        <v>5873</v>
      </c>
      <c r="D23" s="330">
        <f>SUM(D17-D18+D19-D20+D21-D22)</f>
        <v>702</v>
      </c>
      <c r="E23" s="330">
        <f>SUM(E17-E18+E19-E20+E21-E22)</f>
        <v>188</v>
      </c>
      <c r="F23" s="330">
        <f>SUM(F17-F18+F19-F20+F21-F22)</f>
        <v>17656</v>
      </c>
      <c r="G23" s="330">
        <f>SUM(G17-G18+G19-G20+G21-G22)</f>
        <v>-38090</v>
      </c>
      <c r="H23" s="325">
        <f t="shared" si="0"/>
        <v>-13671</v>
      </c>
      <c r="I23" s="325">
        <f>SUM(I17-I18+I19-I20+I21-I22)</f>
        <v>22866</v>
      </c>
      <c r="J23" s="325">
        <f>SUM(J17-J18+J19-J20+J21-J22)</f>
        <v>77646</v>
      </c>
      <c r="K23" s="326">
        <f t="shared" si="1"/>
        <v>86841</v>
      </c>
      <c r="L23" s="117"/>
    </row>
    <row r="24" spans="1:47" ht="24.95" customHeight="1" x14ac:dyDescent="0.2">
      <c r="A24" s="322">
        <v>11</v>
      </c>
      <c r="B24" s="327" t="s">
        <v>545</v>
      </c>
      <c r="C24" s="324"/>
      <c r="D24" s="324"/>
      <c r="E24" s="324"/>
      <c r="F24" s="324"/>
      <c r="G24" s="324">
        <f>pm.ÖM!AH25</f>
        <v>0</v>
      </c>
      <c r="H24" s="331">
        <f t="shared" si="0"/>
        <v>0</v>
      </c>
      <c r="I24" s="335"/>
      <c r="J24" s="335"/>
      <c r="K24" s="326">
        <f t="shared" si="1"/>
        <v>0</v>
      </c>
      <c r="L24" s="116"/>
    </row>
    <row r="25" spans="1:47" ht="24.95" customHeight="1" x14ac:dyDescent="0.2">
      <c r="A25" s="322">
        <v>12</v>
      </c>
      <c r="B25" s="327" t="s">
        <v>546</v>
      </c>
      <c r="C25" s="324"/>
      <c r="D25" s="324"/>
      <c r="E25" s="324"/>
      <c r="F25" s="324"/>
      <c r="G25" s="324">
        <f>pm.ÖM!AH26</f>
        <v>0</v>
      </c>
      <c r="H25" s="325">
        <f t="shared" si="0"/>
        <v>0</v>
      </c>
      <c r="I25" s="335"/>
      <c r="J25" s="335"/>
      <c r="K25" s="326">
        <f t="shared" si="1"/>
        <v>0</v>
      </c>
      <c r="L25" s="116"/>
    </row>
    <row r="26" spans="1:47" ht="24.95" customHeight="1" x14ac:dyDescent="0.2">
      <c r="A26" s="333">
        <v>13</v>
      </c>
      <c r="B26" s="336" t="s">
        <v>547</v>
      </c>
      <c r="C26" s="330">
        <f>SUM(C16+C23-C24-C25)</f>
        <v>5873</v>
      </c>
      <c r="D26" s="330">
        <f>SUM(D16+D23-D24-D25)</f>
        <v>702</v>
      </c>
      <c r="E26" s="330">
        <f>SUM(E16+E23-E24-E25)</f>
        <v>188</v>
      </c>
      <c r="F26" s="330">
        <f>SUM(F16+F23-F24-F25)</f>
        <v>58639</v>
      </c>
      <c r="G26" s="330">
        <f>SUM(G16+G23-G24-G25)</f>
        <v>-257</v>
      </c>
      <c r="H26" s="325">
        <f t="shared" si="0"/>
        <v>65145</v>
      </c>
      <c r="I26" s="325">
        <f>SUM(I16+I23-I24-I25)</f>
        <v>4785148</v>
      </c>
      <c r="J26" s="325">
        <f>SUM(J16+J23-J24-J25)</f>
        <v>93198</v>
      </c>
      <c r="K26" s="326">
        <f t="shared" si="1"/>
        <v>4943491</v>
      </c>
      <c r="L26" s="118"/>
    </row>
    <row r="27" spans="1:47" ht="24.95" customHeight="1" x14ac:dyDescent="0.2">
      <c r="A27" s="322">
        <v>14</v>
      </c>
      <c r="B27" s="327" t="s">
        <v>548</v>
      </c>
      <c r="C27" s="324"/>
      <c r="D27" s="324"/>
      <c r="E27" s="324"/>
      <c r="F27" s="324"/>
      <c r="G27" s="324">
        <f>pm.ÖM!AH28</f>
        <v>0</v>
      </c>
      <c r="H27" s="325">
        <f t="shared" si="0"/>
        <v>0</v>
      </c>
      <c r="I27" s="619">
        <v>0</v>
      </c>
      <c r="J27" s="619"/>
      <c r="K27" s="326">
        <f t="shared" si="1"/>
        <v>0</v>
      </c>
      <c r="L27" s="116"/>
    </row>
    <row r="28" spans="1:47" ht="24.95" customHeight="1" x14ac:dyDescent="0.2">
      <c r="A28" s="322">
        <v>15</v>
      </c>
      <c r="B28" s="327" t="s">
        <v>549</v>
      </c>
      <c r="C28" s="324"/>
      <c r="D28" s="324"/>
      <c r="E28" s="324"/>
      <c r="F28" s="324"/>
      <c r="G28" s="324">
        <f>pm.ÖM!AH29</f>
        <v>0</v>
      </c>
      <c r="H28" s="331">
        <f t="shared" si="0"/>
        <v>0</v>
      </c>
      <c r="I28" s="619">
        <v>-18</v>
      </c>
      <c r="J28" s="619"/>
      <c r="K28" s="326">
        <f t="shared" si="1"/>
        <v>-18</v>
      </c>
      <c r="L28" s="116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</row>
    <row r="29" spans="1:47" ht="24.95" customHeight="1" x14ac:dyDescent="0.2">
      <c r="A29" s="322">
        <v>16</v>
      </c>
      <c r="B29" s="327" t="s">
        <v>550</v>
      </c>
      <c r="C29" s="324"/>
      <c r="D29" s="324"/>
      <c r="E29" s="324"/>
      <c r="F29" s="324"/>
      <c r="G29" s="324">
        <f>pm.ÖM!AH30</f>
        <v>0</v>
      </c>
      <c r="H29" s="325">
        <f t="shared" si="0"/>
        <v>0</v>
      </c>
      <c r="I29" s="619">
        <v>-328336</v>
      </c>
      <c r="J29" s="619">
        <v>328336</v>
      </c>
      <c r="K29" s="326">
        <f t="shared" si="1"/>
        <v>0</v>
      </c>
      <c r="L29" s="116"/>
    </row>
    <row r="30" spans="1:47" ht="24.95" customHeight="1" x14ac:dyDescent="0.2">
      <c r="A30" s="322">
        <v>17</v>
      </c>
      <c r="B30" s="327" t="s">
        <v>551</v>
      </c>
      <c r="C30" s="324"/>
      <c r="D30" s="324"/>
      <c r="E30" s="324"/>
      <c r="F30" s="324"/>
      <c r="G30" s="324">
        <f>pm.ÖM!AH31</f>
        <v>0</v>
      </c>
      <c r="H30" s="331">
        <f t="shared" si="0"/>
        <v>0</v>
      </c>
      <c r="I30" s="619">
        <v>15624</v>
      </c>
      <c r="J30" s="619"/>
      <c r="K30" s="326">
        <f t="shared" si="1"/>
        <v>15624</v>
      </c>
      <c r="L30" s="116"/>
    </row>
    <row r="31" spans="1:47" ht="24.95" customHeight="1" x14ac:dyDescent="0.2">
      <c r="A31" s="322">
        <v>18</v>
      </c>
      <c r="B31" s="337" t="s">
        <v>552</v>
      </c>
      <c r="C31" s="324"/>
      <c r="D31" s="324"/>
      <c r="E31" s="324"/>
      <c r="F31" s="338"/>
      <c r="G31" s="324">
        <f>pm.ÖM!AH32</f>
        <v>0</v>
      </c>
      <c r="H31" s="325">
        <f t="shared" si="0"/>
        <v>0</v>
      </c>
      <c r="I31" s="622">
        <v>0</v>
      </c>
      <c r="J31" s="622"/>
      <c r="K31" s="326">
        <f t="shared" si="1"/>
        <v>0</v>
      </c>
      <c r="L31" s="116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</row>
    <row r="32" spans="1:47" ht="24.95" customHeight="1" x14ac:dyDescent="0.2">
      <c r="A32" s="333">
        <v>19</v>
      </c>
      <c r="B32" s="336" t="s">
        <v>553</v>
      </c>
      <c r="C32" s="330">
        <f>SUM(C26:C31)</f>
        <v>5873</v>
      </c>
      <c r="D32" s="330">
        <f>SUM(D26:D31)</f>
        <v>702</v>
      </c>
      <c r="E32" s="330">
        <f>SUM(E26:E31)</f>
        <v>188</v>
      </c>
      <c r="F32" s="330">
        <f>SUM(F26:F31)</f>
        <v>58639</v>
      </c>
      <c r="G32" s="330">
        <f>SUM(G26:G31)</f>
        <v>-257</v>
      </c>
      <c r="H32" s="325">
        <f t="shared" si="0"/>
        <v>65145</v>
      </c>
      <c r="I32" s="325">
        <f>SUM(I26:I31)</f>
        <v>4472418</v>
      </c>
      <c r="J32" s="325">
        <f>SUM(J26:J31)</f>
        <v>421534</v>
      </c>
      <c r="K32" s="326">
        <f t="shared" si="1"/>
        <v>4959097</v>
      </c>
    </row>
    <row r="33" spans="1:11" ht="24.95" customHeight="1" x14ac:dyDescent="0.2">
      <c r="A33" s="322">
        <v>20</v>
      </c>
      <c r="B33" s="327" t="s">
        <v>554</v>
      </c>
      <c r="C33" s="324"/>
      <c r="D33" s="324"/>
      <c r="E33" s="324"/>
      <c r="F33" s="324"/>
      <c r="G33" s="324">
        <f>pm.ÖM!AH34</f>
        <v>0</v>
      </c>
      <c r="H33" s="325">
        <f t="shared" si="0"/>
        <v>0</v>
      </c>
      <c r="I33" s="335"/>
      <c r="J33" s="335"/>
      <c r="K33" s="326">
        <f t="shared" si="1"/>
        <v>0</v>
      </c>
    </row>
    <row r="34" spans="1:11" ht="24.95" customHeight="1" x14ac:dyDescent="0.2">
      <c r="A34" s="322">
        <v>21</v>
      </c>
      <c r="B34" s="327" t="s">
        <v>555</v>
      </c>
      <c r="C34" s="324"/>
      <c r="D34" s="324"/>
      <c r="E34" s="324"/>
      <c r="F34" s="324"/>
      <c r="G34" s="324">
        <f>pm.ÖM!AH35</f>
        <v>0</v>
      </c>
      <c r="H34" s="325">
        <f t="shared" si="0"/>
        <v>0</v>
      </c>
      <c r="I34" s="335"/>
      <c r="J34" s="335"/>
      <c r="K34" s="326">
        <f t="shared" si="1"/>
        <v>0</v>
      </c>
    </row>
    <row r="35" spans="1:11" ht="24.95" customHeight="1" x14ac:dyDescent="0.2">
      <c r="A35" s="333">
        <v>22</v>
      </c>
      <c r="B35" s="336" t="s">
        <v>556</v>
      </c>
      <c r="C35" s="330">
        <f>SUM(C32+C33-C34)</f>
        <v>5873</v>
      </c>
      <c r="D35" s="330">
        <f>SUM(D32+D33-D34)</f>
        <v>702</v>
      </c>
      <c r="E35" s="330">
        <f>SUM(E32+E33-E34)</f>
        <v>188</v>
      </c>
      <c r="F35" s="330">
        <f>SUM(F32+F33-F34)</f>
        <v>58639</v>
      </c>
      <c r="G35" s="330">
        <f>SUM(G32+G33-G34)</f>
        <v>-257</v>
      </c>
      <c r="H35" s="325">
        <f t="shared" si="0"/>
        <v>65145</v>
      </c>
      <c r="I35" s="325">
        <f>SUM(I32+I33-I34)</f>
        <v>4472418</v>
      </c>
      <c r="J35" s="325">
        <f>SUM(J32+J33-J34)</f>
        <v>421534</v>
      </c>
      <c r="K35" s="326">
        <f t="shared" si="1"/>
        <v>4959097</v>
      </c>
    </row>
    <row r="36" spans="1:11" ht="24.95" customHeight="1" x14ac:dyDescent="0.2">
      <c r="A36" s="339">
        <v>23</v>
      </c>
      <c r="B36" s="340" t="s">
        <v>557</v>
      </c>
      <c r="C36" s="243"/>
      <c r="D36" s="243"/>
      <c r="E36" s="243"/>
      <c r="F36" s="243"/>
      <c r="G36" s="243"/>
      <c r="H36" s="341"/>
      <c r="I36" s="342"/>
      <c r="J36" s="342"/>
      <c r="K36" s="332"/>
    </row>
    <row r="37" spans="1:11" ht="24.95" customHeight="1" x14ac:dyDescent="0.2">
      <c r="A37" s="339"/>
      <c r="B37" s="343" t="s">
        <v>73</v>
      </c>
      <c r="C37" s="344"/>
      <c r="D37" s="344"/>
      <c r="E37" s="344"/>
      <c r="F37" s="344"/>
      <c r="G37" s="344">
        <f>pm.ÖM!AH38</f>
        <v>0</v>
      </c>
      <c r="H37" s="345">
        <f>SUM(C37:G37)</f>
        <v>0</v>
      </c>
      <c r="I37" s="346">
        <v>0</v>
      </c>
      <c r="J37" s="346"/>
      <c r="K37" s="347">
        <f t="shared" si="1"/>
        <v>0</v>
      </c>
    </row>
    <row r="38" spans="1:11" ht="24.95" customHeight="1" x14ac:dyDescent="0.2">
      <c r="A38" s="348"/>
      <c r="B38" s="349" t="s">
        <v>74</v>
      </c>
      <c r="C38" s="345">
        <v>631</v>
      </c>
      <c r="D38" s="345">
        <v>702</v>
      </c>
      <c r="E38" s="345">
        <v>188</v>
      </c>
      <c r="F38" s="345">
        <v>58639</v>
      </c>
      <c r="G38" s="344">
        <f>pm.ÖM!AH39</f>
        <v>0</v>
      </c>
      <c r="H38" s="363">
        <f>SUM(C38:G38)</f>
        <v>60160</v>
      </c>
      <c r="I38" s="346">
        <v>4319223</v>
      </c>
      <c r="J38" s="346">
        <v>416524</v>
      </c>
      <c r="K38" s="347">
        <f t="shared" si="1"/>
        <v>4795907</v>
      </c>
    </row>
    <row r="39" spans="1:11" ht="24.95" customHeight="1" x14ac:dyDescent="0.2">
      <c r="A39" s="350"/>
      <c r="B39" s="351" t="s">
        <v>75</v>
      </c>
      <c r="C39" s="352">
        <v>5242</v>
      </c>
      <c r="D39" s="352"/>
      <c r="E39" s="352"/>
      <c r="F39" s="352"/>
      <c r="G39" s="669">
        <f>pm.ÖM!AH40</f>
        <v>-257</v>
      </c>
      <c r="H39" s="447">
        <f>SUM(C39:G39)</f>
        <v>4985</v>
      </c>
      <c r="I39" s="352">
        <v>153195</v>
      </c>
      <c r="J39" s="619">
        <v>5010</v>
      </c>
      <c r="K39" s="353">
        <f t="shared" si="1"/>
        <v>163190</v>
      </c>
    </row>
    <row r="40" spans="1:11" x14ac:dyDescent="0.2">
      <c r="C40" s="135"/>
      <c r="D40" s="135"/>
      <c r="E40" s="135"/>
      <c r="F40" s="135"/>
      <c r="G40" s="135"/>
      <c r="H40" s="135"/>
      <c r="I40" s="135"/>
      <c r="J40" s="135"/>
      <c r="K40" s="135"/>
    </row>
    <row r="41" spans="1:11" x14ac:dyDescent="0.2">
      <c r="C41" s="135"/>
      <c r="D41" s="135"/>
      <c r="E41" s="135"/>
      <c r="F41" s="135"/>
      <c r="G41" s="135"/>
      <c r="H41" s="135"/>
      <c r="I41" s="135"/>
      <c r="J41" s="135"/>
      <c r="K41" s="135"/>
    </row>
  </sheetData>
  <mergeCells count="3">
    <mergeCell ref="A5:K5"/>
    <mergeCell ref="A6:K6"/>
    <mergeCell ref="D11:E11"/>
  </mergeCells>
  <phoneticPr fontId="0" type="noConversion"/>
  <printOptions horizontalCentered="1"/>
  <pageMargins left="0" right="0" top="1.1811023622047245" bottom="0.78740157480314965" header="0.51181102362204722" footer="0.51181102362204722"/>
  <pageSetup paperSize="9" scale="70" orientation="portrait" horizontalDpi="4294967292" verticalDpi="3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2"/>
  <sheetViews>
    <sheetView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E20" sqref="E20"/>
    </sheetView>
  </sheetViews>
  <sheetFormatPr defaultRowHeight="12.75" x14ac:dyDescent="0.2"/>
  <cols>
    <col min="1" max="1" width="6.42578125" style="69" customWidth="1"/>
    <col min="2" max="2" width="28.28515625" style="69" customWidth="1"/>
    <col min="3" max="10" width="8.7109375" style="69" customWidth="1"/>
    <col min="11" max="11" width="10.5703125" style="69" customWidth="1"/>
    <col min="12" max="18" width="8.7109375" style="69" customWidth="1"/>
    <col min="19" max="19" width="10.28515625" style="69" customWidth="1"/>
    <col min="20" max="20" width="8.7109375" style="69" customWidth="1"/>
    <col min="21" max="21" width="10.85546875" style="69" customWidth="1"/>
    <col min="22" max="31" width="8.7109375" style="69" customWidth="1"/>
    <col min="32" max="32" width="10.42578125" style="69" customWidth="1"/>
    <col min="33" max="33" width="11.140625" style="69" customWidth="1"/>
    <col min="34" max="34" width="10.85546875" style="69" customWidth="1"/>
    <col min="35" max="53" width="9.140625" style="90"/>
    <col min="54" max="16384" width="9.140625" style="69"/>
  </cols>
  <sheetData>
    <row r="1" spans="1:35" x14ac:dyDescent="0.2">
      <c r="M1" s="230" t="s">
        <v>0</v>
      </c>
      <c r="N1" s="230"/>
      <c r="X1" s="230" t="s">
        <v>1</v>
      </c>
      <c r="AH1" s="230" t="s">
        <v>2</v>
      </c>
    </row>
    <row r="2" spans="1:35" x14ac:dyDescent="0.2">
      <c r="M2" s="230" t="s">
        <v>51</v>
      </c>
      <c r="N2" s="230"/>
      <c r="X2" s="230" t="s">
        <v>51</v>
      </c>
      <c r="AH2" s="230" t="s">
        <v>51</v>
      </c>
    </row>
    <row r="3" spans="1:35" ht="30.75" customHeight="1" x14ac:dyDescent="0.2"/>
    <row r="4" spans="1:35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91"/>
    </row>
    <row r="5" spans="1:35" ht="15.75" x14ac:dyDescent="0.25">
      <c r="A5" s="629"/>
      <c r="B5" s="629"/>
      <c r="C5" s="2437" t="s">
        <v>5</v>
      </c>
      <c r="D5" s="2437"/>
      <c r="E5" s="2437"/>
      <c r="F5" s="2437"/>
      <c r="G5" s="2437"/>
      <c r="H5" s="2437"/>
      <c r="I5" s="2437"/>
      <c r="J5" s="2437"/>
      <c r="K5" s="2437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29"/>
      <c r="AA5" s="629"/>
      <c r="AB5" s="629"/>
      <c r="AC5" s="629"/>
      <c r="AD5" s="629"/>
      <c r="AE5" s="629"/>
      <c r="AF5" s="629"/>
      <c r="AG5" s="629"/>
      <c r="AH5" s="629"/>
      <c r="AI5" s="92"/>
    </row>
    <row r="6" spans="1:35" ht="15.75" x14ac:dyDescent="0.25">
      <c r="A6" s="629"/>
      <c r="B6" s="629"/>
      <c r="C6" s="2437" t="s">
        <v>3</v>
      </c>
      <c r="D6" s="2437"/>
      <c r="E6" s="2437"/>
      <c r="F6" s="2437"/>
      <c r="G6" s="2437"/>
      <c r="H6" s="2437"/>
      <c r="I6" s="2437"/>
      <c r="J6" s="2437"/>
      <c r="K6" s="2437"/>
      <c r="L6" s="629"/>
      <c r="M6" s="629"/>
      <c r="N6" s="629"/>
      <c r="O6" s="629"/>
      <c r="P6" s="629"/>
      <c r="Q6" s="629"/>
      <c r="R6" s="629"/>
      <c r="S6" s="629"/>
      <c r="T6" s="629"/>
      <c r="U6" s="629"/>
      <c r="V6" s="629"/>
      <c r="W6" s="629"/>
      <c r="X6" s="629"/>
      <c r="Y6" s="629"/>
      <c r="Z6" s="629"/>
      <c r="AA6" s="629"/>
      <c r="AB6" s="629"/>
      <c r="AC6" s="629"/>
      <c r="AD6" s="629"/>
      <c r="AE6" s="629"/>
      <c r="AF6" s="629"/>
      <c r="AG6" s="629"/>
      <c r="AH6" s="629"/>
      <c r="AI6" s="92"/>
    </row>
    <row r="7" spans="1:35" ht="11.25" customHeight="1" x14ac:dyDescent="0.2">
      <c r="A7" s="630"/>
      <c r="B7" s="630"/>
      <c r="C7" s="2463" t="s">
        <v>52</v>
      </c>
      <c r="D7" s="2463"/>
      <c r="E7" s="2463"/>
      <c r="F7" s="2463"/>
      <c r="G7" s="2463"/>
      <c r="H7" s="2463"/>
      <c r="I7" s="2463"/>
      <c r="J7" s="2463"/>
      <c r="K7" s="2463"/>
      <c r="L7" s="630"/>
      <c r="M7" s="630"/>
      <c r="N7" s="630"/>
      <c r="O7" s="630"/>
      <c r="P7" s="630"/>
      <c r="Q7" s="630"/>
      <c r="R7" s="630"/>
      <c r="S7" s="630"/>
      <c r="T7" s="630"/>
      <c r="U7" s="630"/>
      <c r="V7" s="630"/>
      <c r="W7" s="630"/>
      <c r="X7" s="630"/>
      <c r="Y7" s="630"/>
      <c r="Z7" s="630"/>
      <c r="AA7" s="630"/>
      <c r="AB7" s="630"/>
      <c r="AC7" s="630"/>
      <c r="AD7" s="630"/>
      <c r="AE7" s="630"/>
      <c r="AF7" s="630"/>
      <c r="AG7" s="630"/>
      <c r="AH7" s="630"/>
      <c r="AI7" s="93"/>
    </row>
    <row r="8" spans="1:35" ht="11.25" customHeight="1" x14ac:dyDescent="0.2">
      <c r="A8" s="296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93"/>
    </row>
    <row r="9" spans="1:35" ht="30.75" customHeight="1" thickBot="1" x14ac:dyDescent="0.2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</row>
    <row r="10" spans="1:35" x14ac:dyDescent="0.2">
      <c r="A10" s="94"/>
      <c r="B10" s="95"/>
      <c r="C10" s="628"/>
      <c r="D10" s="95"/>
      <c r="E10" s="96"/>
      <c r="F10" s="321" t="s">
        <v>688</v>
      </c>
      <c r="G10" s="321"/>
      <c r="H10" s="321"/>
      <c r="I10" s="321"/>
      <c r="J10" s="321"/>
      <c r="K10" s="321"/>
      <c r="L10" s="321" t="s">
        <v>689</v>
      </c>
      <c r="M10" s="631" t="s">
        <v>690</v>
      </c>
      <c r="N10" s="321"/>
      <c r="O10" s="321"/>
      <c r="P10" s="321" t="s">
        <v>691</v>
      </c>
      <c r="Q10" s="321"/>
      <c r="R10" s="662"/>
      <c r="S10" s="321" t="s">
        <v>528</v>
      </c>
      <c r="T10" s="321" t="s">
        <v>692</v>
      </c>
      <c r="U10" s="321" t="s">
        <v>693</v>
      </c>
      <c r="V10" s="321"/>
      <c r="W10" s="321" t="s">
        <v>694</v>
      </c>
      <c r="X10" s="631" t="s">
        <v>695</v>
      </c>
      <c r="Y10" s="321"/>
      <c r="Z10" s="321"/>
      <c r="AA10" s="321"/>
      <c r="AB10" s="321"/>
      <c r="AC10" s="321"/>
      <c r="AD10" s="321"/>
      <c r="AE10" s="321"/>
      <c r="AF10" s="2480" t="s">
        <v>696</v>
      </c>
      <c r="AG10" s="631"/>
      <c r="AH10" s="632"/>
    </row>
    <row r="11" spans="1:35" x14ac:dyDescent="0.2">
      <c r="A11" s="98" t="s">
        <v>336</v>
      </c>
      <c r="B11" s="99" t="s">
        <v>28</v>
      </c>
      <c r="C11" s="104" t="s">
        <v>697</v>
      </c>
      <c r="D11" s="99" t="s">
        <v>4</v>
      </c>
      <c r="E11" s="104" t="s">
        <v>698</v>
      </c>
      <c r="F11" s="99" t="s">
        <v>699</v>
      </c>
      <c r="G11" s="99" t="s">
        <v>700</v>
      </c>
      <c r="H11" s="99" t="s">
        <v>701</v>
      </c>
      <c r="I11" s="99" t="s">
        <v>702</v>
      </c>
      <c r="J11" s="99" t="s">
        <v>703</v>
      </c>
      <c r="K11" s="99" t="s">
        <v>704</v>
      </c>
      <c r="L11" s="99" t="s">
        <v>705</v>
      </c>
      <c r="M11" s="633" t="s">
        <v>706</v>
      </c>
      <c r="N11" s="100" t="s">
        <v>707</v>
      </c>
      <c r="O11" s="99" t="s">
        <v>708</v>
      </c>
      <c r="P11" s="99" t="s">
        <v>126</v>
      </c>
      <c r="Q11" s="99" t="s">
        <v>709</v>
      </c>
      <c r="R11" s="99" t="s">
        <v>710</v>
      </c>
      <c r="S11" s="99" t="s">
        <v>529</v>
      </c>
      <c r="T11" s="99" t="s">
        <v>711</v>
      </c>
      <c r="U11" s="99" t="s">
        <v>712</v>
      </c>
      <c r="V11" s="99" t="s">
        <v>703</v>
      </c>
      <c r="W11" s="99" t="s">
        <v>713</v>
      </c>
      <c r="X11" s="633" t="s">
        <v>126</v>
      </c>
      <c r="Y11" s="100" t="s">
        <v>690</v>
      </c>
      <c r="Z11" s="99" t="s">
        <v>714</v>
      </c>
      <c r="AA11" s="99" t="s">
        <v>136</v>
      </c>
      <c r="AB11" s="99" t="s">
        <v>715</v>
      </c>
      <c r="AC11" s="99" t="s">
        <v>716</v>
      </c>
      <c r="AD11" s="99" t="s">
        <v>717</v>
      </c>
      <c r="AE11" s="99" t="s">
        <v>718</v>
      </c>
      <c r="AF11" s="2481"/>
      <c r="AG11" s="633" t="s">
        <v>696</v>
      </c>
      <c r="AH11" s="634" t="s">
        <v>352</v>
      </c>
    </row>
    <row r="12" spans="1:35" x14ac:dyDescent="0.2">
      <c r="A12" s="98"/>
      <c r="B12" s="99"/>
      <c r="C12" s="104" t="s">
        <v>719</v>
      </c>
      <c r="D12" s="99" t="s">
        <v>722</v>
      </c>
      <c r="E12" s="104" t="s">
        <v>706</v>
      </c>
      <c r="F12" s="99" t="s">
        <v>721</v>
      </c>
      <c r="G12" s="99" t="s">
        <v>722</v>
      </c>
      <c r="H12" s="100" t="s">
        <v>722</v>
      </c>
      <c r="I12" s="100" t="s">
        <v>722</v>
      </c>
      <c r="J12" s="100" t="s">
        <v>722</v>
      </c>
      <c r="K12" s="100" t="s">
        <v>720</v>
      </c>
      <c r="L12" s="100" t="s">
        <v>722</v>
      </c>
      <c r="M12" s="633" t="s">
        <v>723</v>
      </c>
      <c r="N12" s="100" t="s">
        <v>724</v>
      </c>
      <c r="O12" s="100" t="s">
        <v>722</v>
      </c>
      <c r="P12" s="100" t="s">
        <v>725</v>
      </c>
      <c r="Q12" s="100" t="s">
        <v>722</v>
      </c>
      <c r="R12" s="99" t="s">
        <v>726</v>
      </c>
      <c r="S12" s="100" t="s">
        <v>727</v>
      </c>
      <c r="T12" s="100" t="s">
        <v>727</v>
      </c>
      <c r="U12" s="100" t="s">
        <v>728</v>
      </c>
      <c r="V12" s="100" t="s">
        <v>722</v>
      </c>
      <c r="W12" s="100" t="s">
        <v>126</v>
      </c>
      <c r="X12" s="633" t="s">
        <v>729</v>
      </c>
      <c r="Y12" s="100" t="s">
        <v>706</v>
      </c>
      <c r="Z12" s="100" t="s">
        <v>126</v>
      </c>
      <c r="AA12" s="100"/>
      <c r="AB12" s="100" t="s">
        <v>730</v>
      </c>
      <c r="AC12" s="100" t="s">
        <v>731</v>
      </c>
      <c r="AD12" s="100" t="s">
        <v>731</v>
      </c>
      <c r="AE12" s="100" t="s">
        <v>731</v>
      </c>
      <c r="AF12" s="100" t="s">
        <v>732</v>
      </c>
      <c r="AG12" s="104" t="s">
        <v>733</v>
      </c>
      <c r="AH12" s="634" t="s">
        <v>506</v>
      </c>
    </row>
    <row r="13" spans="1:35" x14ac:dyDescent="0.2">
      <c r="A13" s="105"/>
      <c r="B13" s="106"/>
      <c r="C13" s="108"/>
      <c r="D13" s="106" t="s">
        <v>720</v>
      </c>
      <c r="E13" s="108" t="s">
        <v>720</v>
      </c>
      <c r="F13" s="106" t="s">
        <v>720</v>
      </c>
      <c r="G13" s="106" t="s">
        <v>720</v>
      </c>
      <c r="H13" s="107" t="s">
        <v>720</v>
      </c>
      <c r="I13" s="107" t="s">
        <v>720</v>
      </c>
      <c r="J13" s="107" t="s">
        <v>720</v>
      </c>
      <c r="K13" s="107"/>
      <c r="L13" s="107" t="s">
        <v>720</v>
      </c>
      <c r="M13" s="667" t="s">
        <v>720</v>
      </c>
      <c r="N13" s="107" t="s">
        <v>720</v>
      </c>
      <c r="O13" s="107" t="s">
        <v>126</v>
      </c>
      <c r="P13" s="107" t="s">
        <v>734</v>
      </c>
      <c r="Q13" s="107" t="s">
        <v>126</v>
      </c>
      <c r="R13" s="107" t="s">
        <v>735</v>
      </c>
      <c r="S13" s="107" t="s">
        <v>736</v>
      </c>
      <c r="T13" s="107" t="s">
        <v>734</v>
      </c>
      <c r="U13" s="107" t="s">
        <v>126</v>
      </c>
      <c r="V13" s="107" t="s">
        <v>126</v>
      </c>
      <c r="W13" s="107"/>
      <c r="X13" s="667" t="s">
        <v>734</v>
      </c>
      <c r="Y13" s="107" t="s">
        <v>126</v>
      </c>
      <c r="Z13" s="107"/>
      <c r="AA13" s="107"/>
      <c r="AB13" s="107" t="s">
        <v>737</v>
      </c>
      <c r="AC13" s="107" t="s">
        <v>737</v>
      </c>
      <c r="AD13" s="107" t="s">
        <v>737</v>
      </c>
      <c r="AE13" s="107" t="s">
        <v>737</v>
      </c>
      <c r="AF13" s="107" t="s">
        <v>590</v>
      </c>
      <c r="AG13" s="108" t="s">
        <v>355</v>
      </c>
      <c r="AH13" s="635"/>
    </row>
    <row r="14" spans="1:35" x14ac:dyDescent="0.2">
      <c r="A14" s="113">
        <v>1</v>
      </c>
      <c r="B14" s="114">
        <v>2</v>
      </c>
      <c r="C14" s="114">
        <v>3</v>
      </c>
      <c r="D14" s="114">
        <v>4</v>
      </c>
      <c r="E14" s="114">
        <v>5</v>
      </c>
      <c r="F14" s="114">
        <v>6</v>
      </c>
      <c r="G14" s="114">
        <v>7</v>
      </c>
      <c r="H14" s="114">
        <v>8</v>
      </c>
      <c r="I14" s="114">
        <v>9</v>
      </c>
      <c r="J14" s="114">
        <v>10</v>
      </c>
      <c r="K14" s="114">
        <v>11</v>
      </c>
      <c r="L14" s="114">
        <v>12</v>
      </c>
      <c r="M14" s="637">
        <v>13</v>
      </c>
      <c r="N14" s="636">
        <v>3</v>
      </c>
      <c r="O14" s="114">
        <v>4</v>
      </c>
      <c r="P14" s="114">
        <v>5</v>
      </c>
      <c r="Q14" s="114">
        <v>6</v>
      </c>
      <c r="R14" s="114">
        <v>7</v>
      </c>
      <c r="S14" s="114">
        <v>8</v>
      </c>
      <c r="T14" s="114">
        <v>9</v>
      </c>
      <c r="U14" s="114">
        <v>10</v>
      </c>
      <c r="V14" s="114">
        <v>11</v>
      </c>
      <c r="W14" s="114">
        <v>12</v>
      </c>
      <c r="X14" s="637">
        <v>13</v>
      </c>
      <c r="Y14" s="636">
        <v>3</v>
      </c>
      <c r="Z14" s="114">
        <v>4</v>
      </c>
      <c r="AA14" s="114">
        <v>5</v>
      </c>
      <c r="AB14" s="114">
        <v>6</v>
      </c>
      <c r="AC14" s="114">
        <v>7</v>
      </c>
      <c r="AD14" s="114">
        <v>8</v>
      </c>
      <c r="AE14" s="114">
        <v>9</v>
      </c>
      <c r="AF14" s="114">
        <v>10</v>
      </c>
      <c r="AG14" s="668">
        <v>11</v>
      </c>
      <c r="AH14" s="638">
        <v>12</v>
      </c>
    </row>
    <row r="15" spans="1:35" ht="24.95" customHeight="1" x14ac:dyDescent="0.2">
      <c r="A15" s="322">
        <v>1</v>
      </c>
      <c r="B15" s="323" t="s">
        <v>530</v>
      </c>
      <c r="C15" s="324">
        <v>5785</v>
      </c>
      <c r="D15" s="324">
        <v>88</v>
      </c>
      <c r="E15" s="324">
        <v>1549</v>
      </c>
      <c r="F15" s="324">
        <v>773</v>
      </c>
      <c r="G15" s="324">
        <v>208</v>
      </c>
      <c r="H15" s="324">
        <v>148</v>
      </c>
      <c r="I15" s="324">
        <v>205</v>
      </c>
      <c r="J15" s="324">
        <v>3401</v>
      </c>
      <c r="K15" s="324">
        <v>786</v>
      </c>
      <c r="L15" s="324">
        <v>751</v>
      </c>
      <c r="M15" s="639">
        <v>2177</v>
      </c>
      <c r="N15" s="640">
        <v>3068</v>
      </c>
      <c r="O15" s="324">
        <v>3456</v>
      </c>
      <c r="P15" s="324">
        <v>0</v>
      </c>
      <c r="Q15" s="324">
        <v>0</v>
      </c>
      <c r="R15" s="324">
        <v>0</v>
      </c>
      <c r="S15" s="324">
        <v>1124</v>
      </c>
      <c r="T15" s="324">
        <v>0</v>
      </c>
      <c r="U15" s="324">
        <v>5884</v>
      </c>
      <c r="V15" s="324">
        <v>0</v>
      </c>
      <c r="W15" s="324">
        <v>369</v>
      </c>
      <c r="X15" s="639">
        <v>1</v>
      </c>
      <c r="Y15" s="640">
        <v>0</v>
      </c>
      <c r="Z15" s="324">
        <v>10</v>
      </c>
      <c r="AA15" s="324">
        <v>997</v>
      </c>
      <c r="AB15" s="324">
        <v>843</v>
      </c>
      <c r="AC15" s="324">
        <v>2874</v>
      </c>
      <c r="AD15" s="324">
        <v>2701</v>
      </c>
      <c r="AE15" s="324">
        <v>635</v>
      </c>
      <c r="AF15" s="324">
        <v>0</v>
      </c>
      <c r="AG15" s="641">
        <v>0</v>
      </c>
      <c r="AH15" s="642">
        <f t="shared" ref="AH15:AH36" si="0">SUM(C15:AG15)</f>
        <v>37833</v>
      </c>
      <c r="AI15" s="643"/>
    </row>
    <row r="16" spans="1:35" ht="24.95" customHeight="1" x14ac:dyDescent="0.2">
      <c r="A16" s="322">
        <v>2</v>
      </c>
      <c r="B16" s="327" t="s">
        <v>531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639"/>
      <c r="N16" s="640"/>
      <c r="O16" s="324"/>
      <c r="P16" s="324"/>
      <c r="Q16" s="324"/>
      <c r="R16" s="324"/>
      <c r="S16" s="324"/>
      <c r="T16" s="324"/>
      <c r="U16" s="324"/>
      <c r="V16" s="324"/>
      <c r="W16" s="324"/>
      <c r="X16" s="639"/>
      <c r="Y16" s="640"/>
      <c r="Z16" s="324"/>
      <c r="AA16" s="324"/>
      <c r="AB16" s="324"/>
      <c r="AC16" s="324"/>
      <c r="AD16" s="324"/>
      <c r="AE16" s="324"/>
      <c r="AF16" s="324"/>
      <c r="AG16" s="641">
        <v>0</v>
      </c>
      <c r="AH16" s="642">
        <f t="shared" si="0"/>
        <v>0</v>
      </c>
      <c r="AI16" s="643"/>
    </row>
    <row r="17" spans="1:70" ht="24.95" customHeight="1" x14ac:dyDescent="0.2">
      <c r="A17" s="328">
        <v>3</v>
      </c>
      <c r="B17" s="329" t="s">
        <v>532</v>
      </c>
      <c r="C17" s="330">
        <f t="shared" ref="C17:AG17" si="1">SUM(C15:C16)</f>
        <v>5785</v>
      </c>
      <c r="D17" s="330">
        <f t="shared" si="1"/>
        <v>88</v>
      </c>
      <c r="E17" s="330">
        <f t="shared" si="1"/>
        <v>1549</v>
      </c>
      <c r="F17" s="330">
        <f t="shared" si="1"/>
        <v>773</v>
      </c>
      <c r="G17" s="330">
        <f t="shared" si="1"/>
        <v>208</v>
      </c>
      <c r="H17" s="330">
        <f t="shared" si="1"/>
        <v>148</v>
      </c>
      <c r="I17" s="330">
        <f t="shared" si="1"/>
        <v>205</v>
      </c>
      <c r="J17" s="330">
        <f t="shared" si="1"/>
        <v>3401</v>
      </c>
      <c r="K17" s="330">
        <f t="shared" si="1"/>
        <v>786</v>
      </c>
      <c r="L17" s="330">
        <f t="shared" si="1"/>
        <v>751</v>
      </c>
      <c r="M17" s="644">
        <f t="shared" si="1"/>
        <v>2177</v>
      </c>
      <c r="N17" s="645">
        <f t="shared" si="1"/>
        <v>3068</v>
      </c>
      <c r="O17" s="330">
        <f t="shared" si="1"/>
        <v>3456</v>
      </c>
      <c r="P17" s="330">
        <f t="shared" si="1"/>
        <v>0</v>
      </c>
      <c r="Q17" s="330">
        <f t="shared" si="1"/>
        <v>0</v>
      </c>
      <c r="R17" s="330">
        <f t="shared" si="1"/>
        <v>0</v>
      </c>
      <c r="S17" s="330">
        <f t="shared" si="1"/>
        <v>1124</v>
      </c>
      <c r="T17" s="330">
        <f t="shared" si="1"/>
        <v>0</v>
      </c>
      <c r="U17" s="330">
        <f t="shared" si="1"/>
        <v>5884</v>
      </c>
      <c r="V17" s="330">
        <f t="shared" si="1"/>
        <v>0</v>
      </c>
      <c r="W17" s="330">
        <f t="shared" si="1"/>
        <v>369</v>
      </c>
      <c r="X17" s="644">
        <f t="shared" si="1"/>
        <v>1</v>
      </c>
      <c r="Y17" s="645">
        <f t="shared" si="1"/>
        <v>0</v>
      </c>
      <c r="Z17" s="330">
        <f t="shared" si="1"/>
        <v>10</v>
      </c>
      <c r="AA17" s="330">
        <f t="shared" si="1"/>
        <v>997</v>
      </c>
      <c r="AB17" s="330">
        <f t="shared" si="1"/>
        <v>843</v>
      </c>
      <c r="AC17" s="330">
        <f t="shared" si="1"/>
        <v>2874</v>
      </c>
      <c r="AD17" s="330">
        <f t="shared" si="1"/>
        <v>2701</v>
      </c>
      <c r="AE17" s="330">
        <f t="shared" si="1"/>
        <v>635</v>
      </c>
      <c r="AF17" s="330">
        <f t="shared" si="1"/>
        <v>0</v>
      </c>
      <c r="AG17" s="646">
        <f t="shared" si="1"/>
        <v>0</v>
      </c>
      <c r="AH17" s="642">
        <f t="shared" si="0"/>
        <v>37833</v>
      </c>
      <c r="AI17" s="643"/>
    </row>
    <row r="18" spans="1:70" ht="24.95" customHeight="1" x14ac:dyDescent="0.2">
      <c r="A18" s="322">
        <v>4</v>
      </c>
      <c r="B18" s="327" t="s">
        <v>533</v>
      </c>
      <c r="C18" s="324">
        <v>-1728</v>
      </c>
      <c r="D18" s="324">
        <v>-1900</v>
      </c>
      <c r="E18" s="324">
        <v>-440</v>
      </c>
      <c r="F18" s="324">
        <v>-1653</v>
      </c>
      <c r="G18" s="324">
        <v>-760</v>
      </c>
      <c r="H18" s="324">
        <v>-1554</v>
      </c>
      <c r="I18" s="324">
        <v>-1315</v>
      </c>
      <c r="J18" s="324">
        <v>-1500</v>
      </c>
      <c r="K18" s="324">
        <v>-2100</v>
      </c>
      <c r="L18" s="324">
        <v>-1634</v>
      </c>
      <c r="M18" s="639">
        <v>-1307</v>
      </c>
      <c r="N18" s="640">
        <v>-899</v>
      </c>
      <c r="O18" s="324">
        <v>-2655</v>
      </c>
      <c r="P18" s="324">
        <v>-3418</v>
      </c>
      <c r="Q18" s="324">
        <v>-2884</v>
      </c>
      <c r="R18" s="324">
        <v>-1600</v>
      </c>
      <c r="S18" s="324">
        <v>-1064</v>
      </c>
      <c r="T18" s="324">
        <v>-2081</v>
      </c>
      <c r="U18" s="324">
        <v>-1952</v>
      </c>
      <c r="V18" s="324">
        <v>-2452</v>
      </c>
      <c r="W18" s="324">
        <v>-1062</v>
      </c>
      <c r="X18" s="639">
        <v>-2088</v>
      </c>
      <c r="Y18" s="640">
        <v>-3328</v>
      </c>
      <c r="Z18" s="324">
        <v>-2310</v>
      </c>
      <c r="AA18" s="324">
        <v>-3115</v>
      </c>
      <c r="AB18" s="324">
        <v>-3216</v>
      </c>
      <c r="AC18" s="324">
        <v>-441</v>
      </c>
      <c r="AD18" s="324">
        <v>-3271</v>
      </c>
      <c r="AE18" s="324">
        <v>-2164</v>
      </c>
      <c r="AF18" s="324">
        <v>-11048</v>
      </c>
      <c r="AG18" s="641">
        <v>-1485</v>
      </c>
      <c r="AH18" s="647">
        <f t="shared" si="0"/>
        <v>-68424</v>
      </c>
      <c r="AI18" s="643"/>
    </row>
    <row r="19" spans="1:70" ht="24.95" customHeight="1" x14ac:dyDescent="0.2">
      <c r="A19" s="322">
        <v>5</v>
      </c>
      <c r="B19" s="327" t="s">
        <v>534</v>
      </c>
      <c r="C19" s="324"/>
      <c r="D19" s="324"/>
      <c r="E19" s="324"/>
      <c r="F19" s="324"/>
      <c r="G19" s="324"/>
      <c r="H19" s="324">
        <v>44</v>
      </c>
      <c r="I19" s="324"/>
      <c r="J19" s="324"/>
      <c r="K19" s="324"/>
      <c r="L19" s="324">
        <v>150</v>
      </c>
      <c r="M19" s="639"/>
      <c r="N19" s="640"/>
      <c r="O19" s="324"/>
      <c r="P19" s="324"/>
      <c r="Q19" s="324"/>
      <c r="R19" s="324"/>
      <c r="S19" s="324"/>
      <c r="T19" s="324"/>
      <c r="U19" s="324">
        <v>150</v>
      </c>
      <c r="V19" s="324"/>
      <c r="W19" s="324"/>
      <c r="X19" s="639"/>
      <c r="Y19" s="640"/>
      <c r="Z19" s="324"/>
      <c r="AA19" s="324"/>
      <c r="AB19" s="324"/>
      <c r="AC19" s="324"/>
      <c r="AD19" s="324"/>
      <c r="AE19" s="324"/>
      <c r="AF19" s="324"/>
      <c r="AG19" s="641"/>
      <c r="AH19" s="647">
        <f t="shared" si="0"/>
        <v>344</v>
      </c>
      <c r="AI19" s="643"/>
    </row>
    <row r="20" spans="1:70" ht="24.95" customHeight="1" x14ac:dyDescent="0.2">
      <c r="A20" s="322">
        <v>6</v>
      </c>
      <c r="B20" s="327" t="s">
        <v>535</v>
      </c>
      <c r="C20" s="324">
        <v>713</v>
      </c>
      <c r="D20" s="324">
        <v>-35</v>
      </c>
      <c r="E20" s="324">
        <v>352</v>
      </c>
      <c r="F20" s="324">
        <v>1104</v>
      </c>
      <c r="G20" s="324">
        <v>942</v>
      </c>
      <c r="H20" s="324">
        <v>-174</v>
      </c>
      <c r="I20" s="324">
        <v>521</v>
      </c>
      <c r="J20" s="324">
        <v>-58</v>
      </c>
      <c r="K20" s="324">
        <v>2635</v>
      </c>
      <c r="L20" s="324">
        <v>-45</v>
      </c>
      <c r="M20" s="639">
        <v>-86</v>
      </c>
      <c r="N20" s="640">
        <v>-126</v>
      </c>
      <c r="O20" s="324">
        <v>1388</v>
      </c>
      <c r="P20" s="324">
        <v>-16368</v>
      </c>
      <c r="Q20" s="324">
        <v>-84</v>
      </c>
      <c r="R20" s="324">
        <v>1035</v>
      </c>
      <c r="S20" s="324">
        <v>-181</v>
      </c>
      <c r="T20" s="324">
        <v>1296</v>
      </c>
      <c r="U20" s="324">
        <v>548</v>
      </c>
      <c r="V20" s="324">
        <v>1922</v>
      </c>
      <c r="W20" s="324">
        <v>635</v>
      </c>
      <c r="X20" s="639">
        <v>1711</v>
      </c>
      <c r="Y20" s="640">
        <v>1922</v>
      </c>
      <c r="Z20" s="324">
        <v>6484</v>
      </c>
      <c r="AA20" s="324">
        <v>3927</v>
      </c>
      <c r="AB20" s="324">
        <v>8699</v>
      </c>
      <c r="AC20" s="324">
        <v>2980</v>
      </c>
      <c r="AD20" s="324">
        <v>2327</v>
      </c>
      <c r="AE20" s="324">
        <v>1972</v>
      </c>
      <c r="AF20" s="324">
        <v>1635</v>
      </c>
      <c r="AG20" s="641">
        <v>4263</v>
      </c>
      <c r="AH20" s="647">
        <f t="shared" si="0"/>
        <v>31854</v>
      </c>
      <c r="AI20" s="643"/>
    </row>
    <row r="21" spans="1:70" ht="24.95" customHeight="1" x14ac:dyDescent="0.2">
      <c r="A21" s="322">
        <v>7</v>
      </c>
      <c r="B21" s="327" t="s">
        <v>541</v>
      </c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639"/>
      <c r="N21" s="640"/>
      <c r="O21" s="324"/>
      <c r="P21" s="324"/>
      <c r="Q21" s="324"/>
      <c r="R21" s="324"/>
      <c r="S21" s="324"/>
      <c r="T21" s="324"/>
      <c r="U21" s="324"/>
      <c r="V21" s="324"/>
      <c r="W21" s="324"/>
      <c r="X21" s="639"/>
      <c r="Y21" s="640"/>
      <c r="Z21" s="324"/>
      <c r="AA21" s="324"/>
      <c r="AB21" s="324"/>
      <c r="AC21" s="324"/>
      <c r="AD21" s="324"/>
      <c r="AE21" s="324"/>
      <c r="AF21" s="324"/>
      <c r="AG21" s="641"/>
      <c r="AH21" s="647">
        <f t="shared" si="0"/>
        <v>0</v>
      </c>
      <c r="AI21" s="643"/>
    </row>
    <row r="22" spans="1:70" ht="24.95" customHeight="1" x14ac:dyDescent="0.2">
      <c r="A22" s="322">
        <v>8</v>
      </c>
      <c r="B22" s="327" t="s">
        <v>542</v>
      </c>
      <c r="C22" s="324"/>
      <c r="D22" s="324"/>
      <c r="E22" s="324">
        <v>35</v>
      </c>
      <c r="F22" s="324"/>
      <c r="G22" s="324"/>
      <c r="H22" s="324"/>
      <c r="I22" s="324">
        <v>336</v>
      </c>
      <c r="J22" s="324"/>
      <c r="K22" s="324"/>
      <c r="L22" s="324"/>
      <c r="M22" s="639"/>
      <c r="N22" s="640"/>
      <c r="O22" s="324"/>
      <c r="P22" s="324"/>
      <c r="Q22" s="324"/>
      <c r="R22" s="324"/>
      <c r="S22" s="324"/>
      <c r="T22" s="324">
        <v>70</v>
      </c>
      <c r="U22" s="324"/>
      <c r="V22" s="324"/>
      <c r="W22" s="324"/>
      <c r="X22" s="639"/>
      <c r="Y22" s="640"/>
      <c r="Z22" s="324">
        <v>10</v>
      </c>
      <c r="AA22" s="324"/>
      <c r="AB22" s="324"/>
      <c r="AC22" s="324"/>
      <c r="AD22" s="324">
        <v>78</v>
      </c>
      <c r="AE22" s="324">
        <v>25</v>
      </c>
      <c r="AF22" s="324">
        <v>8</v>
      </c>
      <c r="AG22" s="641"/>
      <c r="AH22" s="642">
        <f t="shared" si="0"/>
        <v>562</v>
      </c>
      <c r="AI22" s="643"/>
    </row>
    <row r="23" spans="1:70" ht="24.95" customHeight="1" x14ac:dyDescent="0.2">
      <c r="A23" s="322">
        <v>9</v>
      </c>
      <c r="B23" s="327" t="s">
        <v>543</v>
      </c>
      <c r="C23" s="324">
        <v>630</v>
      </c>
      <c r="D23" s="324"/>
      <c r="E23" s="324"/>
      <c r="F23" s="324"/>
      <c r="G23" s="324">
        <v>11</v>
      </c>
      <c r="H23" s="324">
        <v>4</v>
      </c>
      <c r="I23" s="324"/>
      <c r="J23" s="324"/>
      <c r="K23" s="324"/>
      <c r="L23" s="324">
        <v>8</v>
      </c>
      <c r="M23" s="639">
        <v>-296</v>
      </c>
      <c r="N23" s="640">
        <v>7</v>
      </c>
      <c r="O23" s="324">
        <v>225</v>
      </c>
      <c r="P23" s="324">
        <v>135</v>
      </c>
      <c r="Q23" s="324">
        <v>87</v>
      </c>
      <c r="R23" s="324">
        <v>111</v>
      </c>
      <c r="S23" s="324">
        <v>6</v>
      </c>
      <c r="T23" s="324">
        <v>213</v>
      </c>
      <c r="U23" s="324">
        <v>282</v>
      </c>
      <c r="V23" s="324"/>
      <c r="W23" s="324">
        <v>-2</v>
      </c>
      <c r="X23" s="639">
        <v>-2</v>
      </c>
      <c r="Y23" s="640">
        <v>300</v>
      </c>
      <c r="Z23" s="324">
        <v>19</v>
      </c>
      <c r="AA23" s="324"/>
      <c r="AB23" s="324">
        <v>-1</v>
      </c>
      <c r="AC23" s="324"/>
      <c r="AD23" s="324"/>
      <c r="AE23" s="324"/>
      <c r="AF23" s="324">
        <v>1</v>
      </c>
      <c r="AG23" s="641"/>
      <c r="AH23" s="642">
        <f t="shared" si="0"/>
        <v>1738</v>
      </c>
      <c r="AI23" s="643"/>
    </row>
    <row r="24" spans="1:70" ht="24.95" customHeight="1" x14ac:dyDescent="0.2">
      <c r="A24" s="333">
        <v>10</v>
      </c>
      <c r="B24" s="334" t="s">
        <v>544</v>
      </c>
      <c r="C24" s="330">
        <f t="shared" ref="C24:AG24" si="2">SUM(C18-C19+C20-C21+C22-C23)</f>
        <v>-1645</v>
      </c>
      <c r="D24" s="330">
        <f t="shared" si="2"/>
        <v>-1935</v>
      </c>
      <c r="E24" s="330">
        <f t="shared" si="2"/>
        <v>-53</v>
      </c>
      <c r="F24" s="330">
        <f t="shared" si="2"/>
        <v>-549</v>
      </c>
      <c r="G24" s="330">
        <f t="shared" si="2"/>
        <v>171</v>
      </c>
      <c r="H24" s="330">
        <f t="shared" si="2"/>
        <v>-1776</v>
      </c>
      <c r="I24" s="330">
        <f t="shared" si="2"/>
        <v>-458</v>
      </c>
      <c r="J24" s="330">
        <f t="shared" si="2"/>
        <v>-1558</v>
      </c>
      <c r="K24" s="330">
        <f t="shared" si="2"/>
        <v>535</v>
      </c>
      <c r="L24" s="330">
        <f t="shared" si="2"/>
        <v>-1837</v>
      </c>
      <c r="M24" s="644">
        <f t="shared" si="2"/>
        <v>-1097</v>
      </c>
      <c r="N24" s="645">
        <f t="shared" si="2"/>
        <v>-1032</v>
      </c>
      <c r="O24" s="330">
        <f t="shared" si="2"/>
        <v>-1492</v>
      </c>
      <c r="P24" s="330">
        <f t="shared" si="2"/>
        <v>-19921</v>
      </c>
      <c r="Q24" s="330">
        <f t="shared" si="2"/>
        <v>-3055</v>
      </c>
      <c r="R24" s="330">
        <f t="shared" si="2"/>
        <v>-676</v>
      </c>
      <c r="S24" s="330">
        <f t="shared" si="2"/>
        <v>-1251</v>
      </c>
      <c r="T24" s="330">
        <f t="shared" si="2"/>
        <v>-928</v>
      </c>
      <c r="U24" s="330">
        <f t="shared" si="2"/>
        <v>-1836</v>
      </c>
      <c r="V24" s="330">
        <f t="shared" si="2"/>
        <v>-530</v>
      </c>
      <c r="W24" s="330">
        <f t="shared" si="2"/>
        <v>-425</v>
      </c>
      <c r="X24" s="644">
        <f t="shared" si="2"/>
        <v>-375</v>
      </c>
      <c r="Y24" s="645">
        <f t="shared" si="2"/>
        <v>-1706</v>
      </c>
      <c r="Z24" s="330">
        <f t="shared" si="2"/>
        <v>4165</v>
      </c>
      <c r="AA24" s="330">
        <f t="shared" si="2"/>
        <v>812</v>
      </c>
      <c r="AB24" s="330">
        <f t="shared" si="2"/>
        <v>5484</v>
      </c>
      <c r="AC24" s="330">
        <f t="shared" si="2"/>
        <v>2539</v>
      </c>
      <c r="AD24" s="330">
        <f t="shared" si="2"/>
        <v>-866</v>
      </c>
      <c r="AE24" s="330">
        <f t="shared" si="2"/>
        <v>-167</v>
      </c>
      <c r="AF24" s="330">
        <f t="shared" si="2"/>
        <v>-9406</v>
      </c>
      <c r="AG24" s="646">
        <f t="shared" si="2"/>
        <v>2778</v>
      </c>
      <c r="AH24" s="642">
        <f t="shared" si="0"/>
        <v>-38090</v>
      </c>
      <c r="AI24" s="643"/>
    </row>
    <row r="25" spans="1:70" ht="24.95" customHeight="1" x14ac:dyDescent="0.2">
      <c r="A25" s="322">
        <v>11</v>
      </c>
      <c r="B25" s="327" t="s">
        <v>545</v>
      </c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639"/>
      <c r="N25" s="640"/>
      <c r="O25" s="324"/>
      <c r="P25" s="324"/>
      <c r="Q25" s="324"/>
      <c r="R25" s="324"/>
      <c r="S25" s="324"/>
      <c r="T25" s="324"/>
      <c r="U25" s="324"/>
      <c r="V25" s="324"/>
      <c r="W25" s="324"/>
      <c r="X25" s="639"/>
      <c r="Y25" s="640"/>
      <c r="Z25" s="324"/>
      <c r="AA25" s="324"/>
      <c r="AB25" s="324"/>
      <c r="AC25" s="324"/>
      <c r="AD25" s="324"/>
      <c r="AE25" s="324"/>
      <c r="AF25" s="324"/>
      <c r="AG25" s="641"/>
      <c r="AH25" s="647">
        <f t="shared" si="0"/>
        <v>0</v>
      </c>
    </row>
    <row r="26" spans="1:70" ht="24.95" customHeight="1" x14ac:dyDescent="0.2">
      <c r="A26" s="322">
        <v>12</v>
      </c>
      <c r="B26" s="327" t="s">
        <v>546</v>
      </c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639"/>
      <c r="N26" s="640"/>
      <c r="O26" s="324"/>
      <c r="P26" s="324"/>
      <c r="Q26" s="324"/>
      <c r="R26" s="324"/>
      <c r="S26" s="324"/>
      <c r="T26" s="324"/>
      <c r="U26" s="324"/>
      <c r="V26" s="324"/>
      <c r="W26" s="324"/>
      <c r="X26" s="639"/>
      <c r="Y26" s="640"/>
      <c r="Z26" s="324"/>
      <c r="AA26" s="324"/>
      <c r="AB26" s="324"/>
      <c r="AC26" s="324"/>
      <c r="AD26" s="324"/>
      <c r="AE26" s="324"/>
      <c r="AF26" s="324"/>
      <c r="AG26" s="641"/>
      <c r="AH26" s="642">
        <f t="shared" si="0"/>
        <v>0</v>
      </c>
    </row>
    <row r="27" spans="1:70" ht="24.95" customHeight="1" x14ac:dyDescent="0.2">
      <c r="A27" s="333">
        <v>13</v>
      </c>
      <c r="B27" s="336" t="s">
        <v>547</v>
      </c>
      <c r="C27" s="330">
        <f t="shared" ref="C27:AG27" si="3">SUM(C17+C24-C25-C26)</f>
        <v>4140</v>
      </c>
      <c r="D27" s="330">
        <f t="shared" si="3"/>
        <v>-1847</v>
      </c>
      <c r="E27" s="330">
        <f t="shared" si="3"/>
        <v>1496</v>
      </c>
      <c r="F27" s="330">
        <f t="shared" si="3"/>
        <v>224</v>
      </c>
      <c r="G27" s="330">
        <f t="shared" si="3"/>
        <v>379</v>
      </c>
      <c r="H27" s="330">
        <f t="shared" si="3"/>
        <v>-1628</v>
      </c>
      <c r="I27" s="330">
        <f t="shared" si="3"/>
        <v>-253</v>
      </c>
      <c r="J27" s="330">
        <f t="shared" si="3"/>
        <v>1843</v>
      </c>
      <c r="K27" s="330">
        <f t="shared" si="3"/>
        <v>1321</v>
      </c>
      <c r="L27" s="330">
        <f t="shared" si="3"/>
        <v>-1086</v>
      </c>
      <c r="M27" s="644">
        <f t="shared" si="3"/>
        <v>1080</v>
      </c>
      <c r="N27" s="645">
        <f t="shared" si="3"/>
        <v>2036</v>
      </c>
      <c r="O27" s="330">
        <f t="shared" si="3"/>
        <v>1964</v>
      </c>
      <c r="P27" s="330">
        <f t="shared" si="3"/>
        <v>-19921</v>
      </c>
      <c r="Q27" s="330">
        <f t="shared" si="3"/>
        <v>-3055</v>
      </c>
      <c r="R27" s="330">
        <f t="shared" si="3"/>
        <v>-676</v>
      </c>
      <c r="S27" s="330">
        <f t="shared" si="3"/>
        <v>-127</v>
      </c>
      <c r="T27" s="330">
        <f t="shared" si="3"/>
        <v>-928</v>
      </c>
      <c r="U27" s="330">
        <f t="shared" si="3"/>
        <v>4048</v>
      </c>
      <c r="V27" s="330">
        <f t="shared" si="3"/>
        <v>-530</v>
      </c>
      <c r="W27" s="330">
        <f t="shared" si="3"/>
        <v>-56</v>
      </c>
      <c r="X27" s="644">
        <f t="shared" si="3"/>
        <v>-374</v>
      </c>
      <c r="Y27" s="645">
        <f t="shared" si="3"/>
        <v>-1706</v>
      </c>
      <c r="Z27" s="330">
        <f t="shared" si="3"/>
        <v>4175</v>
      </c>
      <c r="AA27" s="330">
        <f t="shared" si="3"/>
        <v>1809</v>
      </c>
      <c r="AB27" s="330">
        <f t="shared" si="3"/>
        <v>6327</v>
      </c>
      <c r="AC27" s="330">
        <f t="shared" si="3"/>
        <v>5413</v>
      </c>
      <c r="AD27" s="330">
        <f t="shared" si="3"/>
        <v>1835</v>
      </c>
      <c r="AE27" s="330">
        <f t="shared" si="3"/>
        <v>468</v>
      </c>
      <c r="AF27" s="330">
        <f t="shared" si="3"/>
        <v>-9406</v>
      </c>
      <c r="AG27" s="646">
        <f t="shared" si="3"/>
        <v>2778</v>
      </c>
      <c r="AH27" s="642">
        <f t="shared" si="0"/>
        <v>-257</v>
      </c>
      <c r="AI27" s="648"/>
    </row>
    <row r="28" spans="1:70" ht="24.95" customHeight="1" x14ac:dyDescent="0.2">
      <c r="A28" s="322">
        <v>14</v>
      </c>
      <c r="B28" s="327" t="s">
        <v>548</v>
      </c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639"/>
      <c r="N28" s="640"/>
      <c r="O28" s="324"/>
      <c r="P28" s="324"/>
      <c r="Q28" s="324"/>
      <c r="R28" s="324"/>
      <c r="S28" s="324"/>
      <c r="T28" s="324"/>
      <c r="U28" s="324"/>
      <c r="V28" s="324"/>
      <c r="W28" s="324"/>
      <c r="X28" s="639"/>
      <c r="Y28" s="640"/>
      <c r="Z28" s="324"/>
      <c r="AA28" s="324"/>
      <c r="AB28" s="324"/>
      <c r="AC28" s="324"/>
      <c r="AD28" s="324"/>
      <c r="AE28" s="324"/>
      <c r="AF28" s="324"/>
      <c r="AG28" s="641"/>
      <c r="AH28" s="642">
        <f t="shared" si="0"/>
        <v>0</v>
      </c>
    </row>
    <row r="29" spans="1:70" ht="24.95" customHeight="1" x14ac:dyDescent="0.2">
      <c r="A29" s="322">
        <v>15</v>
      </c>
      <c r="B29" s="327" t="s">
        <v>549</v>
      </c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639"/>
      <c r="N29" s="640"/>
      <c r="O29" s="324"/>
      <c r="P29" s="324"/>
      <c r="Q29" s="324"/>
      <c r="R29" s="324"/>
      <c r="S29" s="324"/>
      <c r="T29" s="324"/>
      <c r="U29" s="324"/>
      <c r="V29" s="324"/>
      <c r="W29" s="324"/>
      <c r="X29" s="639"/>
      <c r="Y29" s="640"/>
      <c r="Z29" s="324"/>
      <c r="AA29" s="324"/>
      <c r="AB29" s="324"/>
      <c r="AC29" s="324"/>
      <c r="AD29" s="324"/>
      <c r="AE29" s="324"/>
      <c r="AF29" s="324"/>
      <c r="AG29" s="641"/>
      <c r="AH29" s="647">
        <f t="shared" si="0"/>
        <v>0</v>
      </c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</row>
    <row r="30" spans="1:70" ht="24.95" customHeight="1" x14ac:dyDescent="0.2">
      <c r="A30" s="322">
        <v>16</v>
      </c>
      <c r="B30" s="327" t="s">
        <v>550</v>
      </c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639"/>
      <c r="N30" s="640"/>
      <c r="O30" s="324"/>
      <c r="P30" s="324"/>
      <c r="Q30" s="324"/>
      <c r="R30" s="324"/>
      <c r="S30" s="324"/>
      <c r="T30" s="324"/>
      <c r="U30" s="324"/>
      <c r="V30" s="324"/>
      <c r="W30" s="324"/>
      <c r="X30" s="639"/>
      <c r="Y30" s="640"/>
      <c r="Z30" s="324"/>
      <c r="AA30" s="324"/>
      <c r="AB30" s="324"/>
      <c r="AC30" s="324"/>
      <c r="AD30" s="324"/>
      <c r="AE30" s="324"/>
      <c r="AF30" s="324"/>
      <c r="AG30" s="641"/>
      <c r="AH30" s="642">
        <f t="shared" si="0"/>
        <v>0</v>
      </c>
    </row>
    <row r="31" spans="1:70" ht="24.95" customHeight="1" x14ac:dyDescent="0.2">
      <c r="A31" s="322">
        <v>17</v>
      </c>
      <c r="B31" s="327" t="s">
        <v>551</v>
      </c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639"/>
      <c r="N31" s="640"/>
      <c r="O31" s="324"/>
      <c r="P31" s="324"/>
      <c r="Q31" s="324"/>
      <c r="R31" s="324"/>
      <c r="S31" s="324"/>
      <c r="T31" s="324"/>
      <c r="U31" s="324"/>
      <c r="V31" s="324"/>
      <c r="W31" s="324"/>
      <c r="X31" s="639"/>
      <c r="Y31" s="640"/>
      <c r="Z31" s="324"/>
      <c r="AA31" s="324"/>
      <c r="AB31" s="324"/>
      <c r="AC31" s="324"/>
      <c r="AD31" s="324"/>
      <c r="AE31" s="324"/>
      <c r="AF31" s="324"/>
      <c r="AG31" s="641"/>
      <c r="AH31" s="647">
        <f t="shared" si="0"/>
        <v>0</v>
      </c>
    </row>
    <row r="32" spans="1:70" ht="24.95" customHeight="1" x14ac:dyDescent="0.2">
      <c r="A32" s="322">
        <v>18</v>
      </c>
      <c r="B32" s="337" t="s">
        <v>552</v>
      </c>
      <c r="C32" s="324"/>
      <c r="D32" s="324"/>
      <c r="E32" s="324"/>
      <c r="F32" s="338"/>
      <c r="G32" s="338"/>
      <c r="H32" s="338"/>
      <c r="I32" s="338"/>
      <c r="J32" s="338"/>
      <c r="K32" s="338"/>
      <c r="L32" s="338"/>
      <c r="M32" s="649"/>
      <c r="N32" s="650"/>
      <c r="O32" s="338"/>
      <c r="P32" s="338"/>
      <c r="Q32" s="338"/>
      <c r="R32" s="338"/>
      <c r="S32" s="338"/>
      <c r="T32" s="338"/>
      <c r="U32" s="338"/>
      <c r="V32" s="338"/>
      <c r="W32" s="338"/>
      <c r="X32" s="649"/>
      <c r="Y32" s="650"/>
      <c r="Z32" s="338"/>
      <c r="AA32" s="338"/>
      <c r="AB32" s="338"/>
      <c r="AC32" s="338"/>
      <c r="AD32" s="338"/>
      <c r="AE32" s="338"/>
      <c r="AF32" s="324"/>
      <c r="AG32" s="641"/>
      <c r="AH32" s="642">
        <f t="shared" si="0"/>
        <v>0</v>
      </c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</row>
    <row r="33" spans="1:34" ht="24.95" customHeight="1" x14ac:dyDescent="0.2">
      <c r="A33" s="333">
        <v>19</v>
      </c>
      <c r="B33" s="336" t="s">
        <v>553</v>
      </c>
      <c r="C33" s="330">
        <f t="shared" ref="C33:AG33" si="4">SUM(C27:C32)</f>
        <v>4140</v>
      </c>
      <c r="D33" s="330">
        <f t="shared" si="4"/>
        <v>-1847</v>
      </c>
      <c r="E33" s="330">
        <f t="shared" si="4"/>
        <v>1496</v>
      </c>
      <c r="F33" s="330">
        <f t="shared" si="4"/>
        <v>224</v>
      </c>
      <c r="G33" s="330">
        <f t="shared" si="4"/>
        <v>379</v>
      </c>
      <c r="H33" s="330">
        <f t="shared" si="4"/>
        <v>-1628</v>
      </c>
      <c r="I33" s="330">
        <f t="shared" si="4"/>
        <v>-253</v>
      </c>
      <c r="J33" s="330">
        <f t="shared" si="4"/>
        <v>1843</v>
      </c>
      <c r="K33" s="330">
        <f t="shared" si="4"/>
        <v>1321</v>
      </c>
      <c r="L33" s="330">
        <f t="shared" si="4"/>
        <v>-1086</v>
      </c>
      <c r="M33" s="644">
        <f t="shared" si="4"/>
        <v>1080</v>
      </c>
      <c r="N33" s="645">
        <f t="shared" si="4"/>
        <v>2036</v>
      </c>
      <c r="O33" s="330">
        <f t="shared" si="4"/>
        <v>1964</v>
      </c>
      <c r="P33" s="330">
        <f t="shared" si="4"/>
        <v>-19921</v>
      </c>
      <c r="Q33" s="330">
        <f t="shared" si="4"/>
        <v>-3055</v>
      </c>
      <c r="R33" s="330">
        <f t="shared" si="4"/>
        <v>-676</v>
      </c>
      <c r="S33" s="330">
        <f t="shared" si="4"/>
        <v>-127</v>
      </c>
      <c r="T33" s="330">
        <f t="shared" si="4"/>
        <v>-928</v>
      </c>
      <c r="U33" s="330">
        <f t="shared" si="4"/>
        <v>4048</v>
      </c>
      <c r="V33" s="330">
        <f t="shared" si="4"/>
        <v>-530</v>
      </c>
      <c r="W33" s="330">
        <f t="shared" si="4"/>
        <v>-56</v>
      </c>
      <c r="X33" s="644">
        <f t="shared" si="4"/>
        <v>-374</v>
      </c>
      <c r="Y33" s="645">
        <f t="shared" si="4"/>
        <v>-1706</v>
      </c>
      <c r="Z33" s="330">
        <f t="shared" si="4"/>
        <v>4175</v>
      </c>
      <c r="AA33" s="330">
        <f t="shared" si="4"/>
        <v>1809</v>
      </c>
      <c r="AB33" s="330">
        <f t="shared" si="4"/>
        <v>6327</v>
      </c>
      <c r="AC33" s="330">
        <f t="shared" si="4"/>
        <v>5413</v>
      </c>
      <c r="AD33" s="330">
        <f t="shared" si="4"/>
        <v>1835</v>
      </c>
      <c r="AE33" s="330">
        <f t="shared" si="4"/>
        <v>468</v>
      </c>
      <c r="AF33" s="330">
        <f t="shared" si="4"/>
        <v>-9406</v>
      </c>
      <c r="AG33" s="646">
        <f t="shared" si="4"/>
        <v>2778</v>
      </c>
      <c r="AH33" s="642">
        <f t="shared" si="0"/>
        <v>-257</v>
      </c>
    </row>
    <row r="34" spans="1:34" ht="24.95" customHeight="1" x14ac:dyDescent="0.2">
      <c r="A34" s="322">
        <v>20</v>
      </c>
      <c r="B34" s="327" t="s">
        <v>554</v>
      </c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639"/>
      <c r="N34" s="640"/>
      <c r="O34" s="324"/>
      <c r="P34" s="324"/>
      <c r="Q34" s="324"/>
      <c r="R34" s="324"/>
      <c r="S34" s="324"/>
      <c r="T34" s="324"/>
      <c r="U34" s="324"/>
      <c r="V34" s="324"/>
      <c r="W34" s="324"/>
      <c r="X34" s="639"/>
      <c r="Y34" s="640"/>
      <c r="Z34" s="324"/>
      <c r="AA34" s="324"/>
      <c r="AB34" s="324"/>
      <c r="AC34" s="324"/>
      <c r="AD34" s="324"/>
      <c r="AE34" s="324"/>
      <c r="AF34" s="324"/>
      <c r="AG34" s="641"/>
      <c r="AH34" s="642">
        <f t="shared" si="0"/>
        <v>0</v>
      </c>
    </row>
    <row r="35" spans="1:34" ht="24.95" customHeight="1" x14ac:dyDescent="0.2">
      <c r="A35" s="322">
        <v>21</v>
      </c>
      <c r="B35" s="327" t="s">
        <v>555</v>
      </c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639"/>
      <c r="N35" s="640"/>
      <c r="O35" s="324"/>
      <c r="P35" s="324"/>
      <c r="Q35" s="324"/>
      <c r="R35" s="324"/>
      <c r="S35" s="324"/>
      <c r="T35" s="324"/>
      <c r="U35" s="324"/>
      <c r="V35" s="324"/>
      <c r="W35" s="324"/>
      <c r="X35" s="639"/>
      <c r="Y35" s="640"/>
      <c r="Z35" s="324"/>
      <c r="AA35" s="324"/>
      <c r="AB35" s="324"/>
      <c r="AC35" s="324"/>
      <c r="AD35" s="324"/>
      <c r="AE35" s="324"/>
      <c r="AF35" s="324"/>
      <c r="AG35" s="641"/>
      <c r="AH35" s="642">
        <f t="shared" si="0"/>
        <v>0</v>
      </c>
    </row>
    <row r="36" spans="1:34" ht="24.95" customHeight="1" x14ac:dyDescent="0.2">
      <c r="A36" s="333">
        <v>22</v>
      </c>
      <c r="B36" s="336" t="s">
        <v>556</v>
      </c>
      <c r="C36" s="330">
        <f t="shared" ref="C36:AG36" si="5">SUM(C33+C34-C35)</f>
        <v>4140</v>
      </c>
      <c r="D36" s="330">
        <f t="shared" si="5"/>
        <v>-1847</v>
      </c>
      <c r="E36" s="330">
        <f t="shared" si="5"/>
        <v>1496</v>
      </c>
      <c r="F36" s="330">
        <f t="shared" si="5"/>
        <v>224</v>
      </c>
      <c r="G36" s="330">
        <f t="shared" si="5"/>
        <v>379</v>
      </c>
      <c r="H36" s="330">
        <f t="shared" si="5"/>
        <v>-1628</v>
      </c>
      <c r="I36" s="330">
        <f t="shared" si="5"/>
        <v>-253</v>
      </c>
      <c r="J36" s="330">
        <f t="shared" si="5"/>
        <v>1843</v>
      </c>
      <c r="K36" s="330">
        <f t="shared" si="5"/>
        <v>1321</v>
      </c>
      <c r="L36" s="330">
        <f t="shared" si="5"/>
        <v>-1086</v>
      </c>
      <c r="M36" s="644">
        <f t="shared" si="5"/>
        <v>1080</v>
      </c>
      <c r="N36" s="645">
        <f t="shared" si="5"/>
        <v>2036</v>
      </c>
      <c r="O36" s="330">
        <f t="shared" si="5"/>
        <v>1964</v>
      </c>
      <c r="P36" s="330">
        <f t="shared" si="5"/>
        <v>-19921</v>
      </c>
      <c r="Q36" s="330">
        <f t="shared" si="5"/>
        <v>-3055</v>
      </c>
      <c r="R36" s="330">
        <f t="shared" si="5"/>
        <v>-676</v>
      </c>
      <c r="S36" s="330">
        <f t="shared" si="5"/>
        <v>-127</v>
      </c>
      <c r="T36" s="330">
        <f t="shared" si="5"/>
        <v>-928</v>
      </c>
      <c r="U36" s="330">
        <f t="shared" si="5"/>
        <v>4048</v>
      </c>
      <c r="V36" s="330">
        <f t="shared" si="5"/>
        <v>-530</v>
      </c>
      <c r="W36" s="330">
        <f t="shared" si="5"/>
        <v>-56</v>
      </c>
      <c r="X36" s="644">
        <f t="shared" si="5"/>
        <v>-374</v>
      </c>
      <c r="Y36" s="645">
        <f t="shared" si="5"/>
        <v>-1706</v>
      </c>
      <c r="Z36" s="330">
        <f t="shared" si="5"/>
        <v>4175</v>
      </c>
      <c r="AA36" s="330">
        <f t="shared" si="5"/>
        <v>1809</v>
      </c>
      <c r="AB36" s="330">
        <f t="shared" si="5"/>
        <v>6327</v>
      </c>
      <c r="AC36" s="330">
        <f t="shared" si="5"/>
        <v>5413</v>
      </c>
      <c r="AD36" s="330">
        <f t="shared" si="5"/>
        <v>1835</v>
      </c>
      <c r="AE36" s="330">
        <f t="shared" si="5"/>
        <v>468</v>
      </c>
      <c r="AF36" s="330">
        <f t="shared" si="5"/>
        <v>-9406</v>
      </c>
      <c r="AG36" s="646">
        <f t="shared" si="5"/>
        <v>2778</v>
      </c>
      <c r="AH36" s="642">
        <f t="shared" si="0"/>
        <v>-257</v>
      </c>
    </row>
    <row r="37" spans="1:34" ht="24.95" customHeight="1" x14ac:dyDescent="0.2">
      <c r="A37" s="339">
        <v>23</v>
      </c>
      <c r="B37" s="340" t="s">
        <v>557</v>
      </c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651"/>
      <c r="N37" s="652"/>
      <c r="O37" s="243"/>
      <c r="P37" s="243"/>
      <c r="Q37" s="243"/>
      <c r="R37" s="243"/>
      <c r="S37" s="243"/>
      <c r="T37" s="243"/>
      <c r="U37" s="243"/>
      <c r="V37" s="243"/>
      <c r="W37" s="243"/>
      <c r="X37" s="651"/>
      <c r="Y37" s="652"/>
      <c r="Z37" s="243"/>
      <c r="AA37" s="243"/>
      <c r="AB37" s="243"/>
      <c r="AC37" s="243"/>
      <c r="AD37" s="243"/>
      <c r="AE37" s="243"/>
      <c r="AF37" s="243"/>
      <c r="AG37" s="653"/>
      <c r="AH37" s="654"/>
    </row>
    <row r="38" spans="1:34" ht="24.95" customHeight="1" x14ac:dyDescent="0.2">
      <c r="A38" s="339"/>
      <c r="B38" s="343" t="s">
        <v>73</v>
      </c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655"/>
      <c r="N38" s="656"/>
      <c r="O38" s="344"/>
      <c r="P38" s="344"/>
      <c r="Q38" s="344"/>
      <c r="R38" s="344"/>
      <c r="S38" s="344"/>
      <c r="T38" s="344"/>
      <c r="U38" s="344"/>
      <c r="V38" s="344"/>
      <c r="W38" s="344"/>
      <c r="X38" s="655"/>
      <c r="Y38" s="656"/>
      <c r="Z38" s="344"/>
      <c r="AA38" s="344"/>
      <c r="AB38" s="344"/>
      <c r="AC38" s="344"/>
      <c r="AD38" s="344"/>
      <c r="AE38" s="344"/>
      <c r="AF38" s="344"/>
      <c r="AG38" s="657"/>
      <c r="AH38" s="658">
        <f>SUM(C38:AG38)</f>
        <v>0</v>
      </c>
    </row>
    <row r="39" spans="1:34" ht="24.95" customHeight="1" x14ac:dyDescent="0.2">
      <c r="A39" s="348"/>
      <c r="B39" s="349" t="s">
        <v>74</v>
      </c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7"/>
      <c r="N39" s="659"/>
      <c r="O39" s="345"/>
      <c r="P39" s="345"/>
      <c r="Q39" s="345"/>
      <c r="R39" s="345"/>
      <c r="S39" s="345"/>
      <c r="T39" s="345"/>
      <c r="U39" s="345"/>
      <c r="V39" s="345"/>
      <c r="W39" s="345"/>
      <c r="X39" s="347"/>
      <c r="Y39" s="659"/>
      <c r="Z39" s="345"/>
      <c r="AA39" s="345"/>
      <c r="AB39" s="345"/>
      <c r="AC39" s="345"/>
      <c r="AD39" s="345"/>
      <c r="AE39" s="345"/>
      <c r="AF39" s="345"/>
      <c r="AG39" s="346"/>
      <c r="AH39" s="660">
        <f>SUM(C39:AG39)</f>
        <v>0</v>
      </c>
    </row>
    <row r="40" spans="1:34" ht="24.95" customHeight="1" x14ac:dyDescent="0.2">
      <c r="A40" s="350"/>
      <c r="B40" s="351" t="s">
        <v>75</v>
      </c>
      <c r="C40" s="352">
        <v>4140</v>
      </c>
      <c r="D40" s="352">
        <v>-1847</v>
      </c>
      <c r="E40" s="352">
        <v>1496</v>
      </c>
      <c r="F40" s="352">
        <v>224</v>
      </c>
      <c r="G40" s="352">
        <v>379</v>
      </c>
      <c r="H40" s="352">
        <v>-1628</v>
      </c>
      <c r="I40" s="352">
        <v>-253</v>
      </c>
      <c r="J40" s="352">
        <v>1843</v>
      </c>
      <c r="K40" s="352">
        <v>1321</v>
      </c>
      <c r="L40" s="352">
        <v>-1086</v>
      </c>
      <c r="M40" s="353">
        <v>1080</v>
      </c>
      <c r="N40" s="620">
        <v>2036</v>
      </c>
      <c r="O40" s="352">
        <v>1964</v>
      </c>
      <c r="P40" s="352">
        <v>-19921</v>
      </c>
      <c r="Q40" s="352">
        <v>-3055</v>
      </c>
      <c r="R40" s="352">
        <v>-676</v>
      </c>
      <c r="S40" s="352">
        <v>-127</v>
      </c>
      <c r="T40" s="352">
        <v>-928</v>
      </c>
      <c r="U40" s="352">
        <v>4048</v>
      </c>
      <c r="V40" s="352">
        <v>-530</v>
      </c>
      <c r="W40" s="352">
        <v>-56</v>
      </c>
      <c r="X40" s="353">
        <v>-374</v>
      </c>
      <c r="Y40" s="620">
        <v>-1706</v>
      </c>
      <c r="Z40" s="352">
        <v>4175</v>
      </c>
      <c r="AA40" s="352">
        <v>1809</v>
      </c>
      <c r="AB40" s="352">
        <v>6327</v>
      </c>
      <c r="AC40" s="352">
        <v>5413</v>
      </c>
      <c r="AD40" s="352">
        <v>1835</v>
      </c>
      <c r="AE40" s="352">
        <v>468</v>
      </c>
      <c r="AF40" s="352">
        <v>-9406</v>
      </c>
      <c r="AG40" s="619">
        <v>2778</v>
      </c>
      <c r="AH40" s="661">
        <f>SUM(C40:AG40)</f>
        <v>-257</v>
      </c>
    </row>
    <row r="41" spans="1:34" x14ac:dyDescent="0.2"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</row>
    <row r="42" spans="1:34" x14ac:dyDescent="0.2"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</row>
  </sheetData>
  <mergeCells count="4">
    <mergeCell ref="AF10:AF11"/>
    <mergeCell ref="C5:K5"/>
    <mergeCell ref="C6:K6"/>
    <mergeCell ref="C7:K7"/>
  </mergeCells>
  <phoneticPr fontId="0" type="noConversion"/>
  <printOptions horizontalCentered="1"/>
  <pageMargins left="0.39370078740157483" right="0.39370078740157483" top="1.1811023622047245" bottom="0.78740157480314965" header="0.23622047244094491" footer="0.51181102362204722"/>
  <pageSetup paperSize="9" scale="70" orientation="portrait" horizontalDpi="4294967292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topLeftCell="E1" zoomScale="75" workbookViewId="0">
      <selection activeCell="I49" sqref="I49"/>
    </sheetView>
  </sheetViews>
  <sheetFormatPr defaultRowHeight="12.75" x14ac:dyDescent="0.2"/>
  <cols>
    <col min="1" max="1" width="50.7109375" style="69" customWidth="1"/>
    <col min="2" max="2" width="11.7109375" style="69" customWidth="1"/>
    <col min="3" max="3" width="14.7109375" style="69" customWidth="1"/>
    <col min="4" max="4" width="11.7109375" style="69" customWidth="1"/>
    <col min="5" max="5" width="14.7109375" style="69" customWidth="1"/>
    <col min="6" max="6" width="11.7109375" style="69" customWidth="1"/>
    <col min="7" max="7" width="14.7109375" style="69" customWidth="1"/>
    <col min="8" max="8" width="11.7109375" style="69" customWidth="1"/>
    <col min="9" max="9" width="14.7109375" style="69" customWidth="1"/>
    <col min="10" max="10" width="12.7109375" style="69" customWidth="1"/>
    <col min="11" max="11" width="14.7109375" style="69" customWidth="1"/>
    <col min="12" max="12" width="15.7109375" style="69" customWidth="1"/>
    <col min="13" max="13" width="20.7109375" style="69" customWidth="1"/>
    <col min="14" max="16384" width="9.140625" style="69"/>
  </cols>
  <sheetData>
    <row r="1" spans="1:13" ht="15.75" x14ac:dyDescent="0.25">
      <c r="A1" s="86"/>
      <c r="B1" s="86"/>
      <c r="C1" s="86"/>
      <c r="D1" s="86"/>
      <c r="E1" s="86"/>
      <c r="F1" s="86"/>
      <c r="G1" s="86"/>
      <c r="H1" s="86"/>
      <c r="I1" s="86"/>
      <c r="J1" s="86"/>
      <c r="K1" s="9"/>
      <c r="M1" s="443" t="s">
        <v>408</v>
      </c>
    </row>
    <row r="2" spans="1:13" ht="15.7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9"/>
      <c r="M2" s="137" t="s">
        <v>51</v>
      </c>
    </row>
    <row r="3" spans="1:13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120"/>
      <c r="M3" s="120"/>
    </row>
    <row r="4" spans="1:13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120"/>
      <c r="M4" s="120"/>
    </row>
    <row r="5" spans="1:13" ht="18.75" x14ac:dyDescent="0.3">
      <c r="A5" s="2484" t="s">
        <v>673</v>
      </c>
      <c r="B5" s="2484"/>
      <c r="C5" s="2484"/>
      <c r="D5" s="2484"/>
      <c r="E5" s="2484"/>
      <c r="F5" s="2484"/>
      <c r="G5" s="2484"/>
      <c r="H5" s="2484"/>
      <c r="I5" s="2484"/>
      <c r="J5" s="2484"/>
      <c r="K5" s="2484"/>
      <c r="L5" s="2484"/>
      <c r="M5" s="2484"/>
    </row>
    <row r="6" spans="1:13" x14ac:dyDescent="0.2">
      <c r="A6" s="2485"/>
      <c r="B6" s="2485"/>
      <c r="C6" s="2485"/>
      <c r="D6" s="2485"/>
      <c r="E6" s="2485"/>
      <c r="F6" s="2485"/>
      <c r="G6" s="2485"/>
      <c r="H6" s="2485"/>
      <c r="I6" s="2485"/>
      <c r="J6" s="2485"/>
      <c r="K6" s="2485"/>
      <c r="L6" s="2485"/>
      <c r="M6" s="2485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0"/>
      <c r="M7" s="120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0"/>
      <c r="M8" s="120"/>
    </row>
    <row r="9" spans="1:13" ht="15.75" x14ac:dyDescent="0.25">
      <c r="A9" s="121"/>
      <c r="B9" s="121"/>
      <c r="C9" s="121"/>
      <c r="D9" s="121"/>
      <c r="E9" s="121"/>
      <c r="F9" s="121"/>
      <c r="G9" s="121"/>
      <c r="H9" s="121"/>
      <c r="I9" s="121"/>
      <c r="J9" s="120"/>
      <c r="K9" s="121"/>
      <c r="L9" s="120"/>
      <c r="M9" s="217" t="s">
        <v>92</v>
      </c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ht="13.5" thickBot="1" x14ac:dyDescent="0.2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ht="15.75" x14ac:dyDescent="0.25">
      <c r="A12" s="122"/>
      <c r="B12" s="2488" t="s">
        <v>271</v>
      </c>
      <c r="C12" s="2489"/>
      <c r="D12" s="199"/>
      <c r="E12" s="202"/>
      <c r="F12" s="200"/>
      <c r="G12" s="202"/>
      <c r="H12" s="200"/>
      <c r="I12" s="202"/>
      <c r="J12" s="200"/>
      <c r="K12" s="202"/>
      <c r="L12" s="203"/>
      <c r="M12" s="201"/>
    </row>
    <row r="13" spans="1:13" ht="15.75" x14ac:dyDescent="0.25">
      <c r="A13" s="198"/>
      <c r="B13" s="2486" t="s">
        <v>270</v>
      </c>
      <c r="C13" s="2487"/>
      <c r="D13" s="2486" t="s">
        <v>94</v>
      </c>
      <c r="E13" s="2487"/>
      <c r="F13" s="2486" t="s">
        <v>96</v>
      </c>
      <c r="G13" s="2487"/>
      <c r="H13" s="2486" t="s">
        <v>272</v>
      </c>
      <c r="I13" s="2487"/>
      <c r="J13" s="2486" t="s">
        <v>161</v>
      </c>
      <c r="K13" s="2487"/>
      <c r="L13" s="196"/>
      <c r="M13" s="231" t="s">
        <v>87</v>
      </c>
    </row>
    <row r="14" spans="1:13" ht="15.75" x14ac:dyDescent="0.25">
      <c r="A14" s="198"/>
      <c r="B14" s="2486" t="s">
        <v>117</v>
      </c>
      <c r="C14" s="2487"/>
      <c r="D14" s="2486" t="s">
        <v>95</v>
      </c>
      <c r="E14" s="2487"/>
      <c r="F14" s="2486" t="s">
        <v>97</v>
      </c>
      <c r="G14" s="2487"/>
      <c r="H14" s="2486" t="s">
        <v>275</v>
      </c>
      <c r="I14" s="2487"/>
      <c r="J14" s="2486" t="s">
        <v>162</v>
      </c>
      <c r="K14" s="2487"/>
      <c r="L14" s="197" t="s">
        <v>81</v>
      </c>
      <c r="M14" s="231" t="s">
        <v>88</v>
      </c>
    </row>
    <row r="15" spans="1:13" ht="15.75" x14ac:dyDescent="0.25">
      <c r="A15" s="198"/>
      <c r="B15" s="2482" t="s">
        <v>98</v>
      </c>
      <c r="C15" s="2483"/>
      <c r="D15" s="2482" t="s">
        <v>325</v>
      </c>
      <c r="E15" s="2483"/>
      <c r="F15" s="2482" t="s">
        <v>99</v>
      </c>
      <c r="G15" s="2483"/>
      <c r="H15" s="2482" t="s">
        <v>116</v>
      </c>
      <c r="I15" s="2483"/>
      <c r="J15" s="214"/>
      <c r="K15" s="215"/>
      <c r="L15" s="197" t="s">
        <v>82</v>
      </c>
      <c r="M15" s="231" t="s">
        <v>89</v>
      </c>
    </row>
    <row r="16" spans="1:13" ht="15.75" x14ac:dyDescent="0.25">
      <c r="A16" s="123"/>
      <c r="B16" s="125"/>
      <c r="C16" s="125"/>
      <c r="D16" s="124"/>
      <c r="E16" s="125"/>
      <c r="F16" s="124"/>
      <c r="G16" s="125"/>
      <c r="H16" s="124"/>
      <c r="I16" s="125"/>
      <c r="J16" s="127"/>
      <c r="K16" s="126"/>
      <c r="L16" s="197" t="s">
        <v>83</v>
      </c>
      <c r="M16" s="218" t="s">
        <v>273</v>
      </c>
    </row>
    <row r="17" spans="1:13" ht="15.75" x14ac:dyDescent="0.25">
      <c r="A17" s="216" t="s">
        <v>268</v>
      </c>
      <c r="B17" s="196"/>
      <c r="C17" s="197" t="s">
        <v>100</v>
      </c>
      <c r="D17" s="196"/>
      <c r="E17" s="197" t="s">
        <v>100</v>
      </c>
      <c r="F17" s="196"/>
      <c r="G17" s="197" t="s">
        <v>100</v>
      </c>
      <c r="H17" s="196"/>
      <c r="I17" s="197" t="s">
        <v>100</v>
      </c>
      <c r="J17" s="197" t="s">
        <v>252</v>
      </c>
      <c r="K17" s="197" t="s">
        <v>254</v>
      </c>
      <c r="L17" s="197" t="s">
        <v>84</v>
      </c>
      <c r="M17" s="218"/>
    </row>
    <row r="18" spans="1:13" ht="15.75" x14ac:dyDescent="0.25">
      <c r="A18" s="216" t="s">
        <v>269</v>
      </c>
      <c r="B18" s="197" t="s">
        <v>101</v>
      </c>
      <c r="C18" s="197" t="s">
        <v>93</v>
      </c>
      <c r="D18" s="197" t="s">
        <v>101</v>
      </c>
      <c r="E18" s="197" t="s">
        <v>93</v>
      </c>
      <c r="F18" s="197" t="s">
        <v>101</v>
      </c>
      <c r="G18" s="197" t="s">
        <v>93</v>
      </c>
      <c r="H18" s="197" t="s">
        <v>101</v>
      </c>
      <c r="I18" s="197" t="s">
        <v>93</v>
      </c>
      <c r="J18" s="197" t="s">
        <v>163</v>
      </c>
      <c r="K18" s="197" t="s">
        <v>255</v>
      </c>
      <c r="L18" s="197" t="s">
        <v>85</v>
      </c>
      <c r="M18" s="218" t="s">
        <v>90</v>
      </c>
    </row>
    <row r="19" spans="1:13" ht="15.75" x14ac:dyDescent="0.25">
      <c r="A19" s="128"/>
      <c r="B19" s="197" t="s">
        <v>181</v>
      </c>
      <c r="C19" s="197" t="s">
        <v>132</v>
      </c>
      <c r="D19" s="197" t="s">
        <v>181</v>
      </c>
      <c r="E19" s="197" t="s">
        <v>132</v>
      </c>
      <c r="F19" s="197" t="s">
        <v>181</v>
      </c>
      <c r="G19" s="197" t="s">
        <v>132</v>
      </c>
      <c r="H19" s="197" t="s">
        <v>181</v>
      </c>
      <c r="I19" s="197" t="s">
        <v>132</v>
      </c>
      <c r="J19" s="197" t="s">
        <v>253</v>
      </c>
      <c r="K19" s="197" t="s">
        <v>256</v>
      </c>
      <c r="L19" s="197" t="s">
        <v>86</v>
      </c>
      <c r="M19" s="218" t="s">
        <v>91</v>
      </c>
    </row>
    <row r="20" spans="1:13" ht="15.75" x14ac:dyDescent="0.25">
      <c r="A20" s="128"/>
      <c r="B20" s="129"/>
      <c r="C20" s="129"/>
      <c r="D20" s="130"/>
      <c r="E20" s="129"/>
      <c r="F20" s="130"/>
      <c r="G20" s="129"/>
      <c r="H20" s="130"/>
      <c r="I20" s="129"/>
      <c r="J20" s="197" t="s">
        <v>102</v>
      </c>
      <c r="K20" s="213" t="s">
        <v>102</v>
      </c>
      <c r="L20" s="129"/>
      <c r="M20" s="218" t="s">
        <v>274</v>
      </c>
    </row>
    <row r="21" spans="1:13" ht="15" x14ac:dyDescent="0.25">
      <c r="A21" s="204">
        <v>1</v>
      </c>
      <c r="B21" s="205">
        <v>2</v>
      </c>
      <c r="C21" s="205">
        <v>3</v>
      </c>
      <c r="D21" s="205">
        <v>4</v>
      </c>
      <c r="E21" s="205">
        <v>5</v>
      </c>
      <c r="F21" s="205">
        <v>6</v>
      </c>
      <c r="G21" s="205">
        <v>7</v>
      </c>
      <c r="H21" s="205">
        <v>8</v>
      </c>
      <c r="I21" s="205">
        <v>9</v>
      </c>
      <c r="J21" s="205">
        <v>10</v>
      </c>
      <c r="K21" s="205">
        <v>11</v>
      </c>
      <c r="L21" s="205">
        <v>12</v>
      </c>
      <c r="M21" s="206">
        <v>13</v>
      </c>
    </row>
    <row r="22" spans="1:13" ht="15" x14ac:dyDescent="0.25">
      <c r="A22" s="355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</row>
    <row r="23" spans="1:13" x14ac:dyDescent="0.2">
      <c r="A23" s="356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4"/>
    </row>
    <row r="24" spans="1:13" ht="20.100000000000001" customHeight="1" x14ac:dyDescent="0.25">
      <c r="A24" s="219" t="s">
        <v>581</v>
      </c>
      <c r="B24" s="220">
        <v>58</v>
      </c>
      <c r="C24" s="220">
        <v>46400000</v>
      </c>
      <c r="D24" s="220">
        <v>0</v>
      </c>
      <c r="E24" s="220">
        <f t="shared" ref="E24:E29" si="0">D24*(C24/B24)</f>
        <v>0</v>
      </c>
      <c r="F24" s="220">
        <v>58</v>
      </c>
      <c r="G24" s="220">
        <f t="shared" ref="G24:G29" si="1">F24*(C24/B24)</f>
        <v>46400000</v>
      </c>
      <c r="H24" s="220">
        <v>0</v>
      </c>
      <c r="I24" s="220">
        <v>0</v>
      </c>
      <c r="J24" s="220">
        <f>G24-K24</f>
        <v>46400000</v>
      </c>
      <c r="K24" s="220"/>
      <c r="L24" s="220">
        <f t="shared" ref="L24:L37" si="2">I24-G24+J24+K24</f>
        <v>0</v>
      </c>
      <c r="M24" s="221">
        <f t="shared" ref="M24:M37" si="3">L24</f>
        <v>0</v>
      </c>
    </row>
    <row r="25" spans="1:13" ht="20.100000000000001" customHeight="1" x14ac:dyDescent="0.25">
      <c r="A25" s="219" t="s">
        <v>582</v>
      </c>
      <c r="B25" s="220">
        <v>58</v>
      </c>
      <c r="C25" s="220">
        <v>23200000</v>
      </c>
      <c r="D25" s="220">
        <v>0</v>
      </c>
      <c r="E25" s="220">
        <f t="shared" si="0"/>
        <v>0</v>
      </c>
      <c r="F25" s="220">
        <v>58</v>
      </c>
      <c r="G25" s="220">
        <f t="shared" si="1"/>
        <v>23200000</v>
      </c>
      <c r="H25" s="220">
        <v>0</v>
      </c>
      <c r="I25" s="220">
        <v>0</v>
      </c>
      <c r="J25" s="220">
        <f>G25-K25</f>
        <v>23200000</v>
      </c>
      <c r="K25" s="220"/>
      <c r="L25" s="220">
        <f t="shared" si="2"/>
        <v>0</v>
      </c>
      <c r="M25" s="221">
        <f t="shared" si="3"/>
        <v>0</v>
      </c>
    </row>
    <row r="26" spans="1:13" ht="20.100000000000001" customHeight="1" x14ac:dyDescent="0.25">
      <c r="A26" s="219" t="s">
        <v>674</v>
      </c>
      <c r="B26" s="220">
        <v>1039</v>
      </c>
      <c r="C26" s="220">
        <v>4363800</v>
      </c>
      <c r="D26" s="220">
        <v>0</v>
      </c>
      <c r="E26" s="220">
        <f t="shared" si="0"/>
        <v>0</v>
      </c>
      <c r="F26" s="220">
        <v>1039</v>
      </c>
      <c r="G26" s="220">
        <f t="shared" si="1"/>
        <v>4363800</v>
      </c>
      <c r="H26" s="220">
        <v>0</v>
      </c>
      <c r="I26" s="220">
        <f>H26*(C26/B26)</f>
        <v>0</v>
      </c>
      <c r="J26" s="220">
        <f>G26-K26</f>
        <v>4363800</v>
      </c>
      <c r="K26" s="220">
        <v>0</v>
      </c>
      <c r="L26" s="220">
        <f t="shared" si="2"/>
        <v>0</v>
      </c>
      <c r="M26" s="221">
        <f t="shared" si="3"/>
        <v>0</v>
      </c>
    </row>
    <row r="27" spans="1:13" ht="20.100000000000001" customHeight="1" x14ac:dyDescent="0.25">
      <c r="A27" s="219" t="s">
        <v>675</v>
      </c>
      <c r="B27" s="220">
        <v>1039</v>
      </c>
      <c r="C27" s="220">
        <v>2181900</v>
      </c>
      <c r="D27" s="220">
        <v>0</v>
      </c>
      <c r="E27" s="220">
        <f t="shared" si="0"/>
        <v>0</v>
      </c>
      <c r="F27" s="220">
        <v>1046</v>
      </c>
      <c r="G27" s="220">
        <f t="shared" si="1"/>
        <v>2196600</v>
      </c>
      <c r="H27" s="220">
        <f>F27-B27-D27</f>
        <v>7</v>
      </c>
      <c r="I27" s="220">
        <f>G27-C27-E27</f>
        <v>14700</v>
      </c>
      <c r="J27" s="220">
        <v>2011627</v>
      </c>
      <c r="K27" s="220"/>
      <c r="L27" s="220">
        <f t="shared" si="2"/>
        <v>-170273</v>
      </c>
      <c r="M27" s="221">
        <f t="shared" si="3"/>
        <v>-170273</v>
      </c>
    </row>
    <row r="28" spans="1:13" ht="20.100000000000001" customHeight="1" x14ac:dyDescent="0.25">
      <c r="A28" s="219" t="s">
        <v>676</v>
      </c>
      <c r="B28" s="220">
        <v>347</v>
      </c>
      <c r="C28" s="220">
        <v>6014667</v>
      </c>
      <c r="D28" s="220">
        <v>-3</v>
      </c>
      <c r="E28" s="220">
        <f t="shared" si="0"/>
        <v>-52000.002881844383</v>
      </c>
      <c r="F28" s="220">
        <v>344</v>
      </c>
      <c r="G28" s="220">
        <f t="shared" si="1"/>
        <v>5962666.9971181555</v>
      </c>
      <c r="H28" s="220">
        <v>0</v>
      </c>
      <c r="I28" s="220">
        <f t="shared" ref="I28:I35" si="4">H28*(C28/B28)</f>
        <v>0</v>
      </c>
      <c r="J28" s="220">
        <f>G28-K28-1</f>
        <v>5962665.9971181555</v>
      </c>
      <c r="K28" s="220"/>
      <c r="L28" s="220">
        <f t="shared" si="2"/>
        <v>-1</v>
      </c>
      <c r="M28" s="221">
        <f t="shared" si="3"/>
        <v>-1</v>
      </c>
    </row>
    <row r="29" spans="1:13" ht="20.100000000000001" customHeight="1" x14ac:dyDescent="0.25">
      <c r="A29" s="219" t="s">
        <v>677</v>
      </c>
      <c r="B29" s="220">
        <v>348</v>
      </c>
      <c r="C29" s="220">
        <v>3016000</v>
      </c>
      <c r="D29" s="220">
        <v>0</v>
      </c>
      <c r="E29" s="220">
        <f t="shared" si="0"/>
        <v>0</v>
      </c>
      <c r="F29" s="220">
        <v>351</v>
      </c>
      <c r="G29" s="220">
        <f t="shared" si="1"/>
        <v>3042000</v>
      </c>
      <c r="H29" s="220">
        <v>3</v>
      </c>
      <c r="I29" s="220">
        <f t="shared" si="4"/>
        <v>26000</v>
      </c>
      <c r="J29" s="220">
        <f>G29-K29-1</f>
        <v>3041999</v>
      </c>
      <c r="K29" s="220"/>
      <c r="L29" s="220">
        <f t="shared" si="2"/>
        <v>25999</v>
      </c>
      <c r="M29" s="221">
        <f t="shared" si="3"/>
        <v>25999</v>
      </c>
    </row>
    <row r="30" spans="1:13" ht="20.100000000000001" customHeight="1" x14ac:dyDescent="0.25">
      <c r="A30" s="219" t="s">
        <v>678</v>
      </c>
      <c r="B30" s="220">
        <v>11</v>
      </c>
      <c r="C30" s="220">
        <v>476667</v>
      </c>
      <c r="D30" s="220">
        <v>-1</v>
      </c>
      <c r="E30" s="220">
        <f>D30*(C30/B30)-1</f>
        <v>-43334.36363636364</v>
      </c>
      <c r="F30" s="220">
        <v>10</v>
      </c>
      <c r="G30" s="220">
        <f>F30*(C30/B30)-1</f>
        <v>433332.63636363641</v>
      </c>
      <c r="H30" s="220">
        <v>0</v>
      </c>
      <c r="I30" s="220">
        <f t="shared" si="4"/>
        <v>0</v>
      </c>
      <c r="J30" s="220">
        <f>G30-K30</f>
        <v>433332.63636363641</v>
      </c>
      <c r="K30" s="220"/>
      <c r="L30" s="220">
        <f t="shared" si="2"/>
        <v>0</v>
      </c>
      <c r="M30" s="221">
        <f t="shared" si="3"/>
        <v>0</v>
      </c>
    </row>
    <row r="31" spans="1:13" ht="20.100000000000001" customHeight="1" x14ac:dyDescent="0.25">
      <c r="A31" s="219" t="s">
        <v>679</v>
      </c>
      <c r="B31" s="220">
        <v>11</v>
      </c>
      <c r="C31" s="220">
        <v>238333</v>
      </c>
      <c r="D31" s="220">
        <v>0</v>
      </c>
      <c r="E31" s="220">
        <f t="shared" ref="E31:E36" si="5">D31*(C31/B31)</f>
        <v>0</v>
      </c>
      <c r="F31" s="220">
        <v>11</v>
      </c>
      <c r="G31" s="220">
        <f t="shared" ref="G31:G37" si="6">F31*(C31/B31)</f>
        <v>238333</v>
      </c>
      <c r="H31" s="220">
        <v>0</v>
      </c>
      <c r="I31" s="220">
        <f t="shared" si="4"/>
        <v>0</v>
      </c>
      <c r="J31" s="220">
        <f>G31-K31</f>
        <v>238333</v>
      </c>
      <c r="K31" s="220"/>
      <c r="L31" s="220">
        <f t="shared" si="2"/>
        <v>0</v>
      </c>
      <c r="M31" s="221">
        <f t="shared" si="3"/>
        <v>0</v>
      </c>
    </row>
    <row r="32" spans="1:13" ht="20.100000000000001" customHeight="1" x14ac:dyDescent="0.25">
      <c r="A32" s="219" t="s">
        <v>680</v>
      </c>
      <c r="B32" s="220">
        <v>2195</v>
      </c>
      <c r="C32" s="220">
        <v>149260000</v>
      </c>
      <c r="D32" s="220">
        <v>0</v>
      </c>
      <c r="E32" s="220">
        <f t="shared" si="5"/>
        <v>0</v>
      </c>
      <c r="F32" s="220">
        <v>2262</v>
      </c>
      <c r="G32" s="220">
        <f t="shared" si="6"/>
        <v>153816000</v>
      </c>
      <c r="H32" s="220">
        <v>67</v>
      </c>
      <c r="I32" s="220">
        <f t="shared" si="4"/>
        <v>4556000</v>
      </c>
      <c r="J32" s="220">
        <f>G32-K32</f>
        <v>153816000</v>
      </c>
      <c r="K32" s="220"/>
      <c r="L32" s="220">
        <f t="shared" si="2"/>
        <v>4556000</v>
      </c>
      <c r="M32" s="221">
        <f t="shared" si="3"/>
        <v>4556000</v>
      </c>
    </row>
    <row r="33" spans="1:49" ht="20.100000000000001" customHeight="1" x14ac:dyDescent="0.25">
      <c r="A33" s="219" t="s">
        <v>681</v>
      </c>
      <c r="B33" s="220">
        <v>7973</v>
      </c>
      <c r="C33" s="220">
        <v>9301833</v>
      </c>
      <c r="D33" s="220">
        <v>0</v>
      </c>
      <c r="E33" s="220">
        <f t="shared" si="5"/>
        <v>0</v>
      </c>
      <c r="F33" s="220">
        <v>7973</v>
      </c>
      <c r="G33" s="220">
        <f t="shared" si="6"/>
        <v>9301833</v>
      </c>
      <c r="H33" s="220">
        <v>0</v>
      </c>
      <c r="I33" s="220">
        <f t="shared" si="4"/>
        <v>0</v>
      </c>
      <c r="J33" s="220">
        <f>G33-K33</f>
        <v>9301833</v>
      </c>
      <c r="K33" s="220"/>
      <c r="L33" s="220">
        <f t="shared" si="2"/>
        <v>0</v>
      </c>
      <c r="M33" s="221">
        <f t="shared" si="3"/>
        <v>0</v>
      </c>
    </row>
    <row r="34" spans="1:49" ht="20.100000000000001" customHeight="1" x14ac:dyDescent="0.25">
      <c r="A34" s="219" t="s">
        <v>682</v>
      </c>
      <c r="B34" s="220">
        <v>8073</v>
      </c>
      <c r="C34" s="220">
        <v>4709250</v>
      </c>
      <c r="D34" s="220">
        <v>0</v>
      </c>
      <c r="E34" s="220">
        <f t="shared" si="5"/>
        <v>0</v>
      </c>
      <c r="F34" s="220">
        <v>8128</v>
      </c>
      <c r="G34" s="220">
        <f t="shared" si="6"/>
        <v>4741333.333333334</v>
      </c>
      <c r="H34" s="220">
        <v>55</v>
      </c>
      <c r="I34" s="220">
        <f t="shared" si="4"/>
        <v>32083.333333333336</v>
      </c>
      <c r="J34" s="220">
        <v>4710167</v>
      </c>
      <c r="K34" s="220"/>
      <c r="L34" s="220">
        <f t="shared" si="2"/>
        <v>916.99999999906868</v>
      </c>
      <c r="M34" s="221">
        <f t="shared" si="3"/>
        <v>916.99999999906868</v>
      </c>
    </row>
    <row r="35" spans="1:49" ht="20.100000000000001" customHeight="1" x14ac:dyDescent="0.25">
      <c r="A35" s="219" t="s">
        <v>683</v>
      </c>
      <c r="B35" s="220">
        <v>2588</v>
      </c>
      <c r="C35" s="220">
        <v>31056000</v>
      </c>
      <c r="D35" s="220">
        <v>0</v>
      </c>
      <c r="E35" s="220">
        <f t="shared" si="5"/>
        <v>0</v>
      </c>
      <c r="F35" s="220">
        <v>2699</v>
      </c>
      <c r="G35" s="220">
        <f t="shared" si="6"/>
        <v>32388000</v>
      </c>
      <c r="H35" s="220">
        <v>111</v>
      </c>
      <c r="I35" s="220">
        <f t="shared" si="4"/>
        <v>1332000</v>
      </c>
      <c r="J35" s="220">
        <f>G35-K35</f>
        <v>32388000</v>
      </c>
      <c r="K35" s="220">
        <v>0</v>
      </c>
      <c r="L35" s="220">
        <f t="shared" si="2"/>
        <v>1332000</v>
      </c>
      <c r="M35" s="221">
        <f t="shared" si="3"/>
        <v>1332000</v>
      </c>
    </row>
    <row r="36" spans="1:49" ht="20.100000000000001" customHeight="1" x14ac:dyDescent="0.25">
      <c r="A36" s="219" t="s">
        <v>584</v>
      </c>
      <c r="B36" s="220">
        <v>163</v>
      </c>
      <c r="C36" s="220">
        <v>267320</v>
      </c>
      <c r="D36" s="220">
        <v>0</v>
      </c>
      <c r="E36" s="220">
        <f t="shared" si="5"/>
        <v>0</v>
      </c>
      <c r="F36" s="220">
        <v>160</v>
      </c>
      <c r="G36" s="220">
        <f t="shared" si="6"/>
        <v>262400</v>
      </c>
      <c r="H36" s="220">
        <f>F36-B36-D36</f>
        <v>-3</v>
      </c>
      <c r="I36" s="220">
        <f>G36-C36-E36</f>
        <v>-4920</v>
      </c>
      <c r="J36" s="220">
        <f>G36-K36</f>
        <v>262400</v>
      </c>
      <c r="K36" s="220"/>
      <c r="L36" s="220">
        <f t="shared" si="2"/>
        <v>-4920</v>
      </c>
      <c r="M36" s="221">
        <f t="shared" si="3"/>
        <v>-4920</v>
      </c>
    </row>
    <row r="37" spans="1:49" ht="20.100000000000001" customHeight="1" x14ac:dyDescent="0.25">
      <c r="A37" s="219" t="s">
        <v>684</v>
      </c>
      <c r="B37" s="220">
        <v>9</v>
      </c>
      <c r="C37" s="220">
        <v>612000</v>
      </c>
      <c r="D37" s="220">
        <v>0</v>
      </c>
      <c r="E37" s="220">
        <v>0</v>
      </c>
      <c r="F37" s="220">
        <v>13</v>
      </c>
      <c r="G37" s="220">
        <f t="shared" si="6"/>
        <v>884000</v>
      </c>
      <c r="H37" s="220">
        <f>F37-B37-D37</f>
        <v>4</v>
      </c>
      <c r="I37" s="220">
        <f>G37-C37-E37</f>
        <v>272000</v>
      </c>
      <c r="J37" s="220">
        <f>G37-K37</f>
        <v>884000</v>
      </c>
      <c r="K37" s="220"/>
      <c r="L37" s="220">
        <f t="shared" si="2"/>
        <v>272000</v>
      </c>
      <c r="M37" s="221">
        <f t="shared" si="3"/>
        <v>272000</v>
      </c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</row>
    <row r="38" spans="1:49" ht="35.25" customHeight="1" x14ac:dyDescent="0.25">
      <c r="A38" s="219" t="s">
        <v>115</v>
      </c>
      <c r="B38" s="220">
        <f>SUM(B24:B37)</f>
        <v>23912</v>
      </c>
      <c r="C38" s="220">
        <f t="shared" ref="C38:J38" si="7">SUM(C24:C37)</f>
        <v>281097770</v>
      </c>
      <c r="D38" s="220">
        <f>SUM(D24:D37)</f>
        <v>-4</v>
      </c>
      <c r="E38" s="220">
        <f t="shared" si="7"/>
        <v>-95334.366518208029</v>
      </c>
      <c r="F38" s="220">
        <f t="shared" si="7"/>
        <v>24152</v>
      </c>
      <c r="G38" s="220">
        <f t="shared" si="7"/>
        <v>287230298.96681511</v>
      </c>
      <c r="H38" s="220">
        <f t="shared" si="7"/>
        <v>244</v>
      </c>
      <c r="I38" s="220">
        <f t="shared" si="7"/>
        <v>6227863.333333333</v>
      </c>
      <c r="J38" s="220">
        <f t="shared" si="7"/>
        <v>287014157.6334818</v>
      </c>
      <c r="K38" s="220">
        <f>SUM(K24:K37)</f>
        <v>0</v>
      </c>
      <c r="L38" s="220">
        <f>SUM(L24:L37)</f>
        <v>6011721.9999999991</v>
      </c>
      <c r="M38" s="221">
        <f>SUM(M24:M37)</f>
        <v>6011721.9999999991</v>
      </c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</row>
    <row r="39" spans="1:49" ht="20.100000000000001" customHeight="1" x14ac:dyDescent="0.25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1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</row>
    <row r="40" spans="1:49" ht="20.100000000000001" customHeight="1" x14ac:dyDescent="0.2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1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</row>
    <row r="41" spans="1:49" ht="35.25" customHeight="1" x14ac:dyDescent="0.2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9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</row>
    <row r="42" spans="1:49" ht="15" x14ac:dyDescent="0.25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9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</row>
    <row r="43" spans="1:49" ht="15" x14ac:dyDescent="0.25">
      <c r="A43" s="207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9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</row>
    <row r="44" spans="1:49" ht="15" x14ac:dyDescent="0.25">
      <c r="A44" s="210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2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</row>
    <row r="45" spans="1:49" ht="16.5" thickBot="1" x14ac:dyDescent="0.25">
      <c r="A45" s="222" t="s">
        <v>124</v>
      </c>
      <c r="B45" s="223">
        <f>B38</f>
        <v>23912</v>
      </c>
      <c r="C45" s="223">
        <f>C38</f>
        <v>281097770</v>
      </c>
      <c r="D45" s="223">
        <f>D38</f>
        <v>-4</v>
      </c>
      <c r="E45" s="223">
        <f>E38</f>
        <v>-95334.366518208029</v>
      </c>
      <c r="F45" s="223">
        <f t="shared" ref="F45:K45" si="8">F38</f>
        <v>24152</v>
      </c>
      <c r="G45" s="223">
        <f t="shared" si="8"/>
        <v>287230298.96681511</v>
      </c>
      <c r="H45" s="223">
        <f t="shared" si="8"/>
        <v>244</v>
      </c>
      <c r="I45" s="223">
        <f t="shared" si="8"/>
        <v>6227863.333333333</v>
      </c>
      <c r="J45" s="223">
        <f t="shared" si="8"/>
        <v>287014157.6334818</v>
      </c>
      <c r="K45" s="223">
        <f t="shared" si="8"/>
        <v>0</v>
      </c>
      <c r="L45" s="223">
        <f>L38</f>
        <v>6011721.9999999991</v>
      </c>
      <c r="M45" s="224">
        <f>M38</f>
        <v>6011721.9999999991</v>
      </c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</row>
    <row r="46" spans="1:49" ht="35.1" customHeight="1" x14ac:dyDescent="0.2"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</row>
    <row r="47" spans="1:49" x14ac:dyDescent="0.2">
      <c r="C47" s="135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</row>
    <row r="48" spans="1:49" x14ac:dyDescent="0.2"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</row>
    <row r="49" spans="1:49" x14ac:dyDescent="0.2"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</row>
    <row r="50" spans="1:49" hidden="1" x14ac:dyDescent="0.2">
      <c r="A50" s="69" t="s">
        <v>610</v>
      </c>
      <c r="B50" s="69">
        <v>209192</v>
      </c>
      <c r="C50" s="69">
        <v>175265</v>
      </c>
      <c r="D50" s="69">
        <v>175265</v>
      </c>
    </row>
  </sheetData>
  <mergeCells count="17">
    <mergeCell ref="B12:C12"/>
    <mergeCell ref="H15:I15"/>
    <mergeCell ref="D15:E15"/>
    <mergeCell ref="B15:C15"/>
    <mergeCell ref="F15:G15"/>
    <mergeCell ref="A5:M5"/>
    <mergeCell ref="A6:M6"/>
    <mergeCell ref="H13:I13"/>
    <mergeCell ref="J13:K13"/>
    <mergeCell ref="J14:K14"/>
    <mergeCell ref="F14:G14"/>
    <mergeCell ref="B13:C13"/>
    <mergeCell ref="D13:E13"/>
    <mergeCell ref="F13:G13"/>
    <mergeCell ref="B14:C14"/>
    <mergeCell ref="D14:E14"/>
    <mergeCell ref="H14:I14"/>
  </mergeCells>
  <phoneticPr fontId="0" type="noConversion"/>
  <printOptions horizontalCentered="1" verticalCentered="1"/>
  <pageMargins left="0" right="0" top="0" bottom="0" header="0.63" footer="0.51181102362204722"/>
  <pageSetup paperSize="9" scale="65" orientation="landscape" horizontalDpi="4294967292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7"/>
  <sheetViews>
    <sheetView workbookViewId="0">
      <selection activeCell="F9" sqref="F9"/>
    </sheetView>
  </sheetViews>
  <sheetFormatPr defaultRowHeight="15" x14ac:dyDescent="0.2"/>
  <cols>
    <col min="1" max="1" width="56.7109375" style="30" customWidth="1"/>
    <col min="2" max="2" width="13.7109375" style="30" customWidth="1"/>
    <col min="3" max="3" width="2.7109375" style="30" customWidth="1"/>
    <col min="4" max="4" width="13.7109375" style="30" customWidth="1"/>
    <col min="5" max="5" width="2.7109375" style="30" customWidth="1"/>
    <col min="6" max="6" width="13.7109375" style="30" customWidth="1"/>
    <col min="7" max="7" width="2.7109375" style="30" customWidth="1"/>
    <col min="8" max="8" width="13.7109375" style="30" customWidth="1"/>
    <col min="9" max="9" width="2.7109375" style="30" customWidth="1"/>
    <col min="10" max="16384" width="9.140625" style="30"/>
  </cols>
  <sheetData>
    <row r="1" spans="1:16" ht="15.75" x14ac:dyDescent="0.25">
      <c r="A1" s="10"/>
      <c r="B1" s="10"/>
      <c r="C1" s="10"/>
      <c r="D1" s="10"/>
      <c r="E1" s="10"/>
      <c r="F1" s="10"/>
      <c r="G1" s="10"/>
      <c r="H1" s="10"/>
      <c r="I1" s="229" t="s">
        <v>516</v>
      </c>
      <c r="J1" s="10"/>
      <c r="K1" s="10"/>
      <c r="L1" s="10"/>
      <c r="M1" s="10"/>
      <c r="N1" s="10"/>
      <c r="O1" s="10"/>
      <c r="P1" s="10"/>
    </row>
    <row r="2" spans="1:16" ht="15.75" x14ac:dyDescent="0.25">
      <c r="A2" s="10"/>
      <c r="B2" s="10"/>
      <c r="C2" s="10"/>
      <c r="D2" s="10"/>
      <c r="E2" s="10"/>
      <c r="G2" s="10"/>
      <c r="H2" s="10"/>
      <c r="I2" s="229" t="s">
        <v>51</v>
      </c>
      <c r="J2" s="10"/>
      <c r="K2" s="10"/>
      <c r="L2" s="10"/>
      <c r="M2" s="10"/>
      <c r="N2" s="10"/>
      <c r="O2" s="10"/>
      <c r="P2" s="10"/>
    </row>
    <row r="3" spans="1:16" ht="15.75" x14ac:dyDescent="0.25">
      <c r="A3" s="10"/>
      <c r="B3" s="10"/>
      <c r="C3" s="10"/>
      <c r="D3" s="10"/>
      <c r="E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15.7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5.75" x14ac:dyDescent="0.25">
      <c r="A5" s="136"/>
      <c r="B5" s="136"/>
      <c r="C5" s="136"/>
      <c r="D5" s="136"/>
      <c r="E5" s="136"/>
      <c r="F5" s="136"/>
      <c r="G5" s="136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5.75" x14ac:dyDescent="0.25">
      <c r="A6" s="2509" t="s">
        <v>667</v>
      </c>
      <c r="B6" s="2509"/>
      <c r="C6" s="2509"/>
      <c r="D6" s="2509"/>
      <c r="E6" s="2509"/>
      <c r="F6" s="2509"/>
      <c r="G6" s="2509"/>
      <c r="H6" s="2509"/>
      <c r="I6" s="2509"/>
      <c r="J6" s="10"/>
      <c r="K6" s="10"/>
      <c r="L6" s="10"/>
      <c r="M6" s="10"/>
      <c r="N6" s="10"/>
      <c r="O6" s="10"/>
      <c r="P6" s="10"/>
    </row>
    <row r="7" spans="1:16" ht="15.75" x14ac:dyDescent="0.25">
      <c r="A7" s="2510" t="s">
        <v>52</v>
      </c>
      <c r="B7" s="2510"/>
      <c r="C7" s="2510"/>
      <c r="D7" s="2510"/>
      <c r="E7" s="2510"/>
      <c r="F7" s="2510"/>
      <c r="G7" s="2510"/>
      <c r="H7" s="2510"/>
      <c r="I7" s="2510"/>
      <c r="J7" s="10"/>
      <c r="K7" s="10"/>
      <c r="L7" s="10"/>
      <c r="M7" s="10"/>
      <c r="N7" s="10"/>
      <c r="O7" s="10"/>
      <c r="P7" s="10"/>
    </row>
    <row r="8" spans="1:16" ht="15.75" x14ac:dyDescent="0.25">
      <c r="A8" s="2509"/>
      <c r="B8" s="2509"/>
      <c r="C8" s="2509"/>
      <c r="D8" s="2509"/>
      <c r="E8" s="2509"/>
      <c r="F8" s="2509"/>
      <c r="G8" s="2509"/>
      <c r="H8" s="2509"/>
      <c r="I8" s="2509"/>
      <c r="J8" s="10"/>
      <c r="K8" s="10"/>
      <c r="L8" s="10"/>
      <c r="M8" s="10"/>
      <c r="N8" s="10"/>
      <c r="O8" s="10"/>
      <c r="P8" s="10"/>
    </row>
    <row r="9" spans="1:16" ht="15.75" x14ac:dyDescent="0.25">
      <c r="A9" s="357"/>
      <c r="B9" s="357"/>
      <c r="C9" s="357"/>
      <c r="D9" s="357"/>
      <c r="E9" s="357"/>
      <c r="F9" s="357"/>
      <c r="G9" s="357"/>
      <c r="H9" s="357"/>
      <c r="I9" s="357"/>
      <c r="J9" s="10"/>
      <c r="K9" s="10"/>
      <c r="L9" s="10"/>
      <c r="M9" s="10"/>
      <c r="N9" s="10"/>
      <c r="O9" s="10"/>
      <c r="P9" s="10"/>
    </row>
    <row r="10" spans="1:16" ht="15.75" x14ac:dyDescent="0.25">
      <c r="A10" s="357"/>
      <c r="B10" s="357"/>
      <c r="C10" s="357"/>
      <c r="D10" s="357"/>
      <c r="E10" s="357"/>
      <c r="F10" s="357"/>
      <c r="G10" s="357"/>
      <c r="H10" s="357"/>
      <c r="I10" s="357"/>
      <c r="J10" s="10"/>
      <c r="K10" s="10"/>
      <c r="L10" s="10"/>
      <c r="M10" s="10"/>
      <c r="N10" s="10"/>
      <c r="O10" s="10"/>
      <c r="P10" s="10"/>
    </row>
    <row r="11" spans="1:16" ht="16.5" thickBot="1" x14ac:dyDescent="0.3">
      <c r="A11" s="358"/>
      <c r="B11" s="358"/>
      <c r="C11" s="358"/>
      <c r="D11" s="358"/>
      <c r="E11" s="358"/>
      <c r="F11" s="358"/>
      <c r="G11" s="358"/>
      <c r="H11" s="358"/>
      <c r="I11" s="358"/>
      <c r="J11" s="10"/>
      <c r="K11" s="10"/>
      <c r="L11" s="10"/>
      <c r="M11" s="10"/>
      <c r="N11" s="10"/>
      <c r="O11" s="10"/>
      <c r="P11" s="10"/>
    </row>
    <row r="12" spans="1:16" ht="15.75" x14ac:dyDescent="0.25">
      <c r="A12" s="138"/>
      <c r="B12" s="2494" t="s">
        <v>154</v>
      </c>
      <c r="C12" s="2502"/>
      <c r="D12" s="2511" t="s">
        <v>410</v>
      </c>
      <c r="E12" s="2512"/>
      <c r="F12" s="2511"/>
      <c r="G12" s="2513"/>
      <c r="H12" s="143"/>
      <c r="I12" s="144"/>
      <c r="J12" s="10"/>
      <c r="K12" s="10"/>
      <c r="L12" s="10"/>
      <c r="M12" s="10"/>
      <c r="N12" s="10"/>
      <c r="O12" s="10"/>
      <c r="P12" s="10"/>
    </row>
    <row r="13" spans="1:16" ht="15.75" x14ac:dyDescent="0.25">
      <c r="A13" s="145" t="s">
        <v>302</v>
      </c>
      <c r="B13" s="2494" t="s">
        <v>155</v>
      </c>
      <c r="C13" s="2502"/>
      <c r="D13" s="2494" t="s">
        <v>411</v>
      </c>
      <c r="E13" s="2502"/>
      <c r="F13" s="2494" t="s">
        <v>457</v>
      </c>
      <c r="G13" s="2506"/>
      <c r="H13" s="2494" t="s">
        <v>460</v>
      </c>
      <c r="I13" s="2495"/>
      <c r="J13" s="10"/>
      <c r="K13" s="10"/>
      <c r="L13" s="10"/>
      <c r="M13" s="10"/>
      <c r="N13" s="10"/>
      <c r="O13" s="10"/>
      <c r="P13" s="10"/>
    </row>
    <row r="14" spans="1:16" ht="15.75" x14ac:dyDescent="0.25">
      <c r="A14" s="138"/>
      <c r="B14" s="2494" t="s">
        <v>159</v>
      </c>
      <c r="C14" s="2502"/>
      <c r="D14" s="2494" t="s">
        <v>455</v>
      </c>
      <c r="E14" s="2502"/>
      <c r="F14" s="2494" t="s">
        <v>458</v>
      </c>
      <c r="G14" s="2506"/>
      <c r="H14" s="2494" t="s">
        <v>99</v>
      </c>
      <c r="I14" s="2495"/>
      <c r="J14" s="10"/>
      <c r="K14" s="10"/>
      <c r="L14" s="10"/>
      <c r="M14" s="10"/>
      <c r="N14" s="10"/>
      <c r="O14" s="10"/>
      <c r="P14" s="10"/>
    </row>
    <row r="15" spans="1:16" ht="15.75" x14ac:dyDescent="0.25">
      <c r="A15" s="138"/>
      <c r="B15" s="2494" t="s">
        <v>160</v>
      </c>
      <c r="C15" s="2502"/>
      <c r="D15" s="2494" t="s">
        <v>456</v>
      </c>
      <c r="E15" s="2502"/>
      <c r="F15" s="2494" t="s">
        <v>459</v>
      </c>
      <c r="G15" s="2506"/>
      <c r="H15" s="2494"/>
      <c r="I15" s="2495"/>
      <c r="J15" s="10"/>
      <c r="K15" s="10"/>
      <c r="L15" s="10"/>
      <c r="M15" s="10"/>
      <c r="N15" s="10"/>
      <c r="O15" s="10"/>
      <c r="P15" s="10"/>
    </row>
    <row r="16" spans="1:16" ht="15.75" x14ac:dyDescent="0.25">
      <c r="A16" s="150"/>
      <c r="B16" s="2503" t="s">
        <v>506</v>
      </c>
      <c r="C16" s="2504"/>
      <c r="D16" s="151"/>
      <c r="E16" s="152"/>
      <c r="F16" s="146"/>
      <c r="G16" s="149"/>
      <c r="H16" s="146"/>
      <c r="I16" s="147"/>
      <c r="J16" s="10"/>
      <c r="K16" s="10"/>
      <c r="L16" s="10"/>
      <c r="M16" s="10"/>
      <c r="N16" s="10"/>
      <c r="O16" s="10"/>
      <c r="P16" s="10"/>
    </row>
    <row r="17" spans="1:49" ht="15.75" x14ac:dyDescent="0.25">
      <c r="A17" s="153">
        <v>1</v>
      </c>
      <c r="B17" s="2498">
        <v>2</v>
      </c>
      <c r="C17" s="2505"/>
      <c r="D17" s="2498">
        <v>3</v>
      </c>
      <c r="E17" s="2505"/>
      <c r="F17" s="2498">
        <v>4</v>
      </c>
      <c r="G17" s="2508"/>
      <c r="H17" s="2498">
        <v>5</v>
      </c>
      <c r="I17" s="2499"/>
      <c r="J17" s="10"/>
      <c r="K17" s="10"/>
      <c r="L17" s="10"/>
      <c r="M17" s="10"/>
      <c r="N17" s="10"/>
      <c r="O17" s="10"/>
      <c r="P17" s="10"/>
    </row>
    <row r="18" spans="1:49" ht="15.75" x14ac:dyDescent="0.25">
      <c r="A18" s="154"/>
      <c r="B18" s="141"/>
      <c r="C18" s="142"/>
      <c r="D18" s="141"/>
      <c r="E18" s="142"/>
      <c r="F18" s="139"/>
      <c r="G18" s="155"/>
      <c r="H18" s="141"/>
      <c r="I18" s="156"/>
      <c r="J18" s="10"/>
      <c r="K18" s="10"/>
      <c r="L18" s="10"/>
      <c r="M18" s="10"/>
      <c r="N18" s="10"/>
      <c r="O18" s="10"/>
      <c r="P18" s="10"/>
    </row>
    <row r="19" spans="1:49" ht="30" customHeight="1" x14ac:dyDescent="0.25">
      <c r="A19" s="157" t="s">
        <v>668</v>
      </c>
      <c r="B19" s="359">
        <v>167</v>
      </c>
      <c r="C19" s="360"/>
      <c r="D19" s="359">
        <v>167</v>
      </c>
      <c r="E19" s="360"/>
      <c r="F19" s="146"/>
      <c r="G19" s="159"/>
      <c r="H19" s="146"/>
      <c r="I19" s="147"/>
      <c r="J19" s="19"/>
      <c r="K19" s="19"/>
      <c r="L19" s="19"/>
      <c r="M19" s="19"/>
      <c r="N19" s="19"/>
      <c r="O19" s="19"/>
      <c r="P19" s="1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</row>
    <row r="20" spans="1:49" ht="30" customHeight="1" x14ac:dyDescent="0.25">
      <c r="A20" s="157" t="s">
        <v>647</v>
      </c>
      <c r="B20" s="359">
        <v>1753</v>
      </c>
      <c r="C20" s="361"/>
      <c r="D20" s="359">
        <v>1753</v>
      </c>
      <c r="E20" s="361"/>
      <c r="F20" s="146"/>
      <c r="G20" s="159"/>
      <c r="H20" s="146"/>
      <c r="I20" s="147"/>
      <c r="J20" s="19"/>
      <c r="K20" s="19"/>
      <c r="L20" s="19"/>
      <c r="M20" s="19"/>
      <c r="N20" s="19"/>
      <c r="O20" s="19"/>
      <c r="P20" s="1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</row>
    <row r="21" spans="1:49" ht="30" customHeight="1" x14ac:dyDescent="0.25">
      <c r="A21" s="157" t="s">
        <v>409</v>
      </c>
      <c r="B21" s="359">
        <v>21884</v>
      </c>
      <c r="C21" s="158"/>
      <c r="D21" s="359">
        <v>21884</v>
      </c>
      <c r="E21" s="158"/>
      <c r="F21" s="146"/>
      <c r="G21" s="159"/>
      <c r="H21" s="146"/>
      <c r="I21" s="147"/>
      <c r="J21" s="19"/>
      <c r="K21" s="19"/>
      <c r="L21" s="19"/>
      <c r="M21" s="19"/>
      <c r="N21" s="19"/>
      <c r="O21" s="19"/>
      <c r="P21" s="1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</row>
    <row r="22" spans="1:49" ht="30" customHeight="1" x14ac:dyDescent="0.25">
      <c r="A22" s="157" t="s">
        <v>669</v>
      </c>
      <c r="B22" s="359">
        <v>7662</v>
      </c>
      <c r="C22" s="158"/>
      <c r="D22" s="359">
        <v>7662</v>
      </c>
      <c r="E22" s="160"/>
      <c r="F22" s="146"/>
      <c r="G22" s="159"/>
      <c r="H22" s="146"/>
      <c r="I22" s="147"/>
      <c r="J22" s="19"/>
      <c r="K22" s="19"/>
      <c r="L22" s="19"/>
      <c r="M22" s="19"/>
      <c r="N22" s="19"/>
      <c r="O22" s="19"/>
      <c r="P22" s="1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</row>
    <row r="23" spans="1:49" ht="15.75" x14ac:dyDescent="0.25">
      <c r="A23" s="157"/>
      <c r="B23" s="139"/>
      <c r="C23" s="158"/>
      <c r="D23" s="139"/>
      <c r="E23" s="158"/>
      <c r="F23" s="139"/>
      <c r="G23" s="160"/>
      <c r="H23" s="139"/>
      <c r="I23" s="148"/>
      <c r="J23" s="19"/>
      <c r="K23" s="19"/>
      <c r="L23" s="19"/>
      <c r="M23" s="19"/>
      <c r="N23" s="19"/>
      <c r="O23" s="19"/>
      <c r="P23" s="1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</row>
    <row r="24" spans="1:49" ht="15.75" x14ac:dyDescent="0.25">
      <c r="A24" s="157"/>
      <c r="B24" s="2494"/>
      <c r="C24" s="2507"/>
      <c r="D24" s="2494"/>
      <c r="E24" s="2507"/>
      <c r="F24" s="139"/>
      <c r="G24" s="160"/>
      <c r="H24" s="139"/>
      <c r="I24" s="148"/>
      <c r="J24" s="19"/>
      <c r="K24" s="19"/>
      <c r="L24" s="19"/>
      <c r="M24" s="19"/>
      <c r="N24" s="19"/>
      <c r="O24" s="19"/>
      <c r="P24" s="1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</row>
    <row r="25" spans="1:49" ht="15.75" x14ac:dyDescent="0.25">
      <c r="A25" s="157"/>
      <c r="B25" s="139"/>
      <c r="C25" s="158"/>
      <c r="D25" s="139"/>
      <c r="E25" s="158"/>
      <c r="F25" s="139"/>
      <c r="G25" s="160"/>
      <c r="H25" s="139"/>
      <c r="I25" s="148"/>
      <c r="J25" s="19"/>
      <c r="K25" s="19"/>
      <c r="L25" s="19"/>
      <c r="M25" s="19"/>
      <c r="N25" s="19"/>
      <c r="O25" s="19"/>
      <c r="P25" s="1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</row>
    <row r="26" spans="1:49" ht="15.75" x14ac:dyDescent="0.25">
      <c r="A26" s="157"/>
      <c r="B26" s="139"/>
      <c r="C26" s="158"/>
      <c r="D26" s="139"/>
      <c r="E26" s="158"/>
      <c r="F26" s="139"/>
      <c r="G26" s="160"/>
      <c r="H26" s="139"/>
      <c r="I26" s="148"/>
      <c r="J26" s="19"/>
      <c r="K26" s="19"/>
      <c r="L26" s="19"/>
      <c r="M26" s="19"/>
      <c r="N26" s="19"/>
      <c r="O26" s="19"/>
      <c r="P26" s="1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</row>
    <row r="27" spans="1:49" ht="15.75" x14ac:dyDescent="0.25">
      <c r="A27" s="157"/>
      <c r="B27" s="139"/>
      <c r="C27" s="140"/>
      <c r="D27" s="139"/>
      <c r="E27" s="140"/>
      <c r="F27" s="139"/>
      <c r="G27" s="155"/>
      <c r="H27" s="139"/>
      <c r="I27" s="148"/>
      <c r="J27" s="19"/>
      <c r="K27" s="19"/>
      <c r="L27" s="19"/>
      <c r="M27" s="19"/>
      <c r="N27" s="19"/>
      <c r="O27" s="19"/>
      <c r="P27" s="1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</row>
    <row r="28" spans="1:49" ht="30" customHeight="1" x14ac:dyDescent="0.25">
      <c r="A28" s="625" t="s">
        <v>648</v>
      </c>
      <c r="B28" s="626">
        <f>SUM(B19:B22)</f>
        <v>31466</v>
      </c>
      <c r="C28" s="627"/>
      <c r="D28" s="626">
        <f>SUM(D19:E22)</f>
        <v>31466</v>
      </c>
      <c r="E28" s="627"/>
      <c r="F28" s="2492">
        <f>SUM(F19:G22)</f>
        <v>0</v>
      </c>
      <c r="G28" s="2493"/>
      <c r="H28" s="2492">
        <f>SUM(H19:H27)</f>
        <v>0</v>
      </c>
      <c r="I28" s="2497"/>
      <c r="J28" s="161"/>
      <c r="K28" s="161"/>
      <c r="L28" s="161"/>
      <c r="M28" s="161"/>
      <c r="N28" s="161"/>
      <c r="O28" s="161"/>
      <c r="P28" s="161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</row>
    <row r="29" spans="1:49" ht="30" customHeight="1" x14ac:dyDescent="0.25">
      <c r="A29" s="163"/>
      <c r="B29" s="139"/>
      <c r="C29" s="158"/>
      <c r="D29" s="139"/>
      <c r="E29" s="158"/>
      <c r="F29" s="139"/>
      <c r="G29" s="160"/>
      <c r="H29" s="139"/>
      <c r="I29" s="164"/>
      <c r="J29" s="19"/>
      <c r="K29" s="19"/>
      <c r="L29" s="19"/>
      <c r="M29" s="19"/>
      <c r="N29" s="19"/>
      <c r="O29" s="19"/>
      <c r="P29" s="1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</row>
    <row r="30" spans="1:49" ht="30" customHeight="1" x14ac:dyDescent="0.25">
      <c r="A30" s="163" t="s">
        <v>649</v>
      </c>
      <c r="B30" s="444">
        <v>2523</v>
      </c>
      <c r="C30" s="445"/>
      <c r="D30" s="444">
        <v>2523</v>
      </c>
      <c r="E30" s="445"/>
      <c r="F30" s="165"/>
      <c r="G30" s="166"/>
      <c r="H30" s="165"/>
      <c r="I30" s="167"/>
      <c r="J30" s="161"/>
      <c r="K30" s="161"/>
      <c r="L30" s="161"/>
      <c r="M30" s="161"/>
      <c r="N30" s="161"/>
      <c r="O30" s="161"/>
      <c r="P30" s="161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</row>
    <row r="31" spans="1:49" ht="30" customHeight="1" x14ac:dyDescent="0.25">
      <c r="A31" s="163" t="s">
        <v>670</v>
      </c>
      <c r="B31" s="444">
        <v>42800</v>
      </c>
      <c r="C31" s="445"/>
      <c r="D31" s="444">
        <v>42800</v>
      </c>
      <c r="E31" s="445"/>
      <c r="F31" s="165"/>
      <c r="G31" s="166"/>
      <c r="H31" s="165"/>
      <c r="I31" s="167"/>
      <c r="J31" s="161"/>
      <c r="K31" s="161"/>
      <c r="L31" s="161"/>
      <c r="M31" s="161"/>
      <c r="N31" s="161"/>
      <c r="O31" s="161"/>
      <c r="P31" s="161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</row>
    <row r="32" spans="1:49" ht="30" customHeight="1" x14ac:dyDescent="0.25">
      <c r="A32" s="163" t="s">
        <v>671</v>
      </c>
      <c r="B32" s="444">
        <v>260996</v>
      </c>
      <c r="C32" s="445"/>
      <c r="D32" s="444">
        <v>260978</v>
      </c>
      <c r="E32" s="445"/>
      <c r="F32" s="165"/>
      <c r="G32" s="166"/>
      <c r="H32" s="165">
        <f>D32-B32</f>
        <v>-18</v>
      </c>
      <c r="I32" s="167"/>
      <c r="J32" s="161"/>
      <c r="K32" s="161"/>
      <c r="L32" s="161"/>
      <c r="M32" s="161"/>
      <c r="N32" s="161"/>
      <c r="O32" s="161"/>
      <c r="P32" s="161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</row>
    <row r="33" spans="1:49" ht="30" customHeight="1" x14ac:dyDescent="0.25">
      <c r="A33" s="163" t="s">
        <v>672</v>
      </c>
      <c r="B33" s="444">
        <v>32826</v>
      </c>
      <c r="C33" s="445"/>
      <c r="D33" s="444">
        <v>32826</v>
      </c>
      <c r="E33" s="362"/>
      <c r="F33" s="165"/>
      <c r="G33" s="166"/>
      <c r="H33" s="165"/>
      <c r="I33" s="167"/>
      <c r="J33" s="161"/>
      <c r="K33" s="161"/>
      <c r="L33" s="161"/>
      <c r="M33" s="161"/>
      <c r="N33" s="161"/>
      <c r="O33" s="161"/>
      <c r="P33" s="161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</row>
    <row r="34" spans="1:49" ht="30" customHeight="1" x14ac:dyDescent="0.25">
      <c r="A34" s="163"/>
      <c r="B34" s="2500"/>
      <c r="C34" s="2501"/>
      <c r="D34" s="2500"/>
      <c r="E34" s="2501"/>
      <c r="F34" s="165"/>
      <c r="G34" s="166"/>
      <c r="H34" s="165"/>
      <c r="I34" s="167"/>
      <c r="J34" s="161"/>
      <c r="K34" s="161"/>
      <c r="L34" s="161"/>
      <c r="M34" s="161"/>
      <c r="N34" s="161"/>
      <c r="O34" s="161"/>
      <c r="P34" s="161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</row>
    <row r="35" spans="1:49" ht="30" customHeight="1" x14ac:dyDescent="0.25">
      <c r="A35" s="163"/>
      <c r="B35" s="165"/>
      <c r="C35" s="623"/>
      <c r="D35" s="165"/>
      <c r="E35" s="623"/>
      <c r="F35" s="165"/>
      <c r="G35" s="166"/>
      <c r="H35" s="165"/>
      <c r="I35" s="167"/>
      <c r="J35" s="161"/>
      <c r="K35" s="161"/>
      <c r="L35" s="161"/>
      <c r="M35" s="161"/>
      <c r="N35" s="161"/>
      <c r="O35" s="161"/>
      <c r="P35" s="161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</row>
    <row r="36" spans="1:49" ht="16.5" thickBot="1" x14ac:dyDescent="0.3">
      <c r="A36" s="163"/>
      <c r="B36" s="139"/>
      <c r="C36" s="158"/>
      <c r="D36" s="139"/>
      <c r="E36" s="158"/>
      <c r="F36" s="139"/>
      <c r="G36" s="160"/>
      <c r="H36" s="139"/>
      <c r="I36" s="164"/>
      <c r="J36" s="19"/>
      <c r="K36" s="19"/>
      <c r="L36" s="19"/>
      <c r="M36" s="19"/>
      <c r="N36" s="19"/>
      <c r="O36" s="19"/>
      <c r="P36" s="1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</row>
    <row r="37" spans="1:49" ht="30" customHeight="1" thickBot="1" x14ac:dyDescent="0.3">
      <c r="A37" s="624" t="s">
        <v>278</v>
      </c>
      <c r="B37" s="2490">
        <f>SUM(B28:B36)</f>
        <v>370611</v>
      </c>
      <c r="C37" s="2491"/>
      <c r="D37" s="2490">
        <f>SUM(D28:D36)</f>
        <v>370593</v>
      </c>
      <c r="E37" s="2491"/>
      <c r="F37" s="2490">
        <f>SUM(F28:F36)</f>
        <v>0</v>
      </c>
      <c r="G37" s="2491"/>
      <c r="H37" s="2490">
        <f>SUM(H28:H36)</f>
        <v>-18</v>
      </c>
      <c r="I37" s="2496"/>
      <c r="J37" s="168"/>
      <c r="K37" s="168"/>
      <c r="L37" s="168"/>
      <c r="M37" s="168"/>
      <c r="N37" s="168"/>
      <c r="O37" s="168"/>
      <c r="P37" s="168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</row>
  </sheetData>
  <mergeCells count="33">
    <mergeCell ref="H13:I13"/>
    <mergeCell ref="A6:I6"/>
    <mergeCell ref="A8:I8"/>
    <mergeCell ref="A7:I7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24:C24"/>
    <mergeCell ref="D24:E24"/>
    <mergeCell ref="D15:E15"/>
    <mergeCell ref="F15:G15"/>
    <mergeCell ref="F17:G17"/>
    <mergeCell ref="B34:C34"/>
    <mergeCell ref="D34:E34"/>
    <mergeCell ref="B37:C37"/>
    <mergeCell ref="B15:C15"/>
    <mergeCell ref="B16:C16"/>
    <mergeCell ref="B17:C17"/>
    <mergeCell ref="D17:E17"/>
    <mergeCell ref="D37:E37"/>
    <mergeCell ref="F37:G37"/>
    <mergeCell ref="F28:G28"/>
    <mergeCell ref="H15:I15"/>
    <mergeCell ref="H14:I14"/>
    <mergeCell ref="H37:I37"/>
    <mergeCell ref="H28:I28"/>
    <mergeCell ref="H17:I17"/>
  </mergeCells>
  <phoneticPr fontId="0" type="noConversion"/>
  <printOptions horizontalCentered="1" verticalCentered="1"/>
  <pageMargins left="0" right="0" top="0.62" bottom="0.98425196850393704" header="0.32" footer="0.51181102362204722"/>
  <pageSetup paperSize="9" scale="80" orientation="portrait" horizontalDpi="4294967292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B1" workbookViewId="0">
      <selection activeCell="O2" sqref="O2"/>
    </sheetView>
  </sheetViews>
  <sheetFormatPr defaultRowHeight="15.75" x14ac:dyDescent="0.25"/>
  <cols>
    <col min="1" max="1" width="30.85546875" style="1" bestFit="1" customWidth="1"/>
    <col min="2" max="2" width="9.140625" style="1"/>
    <col min="3" max="3" width="8.7109375" style="1" customWidth="1"/>
    <col min="4" max="4" width="9.7109375" style="1" customWidth="1"/>
    <col min="5" max="5" width="9.85546875" style="1" customWidth="1"/>
    <col min="6" max="6" width="10.42578125" style="1" customWidth="1"/>
    <col min="7" max="7" width="10.140625" style="1" customWidth="1"/>
    <col min="8" max="8" width="11.140625" style="1" customWidth="1"/>
    <col min="9" max="9" width="8.42578125" style="1" customWidth="1"/>
    <col min="10" max="10" width="8.28515625" style="1" customWidth="1"/>
    <col min="11" max="11" width="8.5703125" style="1" customWidth="1"/>
    <col min="12" max="12" width="10.42578125" style="1" customWidth="1"/>
    <col min="13" max="16384" width="9.140625" style="1"/>
  </cols>
  <sheetData>
    <row r="1" spans="1:15" x14ac:dyDescent="0.25">
      <c r="M1" s="170"/>
      <c r="O1" s="229" t="s">
        <v>277</v>
      </c>
    </row>
    <row r="2" spans="1:15" x14ac:dyDescent="0.25">
      <c r="M2" s="17"/>
      <c r="O2" s="137" t="s">
        <v>51</v>
      </c>
    </row>
    <row r="4" spans="1:15" x14ac:dyDescent="0.25">
      <c r="C4" s="2522" t="s">
        <v>151</v>
      </c>
      <c r="D4" s="2522"/>
      <c r="E4" s="2522"/>
      <c r="F4" s="2522"/>
      <c r="G4" s="2522"/>
      <c r="H4" s="2522"/>
      <c r="I4" s="2522"/>
      <c r="J4" s="2522"/>
      <c r="K4" s="2522"/>
      <c r="L4" s="2522"/>
      <c r="M4" s="2522"/>
    </row>
    <row r="5" spans="1:15" x14ac:dyDescent="0.25">
      <c r="H5" s="1" t="s">
        <v>52</v>
      </c>
    </row>
    <row r="7" spans="1:15" ht="16.5" thickBot="1" x14ac:dyDescent="0.3"/>
    <row r="8" spans="1:15" x14ac:dyDescent="0.25">
      <c r="A8" s="2534" t="s">
        <v>302</v>
      </c>
      <c r="B8" s="2537" t="s">
        <v>279</v>
      </c>
      <c r="C8" s="2538"/>
      <c r="D8" s="2539"/>
      <c r="E8" s="2523" t="s">
        <v>280</v>
      </c>
      <c r="F8" s="2524"/>
      <c r="G8" s="2525"/>
      <c r="H8" s="2523" t="s">
        <v>281</v>
      </c>
      <c r="I8" s="2524"/>
      <c r="J8" s="2524"/>
      <c r="K8" s="2525"/>
      <c r="L8" s="2523" t="s">
        <v>281</v>
      </c>
      <c r="M8" s="2524"/>
      <c r="N8" s="2524"/>
      <c r="O8" s="2525"/>
    </row>
    <row r="9" spans="1:15" s="177" customFormat="1" x14ac:dyDescent="0.2">
      <c r="A9" s="2535"/>
      <c r="B9" s="2540" t="s">
        <v>282</v>
      </c>
      <c r="C9" s="2542" t="s">
        <v>283</v>
      </c>
      <c r="D9" s="2543"/>
      <c r="E9" s="2514" t="s">
        <v>284</v>
      </c>
      <c r="F9" s="2517" t="s">
        <v>99</v>
      </c>
      <c r="G9" s="2519"/>
      <c r="H9" s="2514" t="s">
        <v>285</v>
      </c>
      <c r="I9" s="2517" t="s">
        <v>99</v>
      </c>
      <c r="J9" s="2518"/>
      <c r="K9" s="2519"/>
      <c r="L9" s="2514" t="s">
        <v>286</v>
      </c>
      <c r="M9" s="2517" t="s">
        <v>287</v>
      </c>
      <c r="N9" s="2518"/>
      <c r="O9" s="2519"/>
    </row>
    <row r="10" spans="1:15" s="177" customFormat="1" x14ac:dyDescent="0.2">
      <c r="A10" s="2535"/>
      <c r="B10" s="2540"/>
      <c r="C10" s="178" t="s">
        <v>32</v>
      </c>
      <c r="D10" s="179" t="s">
        <v>288</v>
      </c>
      <c r="E10" s="2515"/>
      <c r="F10" s="2526" t="s">
        <v>289</v>
      </c>
      <c r="G10" s="2528" t="s">
        <v>290</v>
      </c>
      <c r="H10" s="2515"/>
      <c r="I10" s="174" t="s">
        <v>291</v>
      </c>
      <c r="J10" s="174" t="s">
        <v>292</v>
      </c>
      <c r="K10" s="175" t="s">
        <v>293</v>
      </c>
      <c r="L10" s="2515"/>
      <c r="M10" s="174" t="s">
        <v>291</v>
      </c>
      <c r="N10" s="176" t="s">
        <v>292</v>
      </c>
      <c r="O10" s="180" t="s">
        <v>506</v>
      </c>
    </row>
    <row r="11" spans="1:15" s="177" customFormat="1" ht="24.75" customHeight="1" thickBot="1" x14ac:dyDescent="0.25">
      <c r="A11" s="2536"/>
      <c r="B11" s="2541"/>
      <c r="C11" s="2530" t="s">
        <v>8</v>
      </c>
      <c r="D11" s="2531"/>
      <c r="E11" s="2516"/>
      <c r="F11" s="2527"/>
      <c r="G11" s="2529"/>
      <c r="H11" s="2516"/>
      <c r="I11" s="2520" t="s">
        <v>294</v>
      </c>
      <c r="J11" s="2532"/>
      <c r="K11" s="2533"/>
      <c r="L11" s="2516"/>
      <c r="M11" s="2520" t="s">
        <v>294</v>
      </c>
      <c r="N11" s="2521"/>
      <c r="O11" s="181"/>
    </row>
    <row r="12" spans="1:15" x14ac:dyDescent="0.25">
      <c r="A12" s="171">
        <v>1</v>
      </c>
      <c r="B12" s="172">
        <v>2</v>
      </c>
      <c r="C12" s="172">
        <v>3</v>
      </c>
      <c r="D12" s="172">
        <v>4</v>
      </c>
      <c r="E12" s="172">
        <v>5</v>
      </c>
      <c r="F12" s="172">
        <v>6</v>
      </c>
      <c r="G12" s="172">
        <v>7</v>
      </c>
      <c r="H12" s="172">
        <v>8</v>
      </c>
      <c r="I12" s="172">
        <v>9</v>
      </c>
      <c r="J12" s="172">
        <v>10</v>
      </c>
      <c r="K12" s="172">
        <v>11</v>
      </c>
      <c r="L12" s="172">
        <v>12</v>
      </c>
      <c r="M12" s="172">
        <v>13</v>
      </c>
      <c r="N12" s="172">
        <v>14</v>
      </c>
      <c r="O12" s="173">
        <v>15</v>
      </c>
    </row>
    <row r="13" spans="1:15" x14ac:dyDescent="0.25">
      <c r="A13" s="182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4"/>
    </row>
    <row r="14" spans="1:15" x14ac:dyDescent="0.25">
      <c r="A14" s="185" t="s">
        <v>184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7"/>
    </row>
    <row r="15" spans="1:15" ht="27" hidden="1" customHeight="1" x14ac:dyDescent="0.25">
      <c r="A15" s="188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5"/>
    </row>
    <row r="16" spans="1:15" hidden="1" x14ac:dyDescent="0.25">
      <c r="A16" s="188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5"/>
    </row>
    <row r="17" spans="1:15" hidden="1" x14ac:dyDescent="0.25">
      <c r="A17" s="188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</row>
    <row r="18" spans="1:15" s="190" customFormat="1" hidden="1" x14ac:dyDescent="0.25">
      <c r="A18" s="185" t="s">
        <v>185</v>
      </c>
      <c r="B18" s="31">
        <f t="shared" ref="B18:O18" si="0">SUM(B15:B17)</f>
        <v>0</v>
      </c>
      <c r="C18" s="31">
        <f t="shared" si="0"/>
        <v>0</v>
      </c>
      <c r="D18" s="31">
        <f t="shared" si="0"/>
        <v>0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0</v>
      </c>
      <c r="I18" s="31">
        <f t="shared" si="0"/>
        <v>0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189">
        <f t="shared" si="0"/>
        <v>0</v>
      </c>
    </row>
    <row r="19" spans="1:15" hidden="1" x14ac:dyDescent="0.25">
      <c r="A19" s="188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/>
    </row>
    <row r="20" spans="1:15" x14ac:dyDescent="0.25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3"/>
    </row>
    <row r="21" spans="1:15" x14ac:dyDescent="0.25">
      <c r="A21" s="188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</row>
    <row r="22" spans="1:15" x14ac:dyDescent="0.25">
      <c r="A22" s="185" t="s">
        <v>125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1:15" hidden="1" x14ac:dyDescent="0.25">
      <c r="A23" s="188" t="s">
        <v>186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/>
    </row>
    <row r="24" spans="1:15" ht="27" customHeight="1" x14ac:dyDescent="0.25">
      <c r="A24" s="194" t="s">
        <v>609</v>
      </c>
      <c r="B24" s="24">
        <v>49901</v>
      </c>
      <c r="C24" s="24">
        <v>24950</v>
      </c>
      <c r="D24" s="24">
        <v>24907</v>
      </c>
      <c r="E24" s="24">
        <v>49858</v>
      </c>
      <c r="F24" s="24">
        <v>0</v>
      </c>
      <c r="G24" s="24">
        <v>0</v>
      </c>
      <c r="H24" s="24">
        <v>0</v>
      </c>
      <c r="I24" s="24">
        <v>0</v>
      </c>
      <c r="J24" s="24">
        <v>24907</v>
      </c>
      <c r="K24" s="24">
        <v>24907</v>
      </c>
      <c r="L24" s="24">
        <v>0</v>
      </c>
      <c r="M24" s="24">
        <v>0</v>
      </c>
      <c r="N24" s="24">
        <v>24907</v>
      </c>
      <c r="O24" s="25">
        <v>24907</v>
      </c>
    </row>
    <row r="25" spans="1:15" hidden="1" x14ac:dyDescent="0.25">
      <c r="A25" s="194" t="s">
        <v>187</v>
      </c>
      <c r="B25" s="24">
        <v>0</v>
      </c>
      <c r="C25" s="24"/>
      <c r="D25" s="24">
        <v>0</v>
      </c>
      <c r="E25" s="24">
        <v>0</v>
      </c>
      <c r="F25" s="24">
        <v>0</v>
      </c>
      <c r="G25" s="24"/>
      <c r="H25" s="24">
        <v>0</v>
      </c>
      <c r="I25" s="24">
        <v>0</v>
      </c>
      <c r="J25" s="24"/>
      <c r="K25" s="24">
        <v>0</v>
      </c>
      <c r="L25" s="24">
        <v>0</v>
      </c>
      <c r="M25" s="24">
        <v>0</v>
      </c>
      <c r="N25" s="24"/>
      <c r="O25" s="25">
        <v>0</v>
      </c>
    </row>
    <row r="26" spans="1:15" x14ac:dyDescent="0.25">
      <c r="A26" s="18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/>
    </row>
    <row r="27" spans="1:15" s="190" customFormat="1" x14ac:dyDescent="0.25">
      <c r="A27" s="185" t="s">
        <v>601</v>
      </c>
      <c r="B27" s="31">
        <f t="shared" ref="B27:O27" si="1">SUM(B24:B26)</f>
        <v>49901</v>
      </c>
      <c r="C27" s="31">
        <f t="shared" si="1"/>
        <v>24950</v>
      </c>
      <c r="D27" s="31">
        <f t="shared" si="1"/>
        <v>24907</v>
      </c>
      <c r="E27" s="31">
        <f t="shared" si="1"/>
        <v>49858</v>
      </c>
      <c r="F27" s="31">
        <f t="shared" si="1"/>
        <v>0</v>
      </c>
      <c r="G27" s="31">
        <f t="shared" si="1"/>
        <v>0</v>
      </c>
      <c r="H27" s="31">
        <f t="shared" si="1"/>
        <v>0</v>
      </c>
      <c r="I27" s="31">
        <f t="shared" si="1"/>
        <v>0</v>
      </c>
      <c r="J27" s="31">
        <f t="shared" si="1"/>
        <v>24907</v>
      </c>
      <c r="K27" s="31">
        <f t="shared" si="1"/>
        <v>24907</v>
      </c>
      <c r="L27" s="31">
        <f t="shared" si="1"/>
        <v>0</v>
      </c>
      <c r="M27" s="31">
        <f t="shared" si="1"/>
        <v>0</v>
      </c>
      <c r="N27" s="31">
        <f t="shared" si="1"/>
        <v>24907</v>
      </c>
      <c r="O27" s="189">
        <f t="shared" si="1"/>
        <v>24907</v>
      </c>
    </row>
    <row r="28" spans="1:15" s="190" customFormat="1" x14ac:dyDescent="0.25">
      <c r="A28" s="185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89"/>
    </row>
    <row r="29" spans="1:15" ht="16.5" thickBot="1" x14ac:dyDescent="0.3">
      <c r="A29" s="195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</row>
    <row r="30" spans="1:15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2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2:15" x14ac:dyDescent="0.2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2:15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2:15" x14ac:dyDescent="0.25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5" x14ac:dyDescent="0.2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5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2:15" x14ac:dyDescent="0.25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2:15" x14ac:dyDescent="0.25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</sheetData>
  <mergeCells count="19">
    <mergeCell ref="A8:A11"/>
    <mergeCell ref="B8:D8"/>
    <mergeCell ref="E8:G8"/>
    <mergeCell ref="H8:K8"/>
    <mergeCell ref="B9:B11"/>
    <mergeCell ref="C9:D9"/>
    <mergeCell ref="E9:E11"/>
    <mergeCell ref="F9:G9"/>
    <mergeCell ref="I9:K9"/>
    <mergeCell ref="L9:L11"/>
    <mergeCell ref="M9:O9"/>
    <mergeCell ref="M11:N11"/>
    <mergeCell ref="C4:M4"/>
    <mergeCell ref="L8:O8"/>
    <mergeCell ref="F10:F11"/>
    <mergeCell ref="G10:G11"/>
    <mergeCell ref="C11:D11"/>
    <mergeCell ref="I11:K11"/>
    <mergeCell ref="H9:H11"/>
  </mergeCells>
  <phoneticPr fontId="0" type="noConversion"/>
  <printOptions horizontalCentered="1" verticalCentered="1"/>
  <pageMargins left="0" right="0" top="0.98425196850393704" bottom="0.98425196850393704" header="0.51181102362204722" footer="0.51181102362204722"/>
  <pageSetup paperSize="9" scale="85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zoomScale="80" zoomScaleNormal="80" workbookViewId="0">
      <pane xSplit="2" ySplit="10" topLeftCell="C11" activePane="bottomRight" state="frozen"/>
      <selection pane="topRight"/>
      <selection pane="bottomLeft"/>
      <selection pane="bottomRight" activeCell="F1" sqref="F1"/>
    </sheetView>
  </sheetViews>
  <sheetFormatPr defaultRowHeight="12.75" x14ac:dyDescent="0.2"/>
  <cols>
    <col min="1" max="1" width="8" style="14" customWidth="1"/>
    <col min="2" max="2" width="72.140625" style="14" customWidth="1"/>
    <col min="3" max="4" width="16.7109375" style="14" customWidth="1"/>
    <col min="5" max="5" width="19.7109375" style="14" customWidth="1"/>
    <col min="6" max="6" width="16.7109375" style="14" customWidth="1"/>
    <col min="7" max="7" width="15.28515625" style="14" customWidth="1"/>
    <col min="8" max="8" width="20" style="14" customWidth="1"/>
    <col min="9" max="9" width="16.140625" style="14" customWidth="1"/>
    <col min="10" max="10" width="19.42578125" style="14" customWidth="1"/>
    <col min="11" max="16384" width="9.140625" style="14"/>
  </cols>
  <sheetData>
    <row r="1" spans="1:19" x14ac:dyDescent="0.2">
      <c r="A1" s="3"/>
      <c r="D1" s="556"/>
      <c r="E1" s="556"/>
      <c r="F1" s="557" t="s">
        <v>1199</v>
      </c>
    </row>
    <row r="2" spans="1:19" x14ac:dyDescent="0.2">
      <c r="A2" s="558"/>
      <c r="B2" s="556"/>
      <c r="D2" s="559"/>
      <c r="E2" s="559"/>
      <c r="F2" s="557" t="s">
        <v>51</v>
      </c>
    </row>
    <row r="3" spans="1:19" x14ac:dyDescent="0.2">
      <c r="A3" s="556"/>
      <c r="B3" s="556"/>
      <c r="C3" s="560"/>
      <c r="D3" s="559"/>
      <c r="F3" s="557"/>
      <c r="H3" s="3"/>
      <c r="I3" s="3"/>
      <c r="J3" s="3"/>
    </row>
    <row r="4" spans="1:19" ht="15.75" x14ac:dyDescent="0.25">
      <c r="A4" s="2339" t="s">
        <v>1200</v>
      </c>
      <c r="B4" s="2339"/>
      <c r="C4" s="2339"/>
      <c r="D4" s="2339"/>
      <c r="E4" s="2339"/>
      <c r="F4" s="2339"/>
      <c r="H4" s="3"/>
      <c r="I4" s="3"/>
      <c r="J4" s="3"/>
    </row>
    <row r="5" spans="1:19" ht="15.75" x14ac:dyDescent="0.25">
      <c r="A5" s="2340" t="s">
        <v>1249</v>
      </c>
      <c r="B5" s="2340"/>
      <c r="C5" s="2340"/>
      <c r="D5" s="2340"/>
      <c r="E5" s="2340"/>
      <c r="F5" s="2340"/>
      <c r="H5" s="3"/>
      <c r="I5" s="3"/>
      <c r="J5" s="3"/>
    </row>
    <row r="6" spans="1:19" ht="13.5" thickBot="1" x14ac:dyDescent="0.25">
      <c r="H6" s="3"/>
      <c r="I6" s="3"/>
      <c r="J6" s="3"/>
    </row>
    <row r="7" spans="1:19" x14ac:dyDescent="0.2">
      <c r="A7" s="561" t="s">
        <v>505</v>
      </c>
      <c r="B7" s="561" t="s">
        <v>505</v>
      </c>
      <c r="C7" s="545" t="s">
        <v>1164</v>
      </c>
      <c r="D7" s="546" t="s">
        <v>1164</v>
      </c>
      <c r="E7" s="546" t="s">
        <v>1164</v>
      </c>
      <c r="F7" s="547" t="s">
        <v>1164</v>
      </c>
      <c r="G7" s="3"/>
    </row>
    <row r="8" spans="1:19" x14ac:dyDescent="0.2">
      <c r="A8" s="548" t="s">
        <v>128</v>
      </c>
      <c r="B8" s="548" t="s">
        <v>580</v>
      </c>
      <c r="C8" s="549" t="s">
        <v>502</v>
      </c>
      <c r="D8" s="550" t="s">
        <v>1293</v>
      </c>
      <c r="E8" s="33" t="s">
        <v>130</v>
      </c>
      <c r="F8" s="237" t="s">
        <v>130</v>
      </c>
      <c r="G8" s="1425"/>
      <c r="I8" s="1426"/>
    </row>
    <row r="9" spans="1:19" ht="13.5" thickBot="1" x14ac:dyDescent="0.25">
      <c r="A9" s="562"/>
      <c r="B9" s="563"/>
      <c r="C9" s="551" t="s">
        <v>8</v>
      </c>
      <c r="D9" s="552" t="s">
        <v>8</v>
      </c>
      <c r="E9" s="553"/>
      <c r="F9" s="394" t="s">
        <v>170</v>
      </c>
      <c r="G9" s="1425"/>
      <c r="I9" s="1426"/>
    </row>
    <row r="10" spans="1:19" x14ac:dyDescent="0.2">
      <c r="A10" s="564">
        <v>1</v>
      </c>
      <c r="B10" s="565">
        <v>2</v>
      </c>
      <c r="C10" s="1717">
        <v>3</v>
      </c>
      <c r="D10" s="1718">
        <v>4</v>
      </c>
      <c r="E10" s="1719">
        <v>5</v>
      </c>
      <c r="F10" s="1430">
        <v>6</v>
      </c>
      <c r="G10" s="3"/>
      <c r="H10" s="1426"/>
      <c r="J10" s="1426"/>
    </row>
    <row r="11" spans="1:19" ht="12.75" customHeight="1" x14ac:dyDescent="0.2">
      <c r="A11" s="1462" t="s">
        <v>121</v>
      </c>
      <c r="B11" s="1463" t="s">
        <v>827</v>
      </c>
      <c r="C11" s="420">
        <v>20030887680</v>
      </c>
      <c r="D11" s="452">
        <v>21659122862</v>
      </c>
      <c r="E11" s="428">
        <v>22379020380</v>
      </c>
      <c r="F11" s="466">
        <v>103.32376118177449</v>
      </c>
      <c r="G11" s="2057"/>
      <c r="H11" s="2057"/>
      <c r="I11" s="2057"/>
      <c r="J11" s="8"/>
    </row>
    <row r="12" spans="1:19" x14ac:dyDescent="0.2">
      <c r="A12" s="1464" t="s">
        <v>295</v>
      </c>
      <c r="B12" s="1465" t="s">
        <v>828</v>
      </c>
      <c r="C12" s="420">
        <v>7207166608</v>
      </c>
      <c r="D12" s="452">
        <v>8033990862</v>
      </c>
      <c r="E12" s="428">
        <v>8037169255</v>
      </c>
      <c r="F12" s="467">
        <v>100.03956181995468</v>
      </c>
      <c r="G12" s="2057"/>
      <c r="H12" s="2057"/>
      <c r="I12" s="2057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x14ac:dyDescent="0.2">
      <c r="A13" s="1466" t="s">
        <v>521</v>
      </c>
      <c r="B13" s="1467" t="s">
        <v>813</v>
      </c>
      <c r="C13" s="959">
        <v>3952541607.9999995</v>
      </c>
      <c r="D13" s="959">
        <v>4504709924</v>
      </c>
      <c r="E13" s="961">
        <v>4504709924</v>
      </c>
      <c r="F13" s="985">
        <v>100</v>
      </c>
      <c r="G13" s="2057"/>
      <c r="H13" s="2057"/>
      <c r="I13" s="2057"/>
      <c r="J13" s="3"/>
    </row>
    <row r="14" spans="1:19" x14ac:dyDescent="0.2">
      <c r="A14" s="1468" t="s">
        <v>829</v>
      </c>
      <c r="B14" s="1469" t="s">
        <v>830</v>
      </c>
      <c r="C14" s="422">
        <v>1128520930.9999998</v>
      </c>
      <c r="D14" s="454">
        <v>1128520930.9999998</v>
      </c>
      <c r="E14" s="430">
        <v>1128520931</v>
      </c>
      <c r="F14" s="470">
        <v>100.00000000000003</v>
      </c>
      <c r="G14" s="3"/>
      <c r="H14" s="1114"/>
    </row>
    <row r="15" spans="1:19" x14ac:dyDescent="0.2">
      <c r="A15" s="1468" t="s">
        <v>831</v>
      </c>
      <c r="B15" s="1470" t="s">
        <v>874</v>
      </c>
      <c r="C15" s="422">
        <v>1507472010</v>
      </c>
      <c r="D15" s="454">
        <v>1505328974</v>
      </c>
      <c r="E15" s="430">
        <v>1505328974</v>
      </c>
      <c r="F15" s="470">
        <v>100</v>
      </c>
      <c r="G15" s="3"/>
      <c r="H15" s="1114"/>
    </row>
    <row r="16" spans="1:19" x14ac:dyDescent="0.2">
      <c r="A16" s="1468" t="s">
        <v>1066</v>
      </c>
      <c r="B16" s="1470" t="s">
        <v>1067</v>
      </c>
      <c r="C16" s="422">
        <v>803243842</v>
      </c>
      <c r="D16" s="454">
        <v>990349634</v>
      </c>
      <c r="E16" s="430">
        <v>990349634.00000012</v>
      </c>
      <c r="F16" s="470">
        <v>100.00000000000003</v>
      </c>
      <c r="G16" s="3"/>
      <c r="H16" s="1114"/>
    </row>
    <row r="17" spans="1:19" x14ac:dyDescent="0.2">
      <c r="A17" s="1468" t="s">
        <v>1068</v>
      </c>
      <c r="B17" s="1470" t="s">
        <v>1069</v>
      </c>
      <c r="C17" s="422">
        <v>464054681</v>
      </c>
      <c r="D17" s="454">
        <v>803188831.99999988</v>
      </c>
      <c r="E17" s="430">
        <v>803188832</v>
      </c>
      <c r="F17" s="470">
        <v>100.00000000000003</v>
      </c>
      <c r="G17" s="3"/>
      <c r="H17" s="1114"/>
    </row>
    <row r="18" spans="1:19" x14ac:dyDescent="0.2">
      <c r="A18" s="1468" t="s">
        <v>832</v>
      </c>
      <c r="B18" s="1470" t="s">
        <v>833</v>
      </c>
      <c r="C18" s="422">
        <v>49250144</v>
      </c>
      <c r="D18" s="454">
        <v>49250144</v>
      </c>
      <c r="E18" s="430">
        <v>49250144</v>
      </c>
      <c r="F18" s="470">
        <v>100</v>
      </c>
      <c r="G18" s="3"/>
      <c r="H18" s="1114"/>
    </row>
    <row r="19" spans="1:19" x14ac:dyDescent="0.2">
      <c r="A19" s="1468" t="s">
        <v>834</v>
      </c>
      <c r="B19" s="1470" t="s">
        <v>966</v>
      </c>
      <c r="C19" s="422">
        <v>0</v>
      </c>
      <c r="D19" s="454">
        <v>8944000</v>
      </c>
      <c r="E19" s="430">
        <v>8944000</v>
      </c>
      <c r="F19" s="470">
        <v>100</v>
      </c>
      <c r="G19" s="3"/>
      <c r="H19" s="1114"/>
    </row>
    <row r="20" spans="1:19" x14ac:dyDescent="0.2">
      <c r="A20" s="1468" t="s">
        <v>835</v>
      </c>
      <c r="B20" s="1471" t="s">
        <v>967</v>
      </c>
      <c r="C20" s="422">
        <v>0</v>
      </c>
      <c r="D20" s="454">
        <v>19127409</v>
      </c>
      <c r="E20" s="430">
        <v>19127409</v>
      </c>
      <c r="F20" s="470">
        <v>100</v>
      </c>
      <c r="G20" s="3"/>
      <c r="H20" s="1114"/>
    </row>
    <row r="21" spans="1:19" x14ac:dyDescent="0.2">
      <c r="A21" s="1466" t="s">
        <v>522</v>
      </c>
      <c r="B21" s="1467" t="s">
        <v>814</v>
      </c>
      <c r="C21" s="426">
        <v>0</v>
      </c>
      <c r="D21" s="458">
        <v>36567000</v>
      </c>
      <c r="E21" s="434">
        <v>36566931</v>
      </c>
      <c r="F21" s="986">
        <v>99.999811305275244</v>
      </c>
      <c r="G21" s="3"/>
      <c r="H21" s="2053"/>
    </row>
    <row r="22" spans="1:19" x14ac:dyDescent="0.2">
      <c r="A22" s="1466" t="s">
        <v>523</v>
      </c>
      <c r="B22" s="1472" t="s">
        <v>875</v>
      </c>
      <c r="C22" s="995">
        <v>0</v>
      </c>
      <c r="D22" s="996">
        <v>0</v>
      </c>
      <c r="E22" s="997">
        <v>0</v>
      </c>
      <c r="F22" s="986">
        <v>0</v>
      </c>
      <c r="G22" s="2058"/>
      <c r="H22" s="2059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x14ac:dyDescent="0.2">
      <c r="A23" s="1466" t="s">
        <v>524</v>
      </c>
      <c r="B23" s="1472" t="s">
        <v>881</v>
      </c>
      <c r="C23" s="959">
        <v>0</v>
      </c>
      <c r="D23" s="960">
        <v>0</v>
      </c>
      <c r="E23" s="961">
        <v>0</v>
      </c>
      <c r="F23" s="986">
        <v>0</v>
      </c>
      <c r="G23" s="3"/>
      <c r="H23" s="2053"/>
    </row>
    <row r="24" spans="1:19" x14ac:dyDescent="0.2">
      <c r="A24" s="1466" t="s">
        <v>33</v>
      </c>
      <c r="B24" s="1472" t="s">
        <v>882</v>
      </c>
      <c r="C24" s="962">
        <v>0</v>
      </c>
      <c r="D24" s="963">
        <v>0</v>
      </c>
      <c r="E24" s="964">
        <v>0</v>
      </c>
      <c r="F24" s="986">
        <v>0</v>
      </c>
      <c r="G24" s="3"/>
      <c r="H24" s="2053"/>
    </row>
    <row r="25" spans="1:19" x14ac:dyDescent="0.2">
      <c r="A25" s="1466" t="s">
        <v>836</v>
      </c>
      <c r="B25" s="1473" t="s">
        <v>876</v>
      </c>
      <c r="C25" s="962">
        <v>3254625000</v>
      </c>
      <c r="D25" s="963">
        <v>3492713938</v>
      </c>
      <c r="E25" s="964">
        <v>3495892400</v>
      </c>
      <c r="F25" s="986">
        <v>100.09100264311425</v>
      </c>
      <c r="G25" s="3"/>
      <c r="H25" s="2053"/>
    </row>
    <row r="26" spans="1:19" x14ac:dyDescent="0.2">
      <c r="A26" s="1474" t="s">
        <v>103</v>
      </c>
      <c r="B26" s="1475" t="s">
        <v>489</v>
      </c>
      <c r="C26" s="969">
        <v>9918276000</v>
      </c>
      <c r="D26" s="969">
        <v>10787440000</v>
      </c>
      <c r="E26" s="971">
        <v>11354413423</v>
      </c>
      <c r="F26" s="472">
        <v>105.25586629450545</v>
      </c>
      <c r="G26" s="2057"/>
      <c r="H26" s="2057"/>
      <c r="I26" s="2057"/>
      <c r="J26" s="3"/>
    </row>
    <row r="27" spans="1:19" x14ac:dyDescent="0.2">
      <c r="A27" s="1476" t="s">
        <v>34</v>
      </c>
      <c r="B27" s="1477" t="s">
        <v>837</v>
      </c>
      <c r="C27" s="962">
        <v>9333703000</v>
      </c>
      <c r="D27" s="963">
        <v>10193872000</v>
      </c>
      <c r="E27" s="964">
        <v>10744304977</v>
      </c>
      <c r="F27" s="986">
        <v>105.39964575776506</v>
      </c>
      <c r="G27" s="4"/>
      <c r="H27" s="4"/>
      <c r="I27" s="4"/>
      <c r="J27" s="3"/>
    </row>
    <row r="28" spans="1:19" x14ac:dyDescent="0.2">
      <c r="A28" s="1468"/>
      <c r="B28" s="1469" t="s">
        <v>652</v>
      </c>
      <c r="C28" s="422">
        <v>1720000000</v>
      </c>
      <c r="D28" s="454">
        <v>1835000000</v>
      </c>
      <c r="E28" s="430">
        <v>1865370232</v>
      </c>
      <c r="F28" s="989">
        <v>101.65505351498638</v>
      </c>
      <c r="G28" s="2058"/>
      <c r="H28" s="111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x14ac:dyDescent="0.2">
      <c r="A29" s="1468"/>
      <c r="B29" s="1469" t="s">
        <v>331</v>
      </c>
      <c r="C29" s="422">
        <v>320000000</v>
      </c>
      <c r="D29" s="454">
        <v>340000000</v>
      </c>
      <c r="E29" s="430">
        <v>353223180</v>
      </c>
      <c r="F29" s="990">
        <v>103.8891705882353</v>
      </c>
      <c r="G29" s="3"/>
      <c r="H29" s="1114"/>
    </row>
    <row r="30" spans="1:19" x14ac:dyDescent="0.2">
      <c r="A30" s="1468"/>
      <c r="B30" s="1469" t="s">
        <v>838</v>
      </c>
      <c r="C30" s="425">
        <v>7238703000</v>
      </c>
      <c r="D30" s="457">
        <v>7948872000</v>
      </c>
      <c r="E30" s="433">
        <v>8439742130.000001</v>
      </c>
      <c r="F30" s="990">
        <v>106.17534324367031</v>
      </c>
      <c r="G30" s="2058"/>
      <c r="H30" s="1114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x14ac:dyDescent="0.2">
      <c r="A31" s="1468"/>
      <c r="B31" s="1469" t="s">
        <v>839</v>
      </c>
      <c r="C31" s="422">
        <v>55000000</v>
      </c>
      <c r="D31" s="454">
        <v>70000000</v>
      </c>
      <c r="E31" s="430">
        <v>85969435</v>
      </c>
      <c r="F31" s="990">
        <v>122.81347857142858</v>
      </c>
      <c r="G31" s="2058"/>
      <c r="H31" s="1114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x14ac:dyDescent="0.2">
      <c r="A32" s="1476" t="s">
        <v>35</v>
      </c>
      <c r="B32" s="1479" t="s">
        <v>840</v>
      </c>
      <c r="C32" s="962">
        <v>460436000</v>
      </c>
      <c r="D32" s="963">
        <v>445840000</v>
      </c>
      <c r="E32" s="964">
        <v>488292677</v>
      </c>
      <c r="F32" s="986">
        <v>109.52195339135116</v>
      </c>
      <c r="G32" s="2058"/>
      <c r="H32" s="2058"/>
      <c r="I32" s="2058"/>
      <c r="J32" s="3"/>
      <c r="K32" s="13"/>
      <c r="L32" s="13"/>
      <c r="M32" s="13"/>
      <c r="N32" s="13"/>
      <c r="O32" s="13"/>
      <c r="P32" s="13"/>
      <c r="Q32" s="13"/>
      <c r="R32" s="13"/>
      <c r="S32" s="13"/>
    </row>
    <row r="33" spans="1:19" x14ac:dyDescent="0.2">
      <c r="A33" s="1468"/>
      <c r="B33" s="1469" t="s">
        <v>1294</v>
      </c>
      <c r="C33" s="422">
        <v>33021000</v>
      </c>
      <c r="D33" s="454">
        <v>43021000</v>
      </c>
      <c r="E33" s="430">
        <v>48142583</v>
      </c>
      <c r="F33" s="989">
        <v>111.90484414588224</v>
      </c>
      <c r="G33" s="2058"/>
      <c r="H33" s="1114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x14ac:dyDescent="0.2">
      <c r="A34" s="1468"/>
      <c r="B34" s="1469" t="s">
        <v>1295</v>
      </c>
      <c r="C34" s="422">
        <v>251415000</v>
      </c>
      <c r="D34" s="454">
        <v>251415000</v>
      </c>
      <c r="E34" s="430">
        <v>322198223</v>
      </c>
      <c r="F34" s="990">
        <v>128.15393791142137</v>
      </c>
      <c r="G34" s="3"/>
      <c r="H34" s="1114"/>
    </row>
    <row r="35" spans="1:19" x14ac:dyDescent="0.2">
      <c r="A35" s="1468"/>
      <c r="B35" s="1469" t="s">
        <v>841</v>
      </c>
      <c r="C35" s="422">
        <v>100000000</v>
      </c>
      <c r="D35" s="454">
        <v>100000000</v>
      </c>
      <c r="E35" s="430">
        <v>82688421</v>
      </c>
      <c r="F35" s="990">
        <v>82.688421000000005</v>
      </c>
      <c r="G35" s="3"/>
      <c r="H35" s="1114"/>
    </row>
    <row r="36" spans="1:19" x14ac:dyDescent="0.2">
      <c r="A36" s="1468"/>
      <c r="B36" s="1469" t="s">
        <v>842</v>
      </c>
      <c r="C36" s="422">
        <v>1000000</v>
      </c>
      <c r="D36" s="454">
        <v>625000</v>
      </c>
      <c r="E36" s="430">
        <v>725000</v>
      </c>
      <c r="F36" s="990">
        <v>115.99999999999999</v>
      </c>
      <c r="G36" s="3"/>
      <c r="H36" s="1114"/>
    </row>
    <row r="37" spans="1:19" x14ac:dyDescent="0.2">
      <c r="A37" s="1468"/>
      <c r="B37" s="1478" t="s">
        <v>843</v>
      </c>
      <c r="C37" s="422">
        <v>75000000</v>
      </c>
      <c r="D37" s="454">
        <v>50779000</v>
      </c>
      <c r="E37" s="430">
        <v>34538450</v>
      </c>
      <c r="F37" s="991">
        <v>68.017192146359719</v>
      </c>
      <c r="G37" s="3"/>
      <c r="H37" s="1114"/>
    </row>
    <row r="38" spans="1:19" x14ac:dyDescent="0.2">
      <c r="A38" s="1476" t="s">
        <v>575</v>
      </c>
      <c r="B38" s="1479" t="s">
        <v>844</v>
      </c>
      <c r="C38" s="962">
        <v>124137000</v>
      </c>
      <c r="D38" s="963">
        <v>147728000</v>
      </c>
      <c r="E38" s="964">
        <v>121815769</v>
      </c>
      <c r="F38" s="468">
        <v>82.459499214773089</v>
      </c>
      <c r="G38" s="4"/>
      <c r="H38" s="4"/>
      <c r="I38" s="4"/>
      <c r="J38" s="3"/>
    </row>
    <row r="39" spans="1:19" x14ac:dyDescent="0.2">
      <c r="A39" s="1468"/>
      <c r="B39" s="1469" t="s">
        <v>845</v>
      </c>
      <c r="C39" s="422">
        <v>0</v>
      </c>
      <c r="D39" s="454">
        <v>0</v>
      </c>
      <c r="E39" s="430">
        <v>0</v>
      </c>
      <c r="F39" s="989">
        <v>0</v>
      </c>
      <c r="G39" s="3"/>
      <c r="H39" s="1114"/>
    </row>
    <row r="40" spans="1:19" x14ac:dyDescent="0.2">
      <c r="A40" s="1468"/>
      <c r="B40" s="1469" t="s">
        <v>991</v>
      </c>
      <c r="C40" s="422">
        <v>500000</v>
      </c>
      <c r="D40" s="454">
        <v>500000</v>
      </c>
      <c r="E40" s="430">
        <v>1213200</v>
      </c>
      <c r="F40" s="990">
        <v>242.64000000000001</v>
      </c>
      <c r="G40" s="3"/>
      <c r="H40" s="1114"/>
    </row>
    <row r="41" spans="1:19" x14ac:dyDescent="0.2">
      <c r="A41" s="1468"/>
      <c r="B41" s="1469" t="s">
        <v>1106</v>
      </c>
      <c r="C41" s="422">
        <v>123587000</v>
      </c>
      <c r="D41" s="454">
        <v>147178000</v>
      </c>
      <c r="E41" s="430">
        <v>120602569</v>
      </c>
      <c r="F41" s="990">
        <v>81.943340037233824</v>
      </c>
      <c r="G41" s="3"/>
      <c r="H41" s="1114"/>
    </row>
    <row r="42" spans="1:19" x14ac:dyDescent="0.2">
      <c r="A42" s="1468"/>
      <c r="B42" s="1478" t="s">
        <v>1107</v>
      </c>
      <c r="C42" s="422">
        <v>50000</v>
      </c>
      <c r="D42" s="454">
        <v>50000</v>
      </c>
      <c r="E42" s="430">
        <v>0</v>
      </c>
      <c r="F42" s="991">
        <v>0</v>
      </c>
      <c r="G42" s="3"/>
      <c r="H42" s="1114"/>
    </row>
    <row r="43" spans="1:19" x14ac:dyDescent="0.2">
      <c r="A43" s="1474" t="s">
        <v>104</v>
      </c>
      <c r="B43" s="1475" t="s">
        <v>223</v>
      </c>
      <c r="C43" s="420">
        <v>2905445072</v>
      </c>
      <c r="D43" s="452">
        <v>2836382000</v>
      </c>
      <c r="E43" s="428">
        <v>2986127702.0000005</v>
      </c>
      <c r="F43" s="467">
        <v>105.27946172271578</v>
      </c>
      <c r="G43" s="8"/>
      <c r="H43" s="8"/>
      <c r="I43" s="8"/>
      <c r="J43" s="3"/>
      <c r="K43" s="13"/>
      <c r="L43" s="13"/>
      <c r="M43" s="13"/>
      <c r="N43" s="13"/>
      <c r="O43" s="13"/>
      <c r="P43" s="13"/>
      <c r="Q43" s="13"/>
      <c r="R43" s="13"/>
      <c r="S43" s="13"/>
    </row>
    <row r="44" spans="1:19" x14ac:dyDescent="0.2">
      <c r="A44" s="1476" t="s">
        <v>36</v>
      </c>
      <c r="B44" s="1477" t="s">
        <v>846</v>
      </c>
      <c r="C44" s="998">
        <v>860000</v>
      </c>
      <c r="D44" s="999">
        <v>1071000</v>
      </c>
      <c r="E44" s="2060">
        <v>1113139</v>
      </c>
      <c r="F44" s="1000">
        <v>103.93454715219421</v>
      </c>
      <c r="G44" s="3"/>
      <c r="H44" s="1114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x14ac:dyDescent="0.2">
      <c r="A45" s="1476" t="s">
        <v>574</v>
      </c>
      <c r="B45" s="1477" t="s">
        <v>847</v>
      </c>
      <c r="C45" s="981">
        <v>1681347000</v>
      </c>
      <c r="D45" s="982">
        <v>1372205000</v>
      </c>
      <c r="E45" s="983">
        <v>1428073964.0000002</v>
      </c>
      <c r="F45" s="471">
        <v>104.07147357719877</v>
      </c>
      <c r="G45" s="3"/>
      <c r="H45" s="1114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x14ac:dyDescent="0.2">
      <c r="A46" s="1476" t="s">
        <v>772</v>
      </c>
      <c r="B46" s="1477" t="s">
        <v>848</v>
      </c>
      <c r="C46" s="981">
        <v>55242000</v>
      </c>
      <c r="D46" s="982">
        <v>156001000</v>
      </c>
      <c r="E46" s="983">
        <v>119708246</v>
      </c>
      <c r="F46" s="471">
        <v>76.73556323356901</v>
      </c>
      <c r="G46" s="3"/>
      <c r="H46" s="111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x14ac:dyDescent="0.2">
      <c r="A47" s="1476" t="s">
        <v>849</v>
      </c>
      <c r="B47" s="1477" t="s">
        <v>1296</v>
      </c>
      <c r="C47" s="981">
        <v>20000000</v>
      </c>
      <c r="D47" s="982">
        <v>21060000</v>
      </c>
      <c r="E47" s="983">
        <v>20710570</v>
      </c>
      <c r="F47" s="471">
        <v>98.340788224121553</v>
      </c>
      <c r="G47" s="3"/>
      <c r="H47" s="1114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x14ac:dyDescent="0.2">
      <c r="A48" s="1476" t="s">
        <v>850</v>
      </c>
      <c r="B48" s="1477" t="s">
        <v>851</v>
      </c>
      <c r="C48" s="981">
        <v>364497000</v>
      </c>
      <c r="D48" s="982">
        <v>364497000</v>
      </c>
      <c r="E48" s="983">
        <v>413815752.99999994</v>
      </c>
      <c r="F48" s="471">
        <v>113.53063344828624</v>
      </c>
      <c r="G48" s="3"/>
      <c r="H48" s="1114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x14ac:dyDescent="0.2">
      <c r="A49" s="1476" t="s">
        <v>852</v>
      </c>
      <c r="B49" s="1477" t="s">
        <v>853</v>
      </c>
      <c r="C49" s="981">
        <v>668149000</v>
      </c>
      <c r="D49" s="982">
        <v>460858000</v>
      </c>
      <c r="E49" s="983">
        <v>476990235.00000006</v>
      </c>
      <c r="F49" s="471">
        <v>103.50047845540276</v>
      </c>
      <c r="G49" s="3"/>
      <c r="H49" s="1114"/>
      <c r="I49" s="1427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x14ac:dyDescent="0.2">
      <c r="A50" s="1476" t="s">
        <v>854</v>
      </c>
      <c r="B50" s="1477" t="s">
        <v>855</v>
      </c>
      <c r="C50" s="981">
        <v>1200000</v>
      </c>
      <c r="D50" s="982">
        <v>1200000</v>
      </c>
      <c r="E50" s="983">
        <v>2876000</v>
      </c>
      <c r="F50" s="471">
        <v>239.66666666666666</v>
      </c>
      <c r="G50" s="3"/>
      <c r="H50" s="1114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x14ac:dyDescent="0.2">
      <c r="A51" s="1476" t="s">
        <v>856</v>
      </c>
      <c r="B51" s="1477" t="s">
        <v>857</v>
      </c>
      <c r="C51" s="981">
        <v>100289000</v>
      </c>
      <c r="D51" s="982">
        <v>442572000</v>
      </c>
      <c r="E51" s="983">
        <v>493636142.99999994</v>
      </c>
      <c r="F51" s="471">
        <v>111.53804194571731</v>
      </c>
      <c r="G51" s="3"/>
      <c r="H51" s="1114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x14ac:dyDescent="0.2">
      <c r="A52" s="1476" t="s">
        <v>858</v>
      </c>
      <c r="B52" s="1477" t="s">
        <v>859</v>
      </c>
      <c r="C52" s="981">
        <v>0</v>
      </c>
      <c r="D52" s="982">
        <v>0</v>
      </c>
      <c r="E52" s="983">
        <v>0</v>
      </c>
      <c r="F52" s="471">
        <v>0</v>
      </c>
      <c r="G52" s="3"/>
      <c r="H52" s="1114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x14ac:dyDescent="0.2">
      <c r="A53" s="1476" t="s">
        <v>860</v>
      </c>
      <c r="B53" s="1477" t="s">
        <v>968</v>
      </c>
      <c r="C53" s="981">
        <v>0</v>
      </c>
      <c r="D53" s="982">
        <v>5386000</v>
      </c>
      <c r="E53" s="983">
        <v>7450119</v>
      </c>
      <c r="F53" s="471">
        <v>138.32378388414409</v>
      </c>
      <c r="G53" s="3"/>
      <c r="H53" s="1114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x14ac:dyDescent="0.2">
      <c r="A54" s="1476" t="s">
        <v>969</v>
      </c>
      <c r="B54" s="1477" t="s">
        <v>861</v>
      </c>
      <c r="C54" s="981">
        <v>13861072</v>
      </c>
      <c r="D54" s="982">
        <v>11532000</v>
      </c>
      <c r="E54" s="983">
        <v>21753533.000000004</v>
      </c>
      <c r="F54" s="471">
        <v>188.63625563648981</v>
      </c>
      <c r="G54" s="3"/>
      <c r="H54" s="1114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x14ac:dyDescent="0.2">
      <c r="A55" s="1474" t="s">
        <v>105</v>
      </c>
      <c r="B55" s="1475" t="s">
        <v>877</v>
      </c>
      <c r="C55" s="965">
        <v>0</v>
      </c>
      <c r="D55" s="966">
        <v>1310000</v>
      </c>
      <c r="E55" s="2061">
        <v>1310000</v>
      </c>
      <c r="F55" s="993">
        <v>100</v>
      </c>
      <c r="G55" s="3"/>
      <c r="H55" s="205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x14ac:dyDescent="0.2">
      <c r="A56" s="1462" t="s">
        <v>276</v>
      </c>
      <c r="B56" s="1463" t="s">
        <v>862</v>
      </c>
      <c r="C56" s="972">
        <v>3203205904.9999995</v>
      </c>
      <c r="D56" s="973">
        <v>2049145905</v>
      </c>
      <c r="E56" s="974">
        <v>2067363958</v>
      </c>
      <c r="F56" s="992">
        <v>100.88905592108142</v>
      </c>
      <c r="G56" s="2057"/>
      <c r="H56" s="2057"/>
      <c r="I56" s="2057"/>
      <c r="J56" s="8"/>
      <c r="K56" s="13"/>
      <c r="L56" s="13"/>
      <c r="M56" s="13"/>
      <c r="N56" s="13"/>
      <c r="O56" s="13"/>
      <c r="P56" s="13"/>
      <c r="Q56" s="13"/>
      <c r="R56" s="13"/>
      <c r="S56" s="13"/>
    </row>
    <row r="57" spans="1:19" x14ac:dyDescent="0.2">
      <c r="A57" s="1464" t="s">
        <v>295</v>
      </c>
      <c r="B57" s="1465" t="s">
        <v>863</v>
      </c>
      <c r="C57" s="975">
        <v>315414000</v>
      </c>
      <c r="D57" s="970">
        <v>500757000</v>
      </c>
      <c r="E57" s="971">
        <v>573246736</v>
      </c>
      <c r="F57" s="472">
        <v>114.47603048983839</v>
      </c>
      <c r="G57" s="2057"/>
      <c r="H57" s="2057"/>
      <c r="I57" s="2057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x14ac:dyDescent="0.2">
      <c r="A58" s="1466" t="s">
        <v>521</v>
      </c>
      <c r="B58" s="1467" t="s">
        <v>878</v>
      </c>
      <c r="C58" s="981">
        <v>0</v>
      </c>
      <c r="D58" s="982">
        <v>0</v>
      </c>
      <c r="E58" s="983">
        <v>0</v>
      </c>
      <c r="F58" s="986">
        <v>0</v>
      </c>
      <c r="G58" s="3"/>
      <c r="H58" s="205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x14ac:dyDescent="0.2">
      <c r="A59" s="1466" t="s">
        <v>522</v>
      </c>
      <c r="B59" s="1472" t="s">
        <v>879</v>
      </c>
      <c r="C59" s="981">
        <v>0</v>
      </c>
      <c r="D59" s="982">
        <v>0</v>
      </c>
      <c r="E59" s="983">
        <v>0</v>
      </c>
      <c r="F59" s="986">
        <v>0</v>
      </c>
      <c r="G59" s="3"/>
      <c r="H59" s="205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x14ac:dyDescent="0.2">
      <c r="A60" s="1466" t="s">
        <v>523</v>
      </c>
      <c r="B60" s="1472" t="s">
        <v>880</v>
      </c>
      <c r="C60" s="981">
        <v>0</v>
      </c>
      <c r="D60" s="982">
        <v>0</v>
      </c>
      <c r="E60" s="983">
        <v>0</v>
      </c>
      <c r="F60" s="986">
        <v>0</v>
      </c>
      <c r="G60" s="3"/>
      <c r="H60" s="205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x14ac:dyDescent="0.2">
      <c r="A61" s="1466" t="s">
        <v>524</v>
      </c>
      <c r="B61" s="1472" t="s">
        <v>883</v>
      </c>
      <c r="C61" s="981">
        <v>0</v>
      </c>
      <c r="D61" s="982">
        <v>0</v>
      </c>
      <c r="E61" s="983">
        <v>0</v>
      </c>
      <c r="F61" s="986">
        <v>0</v>
      </c>
      <c r="G61" s="3"/>
      <c r="H61" s="205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x14ac:dyDescent="0.2">
      <c r="A62" s="1466" t="s">
        <v>33</v>
      </c>
      <c r="B62" s="1473" t="s">
        <v>885</v>
      </c>
      <c r="C62" s="981">
        <v>315414000</v>
      </c>
      <c r="D62" s="982">
        <v>500757000</v>
      </c>
      <c r="E62" s="983">
        <v>573246736</v>
      </c>
      <c r="F62" s="471">
        <v>114.47603048983839</v>
      </c>
      <c r="G62" s="3"/>
      <c r="H62" s="205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x14ac:dyDescent="0.2">
      <c r="A63" s="1474" t="s">
        <v>103</v>
      </c>
      <c r="B63" s="1475" t="s">
        <v>884</v>
      </c>
      <c r="C63" s="975">
        <v>2847776904.9999995</v>
      </c>
      <c r="D63" s="975">
        <v>1482793905</v>
      </c>
      <c r="E63" s="971">
        <v>1470107153</v>
      </c>
      <c r="F63" s="993">
        <v>99.144402202003917</v>
      </c>
      <c r="G63" s="2057"/>
      <c r="H63" s="2057"/>
      <c r="I63" s="2057"/>
      <c r="J63" s="8"/>
      <c r="K63" s="13"/>
      <c r="L63" s="13"/>
      <c r="M63" s="13"/>
      <c r="N63" s="13"/>
      <c r="O63" s="13"/>
      <c r="P63" s="13"/>
      <c r="Q63" s="13"/>
      <c r="R63" s="13"/>
      <c r="S63" s="13"/>
    </row>
    <row r="64" spans="1:19" x14ac:dyDescent="0.2">
      <c r="A64" s="1466" t="s">
        <v>34</v>
      </c>
      <c r="B64" s="1467" t="s">
        <v>864</v>
      </c>
      <c r="C64" s="981"/>
      <c r="D64" s="982"/>
      <c r="E64" s="983"/>
      <c r="F64" s="717">
        <v>0</v>
      </c>
      <c r="G64" s="2058"/>
      <c r="H64" s="11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x14ac:dyDescent="0.2">
      <c r="A65" s="1466" t="s">
        <v>35</v>
      </c>
      <c r="B65" s="1467" t="s">
        <v>865</v>
      </c>
      <c r="C65" s="976">
        <v>2847726905</v>
      </c>
      <c r="D65" s="977">
        <v>1476553905</v>
      </c>
      <c r="E65" s="2062">
        <v>1463862837</v>
      </c>
      <c r="F65" s="992">
        <v>99.140494095269759</v>
      </c>
      <c r="G65" s="4"/>
      <c r="H65" s="4"/>
      <c r="I65" s="4"/>
      <c r="J65" s="3"/>
      <c r="K65" s="13"/>
      <c r="L65" s="13"/>
      <c r="M65" s="13"/>
      <c r="N65" s="13"/>
      <c r="O65" s="13"/>
      <c r="P65" s="13"/>
      <c r="Q65" s="13"/>
      <c r="R65" s="13"/>
      <c r="S65" s="13"/>
    </row>
    <row r="66" spans="1:19" x14ac:dyDescent="0.2">
      <c r="A66" s="1480"/>
      <c r="B66" s="1481" t="s">
        <v>30</v>
      </c>
      <c r="C66" s="978">
        <v>1964147376.9999998</v>
      </c>
      <c r="D66" s="453">
        <v>1127436377</v>
      </c>
      <c r="E66" s="429">
        <v>1091166000</v>
      </c>
      <c r="F66" s="468">
        <v>96.782933588100818</v>
      </c>
      <c r="G66" s="4"/>
      <c r="H66" s="4"/>
      <c r="I66" s="4"/>
      <c r="J66" s="3"/>
      <c r="K66" s="13"/>
      <c r="L66" s="13"/>
      <c r="M66" s="13"/>
      <c r="N66" s="13"/>
      <c r="O66" s="13"/>
      <c r="P66" s="13"/>
      <c r="Q66" s="13"/>
      <c r="R66" s="13"/>
      <c r="S66" s="13"/>
    </row>
    <row r="67" spans="1:19" x14ac:dyDescent="0.2">
      <c r="A67" s="1482"/>
      <c r="B67" s="1483" t="s">
        <v>576</v>
      </c>
      <c r="C67" s="422">
        <v>385434000</v>
      </c>
      <c r="D67" s="454">
        <v>233936000</v>
      </c>
      <c r="E67" s="430">
        <v>197666000</v>
      </c>
      <c r="F67" s="470">
        <v>84.495759523972367</v>
      </c>
      <c r="G67" s="2058"/>
      <c r="H67" s="1114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x14ac:dyDescent="0.2">
      <c r="A68" s="1482"/>
      <c r="B68" s="1483" t="s">
        <v>577</v>
      </c>
      <c r="C68" s="425">
        <v>228651000</v>
      </c>
      <c r="D68" s="457">
        <v>0</v>
      </c>
      <c r="E68" s="433">
        <v>0</v>
      </c>
      <c r="F68" s="470">
        <v>0</v>
      </c>
      <c r="G68" s="2058"/>
      <c r="H68" s="1114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ht="15" x14ac:dyDescent="0.2">
      <c r="A69" s="1482"/>
      <c r="B69" s="1484" t="s">
        <v>71</v>
      </c>
      <c r="C69" s="422">
        <v>1350062376.9999998</v>
      </c>
      <c r="D69" s="454">
        <v>893500376.99999988</v>
      </c>
      <c r="E69" s="430">
        <v>893500000</v>
      </c>
      <c r="F69" s="470">
        <v>99.999957806397219</v>
      </c>
      <c r="G69" s="2058"/>
      <c r="H69" s="1114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 ht="15" x14ac:dyDescent="0.2">
      <c r="A70" s="1482"/>
      <c r="B70" s="1484" t="s">
        <v>1108</v>
      </c>
      <c r="C70" s="422">
        <v>0</v>
      </c>
      <c r="D70" s="454">
        <v>0</v>
      </c>
      <c r="E70" s="430">
        <v>0</v>
      </c>
      <c r="F70" s="470">
        <v>0</v>
      </c>
      <c r="G70" s="2058"/>
      <c r="H70" s="1114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 x14ac:dyDescent="0.2">
      <c r="A71" s="1482"/>
      <c r="B71" s="1485" t="s">
        <v>67</v>
      </c>
      <c r="C71" s="978">
        <v>329929528</v>
      </c>
      <c r="D71" s="453">
        <v>318217528</v>
      </c>
      <c r="E71" s="429">
        <v>322396837</v>
      </c>
      <c r="F71" s="987">
        <v>101.31334971592136</v>
      </c>
      <c r="G71" s="4"/>
      <c r="H71" s="4"/>
      <c r="I71" s="4"/>
      <c r="J71" s="3"/>
      <c r="K71" s="13"/>
      <c r="L71" s="13"/>
      <c r="M71" s="13"/>
      <c r="N71" s="13"/>
      <c r="O71" s="13"/>
      <c r="P71" s="13"/>
      <c r="Q71" s="13"/>
      <c r="R71" s="13"/>
      <c r="S71" s="13"/>
    </row>
    <row r="72" spans="1:19" x14ac:dyDescent="0.2">
      <c r="A72" s="1482"/>
      <c r="B72" s="1483" t="s">
        <v>68</v>
      </c>
      <c r="C72" s="422">
        <v>170129528</v>
      </c>
      <c r="D72" s="454">
        <v>73757527.999999985</v>
      </c>
      <c r="E72" s="430">
        <v>77936837</v>
      </c>
      <c r="F72" s="990">
        <v>105.6662812777565</v>
      </c>
      <c r="G72" s="2058"/>
      <c r="H72" s="1114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 x14ac:dyDescent="0.2">
      <c r="A73" s="1482"/>
      <c r="B73" s="1483" t="s">
        <v>69</v>
      </c>
      <c r="C73" s="425">
        <v>159800000</v>
      </c>
      <c r="D73" s="457">
        <v>244460000</v>
      </c>
      <c r="E73" s="433">
        <v>244460000</v>
      </c>
      <c r="F73" s="990">
        <v>100</v>
      </c>
      <c r="G73" s="2058"/>
      <c r="H73" s="1114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 x14ac:dyDescent="0.2">
      <c r="A74" s="1482"/>
      <c r="B74" s="1485" t="s">
        <v>70</v>
      </c>
      <c r="C74" s="424">
        <v>553650000</v>
      </c>
      <c r="D74" s="456">
        <v>30900000</v>
      </c>
      <c r="E74" s="432">
        <v>50300000</v>
      </c>
      <c r="F74" s="468">
        <v>162.7831715210356</v>
      </c>
      <c r="G74" s="2058"/>
      <c r="H74" s="1114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 x14ac:dyDescent="0.2">
      <c r="A75" s="1466" t="s">
        <v>575</v>
      </c>
      <c r="B75" s="1467" t="s">
        <v>866</v>
      </c>
      <c r="C75" s="962">
        <v>50000</v>
      </c>
      <c r="D75" s="963">
        <v>6240000</v>
      </c>
      <c r="E75" s="964">
        <v>6244316</v>
      </c>
      <c r="F75" s="986">
        <v>0</v>
      </c>
      <c r="G75" s="2058"/>
      <c r="H75" s="1114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 x14ac:dyDescent="0.2">
      <c r="A76" s="1466" t="s">
        <v>867</v>
      </c>
      <c r="B76" s="1467" t="s">
        <v>1062</v>
      </c>
      <c r="C76" s="962">
        <v>0</v>
      </c>
      <c r="D76" s="963">
        <v>0</v>
      </c>
      <c r="E76" s="964">
        <v>0</v>
      </c>
      <c r="F76" s="986">
        <v>0</v>
      </c>
      <c r="G76" s="2058"/>
      <c r="H76" s="1114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 x14ac:dyDescent="0.2">
      <c r="A77" s="1474" t="s">
        <v>104</v>
      </c>
      <c r="B77" s="1475" t="s">
        <v>868</v>
      </c>
      <c r="C77" s="1001">
        <v>40015000</v>
      </c>
      <c r="D77" s="1002">
        <v>65595000</v>
      </c>
      <c r="E77" s="2063">
        <v>24010069</v>
      </c>
      <c r="F77" s="1003">
        <v>36.603504840307949</v>
      </c>
      <c r="G77" s="2057"/>
      <c r="H77" s="2057"/>
      <c r="I77" s="2057"/>
      <c r="J77" s="8"/>
      <c r="K77" s="13"/>
      <c r="L77" s="13"/>
      <c r="M77" s="13"/>
      <c r="N77" s="13"/>
      <c r="O77" s="13"/>
      <c r="P77" s="13"/>
      <c r="Q77" s="13"/>
      <c r="R77" s="13"/>
      <c r="S77" s="13"/>
    </row>
    <row r="78" spans="1:19" x14ac:dyDescent="0.2">
      <c r="A78" s="1466" t="s">
        <v>36</v>
      </c>
      <c r="B78" s="1472" t="s">
        <v>886</v>
      </c>
      <c r="C78" s="981">
        <v>0</v>
      </c>
      <c r="D78" s="982">
        <v>0</v>
      </c>
      <c r="E78" s="983">
        <v>0</v>
      </c>
      <c r="F78" s="471">
        <v>0</v>
      </c>
      <c r="G78" s="2058"/>
      <c r="H78" s="1114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 x14ac:dyDescent="0.2">
      <c r="A79" s="1466" t="s">
        <v>574</v>
      </c>
      <c r="B79" s="1486" t="s">
        <v>887</v>
      </c>
      <c r="C79" s="981">
        <v>40015000</v>
      </c>
      <c r="D79" s="982">
        <v>20878000</v>
      </c>
      <c r="E79" s="983">
        <v>19292669</v>
      </c>
      <c r="F79" s="471">
        <v>92.406691253951522</v>
      </c>
      <c r="G79" s="2058"/>
      <c r="H79" s="1114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 x14ac:dyDescent="0.2">
      <c r="A80" s="1466" t="s">
        <v>772</v>
      </c>
      <c r="B80" s="1467" t="s">
        <v>888</v>
      </c>
      <c r="C80" s="981">
        <v>0</v>
      </c>
      <c r="D80" s="982">
        <v>44717000</v>
      </c>
      <c r="E80" s="983">
        <v>4717400</v>
      </c>
      <c r="F80" s="471">
        <v>10.549455464364783</v>
      </c>
      <c r="G80" s="2058"/>
      <c r="H80" s="1114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 ht="15.75" x14ac:dyDescent="0.2">
      <c r="A81" s="1487" t="s">
        <v>607</v>
      </c>
      <c r="B81" s="1488" t="s">
        <v>869</v>
      </c>
      <c r="C81" s="967">
        <v>23234093585</v>
      </c>
      <c r="D81" s="968">
        <v>23708268767</v>
      </c>
      <c r="E81" s="2064">
        <v>24446384338</v>
      </c>
      <c r="F81" s="1004">
        <v>103.11332547413753</v>
      </c>
      <c r="G81" s="2057"/>
      <c r="H81" s="2057"/>
      <c r="I81" s="2057"/>
      <c r="J81" s="8"/>
      <c r="K81" s="13"/>
      <c r="L81" s="13"/>
      <c r="M81" s="13"/>
      <c r="N81" s="13"/>
      <c r="O81" s="13"/>
      <c r="P81" s="13"/>
      <c r="Q81" s="13"/>
      <c r="R81" s="13"/>
      <c r="S81" s="13"/>
    </row>
    <row r="82" spans="1:19" x14ac:dyDescent="0.2">
      <c r="A82" s="1462" t="s">
        <v>9</v>
      </c>
      <c r="B82" s="1463" t="s">
        <v>870</v>
      </c>
      <c r="C82" s="984">
        <v>3110430265</v>
      </c>
      <c r="D82" s="460">
        <v>7551494641</v>
      </c>
      <c r="E82" s="1112">
        <v>77729453691</v>
      </c>
      <c r="F82" s="994">
        <v>1029.3254168383644</v>
      </c>
      <c r="G82" s="2057"/>
      <c r="H82" s="2057"/>
      <c r="I82" s="2057"/>
      <c r="J82" s="8"/>
      <c r="K82" s="13"/>
      <c r="L82" s="13"/>
      <c r="M82" s="13"/>
      <c r="N82" s="13"/>
      <c r="O82" s="13"/>
      <c r="P82" s="13"/>
      <c r="Q82" s="13"/>
      <c r="R82" s="13"/>
      <c r="S82" s="13"/>
    </row>
    <row r="83" spans="1:19" x14ac:dyDescent="0.2">
      <c r="A83" s="1464" t="s">
        <v>295</v>
      </c>
      <c r="B83" s="1465" t="s">
        <v>871</v>
      </c>
      <c r="C83" s="984">
        <v>3110430265</v>
      </c>
      <c r="D83" s="460">
        <v>7551494641</v>
      </c>
      <c r="E83" s="522">
        <v>77729453691</v>
      </c>
      <c r="F83" s="994">
        <v>1029.3254168383644</v>
      </c>
      <c r="G83" s="2057"/>
      <c r="H83" s="2057"/>
      <c r="I83" s="2057"/>
      <c r="J83" s="8"/>
      <c r="K83" s="13"/>
      <c r="L83" s="13"/>
      <c r="M83" s="13"/>
      <c r="N83" s="13"/>
      <c r="O83" s="13"/>
      <c r="P83" s="13"/>
      <c r="Q83" s="13"/>
      <c r="R83" s="13"/>
      <c r="S83" s="13"/>
    </row>
    <row r="84" spans="1:19" ht="12.75" customHeight="1" x14ac:dyDescent="0.2">
      <c r="A84" s="1466" t="s">
        <v>521</v>
      </c>
      <c r="B84" s="1467" t="s">
        <v>872</v>
      </c>
      <c r="C84" s="962">
        <v>0</v>
      </c>
      <c r="D84" s="963">
        <v>0</v>
      </c>
      <c r="E84" s="964">
        <v>0</v>
      </c>
      <c r="F84" s="986">
        <v>0</v>
      </c>
      <c r="G84" s="3"/>
      <c r="H84" s="205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 x14ac:dyDescent="0.2">
      <c r="A85" s="1466" t="s">
        <v>522</v>
      </c>
      <c r="B85" s="1472" t="s">
        <v>889</v>
      </c>
      <c r="C85" s="962">
        <v>0</v>
      </c>
      <c r="D85" s="963">
        <v>0</v>
      </c>
      <c r="E85" s="964">
        <v>0</v>
      </c>
      <c r="F85" s="471">
        <v>0</v>
      </c>
      <c r="G85" s="3"/>
      <c r="H85" s="205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19" x14ac:dyDescent="0.2">
      <c r="A86" s="1466" t="s">
        <v>523</v>
      </c>
      <c r="B86" s="1486" t="s">
        <v>890</v>
      </c>
      <c r="C86" s="962">
        <v>3110430265</v>
      </c>
      <c r="D86" s="962">
        <v>7011432322</v>
      </c>
      <c r="E86" s="964">
        <v>7011432322</v>
      </c>
      <c r="F86" s="473">
        <v>100</v>
      </c>
      <c r="G86" s="3"/>
      <c r="H86" s="205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19" x14ac:dyDescent="0.2">
      <c r="A87" s="1466" t="s">
        <v>524</v>
      </c>
      <c r="B87" s="1486" t="s">
        <v>1023</v>
      </c>
      <c r="C87" s="962"/>
      <c r="D87" s="963">
        <v>540062319</v>
      </c>
      <c r="E87" s="963">
        <v>540021369</v>
      </c>
      <c r="F87" s="473">
        <v>0</v>
      </c>
      <c r="G87" s="3"/>
      <c r="H87" s="205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19" ht="13.5" thickBot="1" x14ac:dyDescent="0.25">
      <c r="A88" s="1466" t="s">
        <v>33</v>
      </c>
      <c r="B88" s="1486" t="s">
        <v>964</v>
      </c>
      <c r="C88" s="962">
        <v>0</v>
      </c>
      <c r="D88" s="963">
        <v>0</v>
      </c>
      <c r="E88" s="964">
        <v>70178000000</v>
      </c>
      <c r="F88" s="1069">
        <v>0</v>
      </c>
      <c r="G88" s="3"/>
      <c r="H88" s="205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 ht="16.5" thickBot="1" x14ac:dyDescent="0.25">
      <c r="A89" s="1489"/>
      <c r="B89" s="1490" t="s">
        <v>873</v>
      </c>
      <c r="C89" s="427">
        <v>26344523850</v>
      </c>
      <c r="D89" s="459">
        <v>31259763408</v>
      </c>
      <c r="E89" s="435">
        <v>102175838029</v>
      </c>
      <c r="F89" s="1005">
        <v>326.86056095629681</v>
      </c>
      <c r="G89" s="2057"/>
      <c r="H89" s="2057"/>
      <c r="I89" s="2057"/>
      <c r="J89" s="8"/>
      <c r="K89" s="13"/>
      <c r="L89" s="13"/>
      <c r="M89" s="13"/>
      <c r="N89" s="13"/>
      <c r="O89" s="13"/>
      <c r="P89" s="13"/>
      <c r="Q89" s="13"/>
      <c r="R89" s="13"/>
      <c r="S89" s="13"/>
    </row>
    <row r="90" spans="1:19" ht="13.5" thickBot="1" x14ac:dyDescent="0.25">
      <c r="A90" s="13"/>
      <c r="B90" s="13"/>
      <c r="C90" s="13"/>
      <c r="D90" s="13"/>
      <c r="E90" s="5"/>
      <c r="F90" s="1707"/>
      <c r="G90" s="8"/>
      <c r="H90" s="1114"/>
      <c r="I90" s="1114"/>
      <c r="J90" s="1114"/>
      <c r="K90" s="13"/>
      <c r="L90" s="13"/>
      <c r="M90" s="13"/>
      <c r="N90" s="13"/>
      <c r="O90" s="13"/>
      <c r="P90" s="13"/>
      <c r="Q90" s="13"/>
      <c r="R90" s="13"/>
      <c r="S90" s="13"/>
    </row>
    <row r="91" spans="1:19" ht="16.5" hidden="1" thickBot="1" x14ac:dyDescent="0.3">
      <c r="A91" s="3"/>
      <c r="B91" s="8"/>
      <c r="C91" s="554"/>
      <c r="D91" s="4" t="e">
        <v>#REF!</v>
      </c>
      <c r="E91" s="4" t="e">
        <v>#REF!</v>
      </c>
      <c r="F91" s="1005" t="e">
        <v>#REF!</v>
      </c>
      <c r="G91" s="8"/>
      <c r="H91" s="13"/>
      <c r="I91" s="13"/>
      <c r="J91" s="13"/>
    </row>
    <row r="92" spans="1:19" ht="16.5" thickBot="1" x14ac:dyDescent="0.25">
      <c r="A92" s="1489"/>
      <c r="B92" s="1490" t="s">
        <v>1162</v>
      </c>
      <c r="C92" s="427">
        <v>26344523850</v>
      </c>
      <c r="D92" s="459">
        <v>31259763408</v>
      </c>
      <c r="E92" s="435">
        <v>31997838029</v>
      </c>
      <c r="F92" s="1005">
        <v>102.3611011106089</v>
      </c>
    </row>
    <row r="93" spans="1:19" x14ac:dyDescent="0.2">
      <c r="A93" s="3"/>
      <c r="C93" s="555"/>
      <c r="D93" s="555"/>
      <c r="E93" s="555"/>
    </row>
    <row r="94" spans="1:19" x14ac:dyDescent="0.2">
      <c r="A94" s="3"/>
      <c r="D94" s="555"/>
    </row>
    <row r="95" spans="1:19" x14ac:dyDescent="0.2">
      <c r="D95" s="555"/>
    </row>
    <row r="96" spans="1:19" x14ac:dyDescent="0.2">
      <c r="D96" s="555"/>
    </row>
    <row r="97" spans="4:4" x14ac:dyDescent="0.2">
      <c r="D97" s="555"/>
    </row>
  </sheetData>
  <mergeCells count="2">
    <mergeCell ref="A4:F4"/>
    <mergeCell ref="A5:F5"/>
  </mergeCells>
  <phoneticPr fontId="0" type="noConversion"/>
  <printOptions horizontalCentered="1"/>
  <pageMargins left="0" right="0" top="0.31496062992125984" bottom="0.19685039370078741" header="0.19685039370078741" footer="0.11811023622047245"/>
  <pageSetup paperSize="9" scale="67" firstPageNumber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67"/>
  <sheetViews>
    <sheetView zoomScaleNormal="100" zoomScaleSheetLayoutView="80" workbookViewId="0">
      <pane xSplit="2" ySplit="11" topLeftCell="C12" activePane="bottomRight" state="frozen"/>
      <selection pane="topRight"/>
      <selection pane="bottomLeft"/>
      <selection pane="bottomRight" activeCell="W2" sqref="W2"/>
    </sheetView>
  </sheetViews>
  <sheetFormatPr defaultRowHeight="12.75" x14ac:dyDescent="0.2"/>
  <cols>
    <col min="1" max="1" width="6.28515625" style="29" customWidth="1"/>
    <col min="2" max="2" width="50.7109375" style="29" customWidth="1"/>
    <col min="3" max="3" width="12.42578125" style="29" customWidth="1"/>
    <col min="4" max="4" width="12.42578125" style="29" bestFit="1" customWidth="1"/>
    <col min="5" max="5" width="12.28515625" style="29" bestFit="1" customWidth="1"/>
    <col min="6" max="8" width="10.7109375" style="29" customWidth="1"/>
    <col min="9" max="10" width="10" style="29" bestFit="1" customWidth="1"/>
    <col min="11" max="11" width="9.85546875" style="29" bestFit="1" customWidth="1"/>
    <col min="12" max="13" width="10" style="29" bestFit="1" customWidth="1"/>
    <col min="14" max="14" width="9.85546875" style="29" bestFit="1" customWidth="1"/>
    <col min="15" max="17" width="8.85546875" style="29" customWidth="1"/>
    <col min="18" max="20" width="10.85546875" style="29" bestFit="1" customWidth="1"/>
    <col min="21" max="23" width="11.140625" style="29" customWidth="1"/>
    <col min="24" max="26" width="10.85546875" style="29" bestFit="1" customWidth="1"/>
    <col min="27" max="29" width="8.85546875" style="29" customWidth="1"/>
    <col min="30" max="32" width="10.85546875" style="29" bestFit="1" customWidth="1"/>
    <col min="33" max="33" width="11" style="29" customWidth="1"/>
    <col min="34" max="34" width="12.42578125" style="29" bestFit="1" customWidth="1"/>
    <col min="35" max="35" width="11" style="29" customWidth="1"/>
    <col min="36" max="37" width="10" style="29" bestFit="1" customWidth="1"/>
    <col min="38" max="38" width="9.85546875" style="29" bestFit="1" customWidth="1"/>
    <col min="39" max="40" width="12.42578125" style="29" bestFit="1" customWidth="1"/>
    <col min="41" max="41" width="12.28515625" style="29" bestFit="1" customWidth="1"/>
    <col min="42" max="42" width="10" style="29" bestFit="1" customWidth="1"/>
    <col min="43" max="43" width="10.85546875" style="29" bestFit="1" customWidth="1"/>
    <col min="44" max="44" width="10" style="29" customWidth="1"/>
    <col min="45" max="46" width="10" style="29" bestFit="1" customWidth="1"/>
    <col min="47" max="47" width="10.28515625" style="29" customWidth="1"/>
    <col min="48" max="48" width="10.7109375" style="29" customWidth="1"/>
    <col min="49" max="49" width="12.42578125" style="29" bestFit="1" customWidth="1"/>
    <col min="50" max="50" width="10.7109375" style="29" customWidth="1"/>
    <col min="51" max="52" width="10" style="29" bestFit="1" customWidth="1"/>
    <col min="53" max="53" width="9.140625" style="29"/>
    <col min="54" max="55" width="12.42578125" style="29" bestFit="1" customWidth="1"/>
    <col min="56" max="56" width="12.140625" style="29" customWidth="1"/>
    <col min="57" max="57" width="10.85546875" style="29" bestFit="1" customWidth="1"/>
    <col min="58" max="59" width="9.7109375" style="29" customWidth="1"/>
    <col min="60" max="60" width="13.42578125" style="29" bestFit="1" customWidth="1"/>
    <col min="61" max="61" width="16.140625" style="29" bestFit="1" customWidth="1"/>
    <col min="62" max="62" width="14" style="29" customWidth="1"/>
    <col min="63" max="65" width="8.85546875" style="29" customWidth="1"/>
    <col min="66" max="67" width="10.85546875" style="29" bestFit="1" customWidth="1"/>
    <col min="68" max="68" width="10.7109375" style="29" customWidth="1"/>
    <col min="69" max="70" width="10" style="29" bestFit="1" customWidth="1"/>
    <col min="71" max="71" width="9.85546875" style="29" customWidth="1"/>
    <col min="72" max="73" width="10" style="29" bestFit="1" customWidth="1"/>
    <col min="74" max="74" width="10" style="29" customWidth="1"/>
    <col min="75" max="77" width="8.85546875" style="29" customWidth="1"/>
    <col min="78" max="79" width="10" style="29" bestFit="1" customWidth="1"/>
    <col min="80" max="80" width="9.85546875" style="29" customWidth="1"/>
    <col min="81" max="82" width="10.85546875" style="29" bestFit="1" customWidth="1"/>
    <col min="83" max="83" width="13.28515625" style="29" customWidth="1"/>
    <col min="84" max="86" width="8.85546875" style="29" customWidth="1"/>
    <col min="87" max="88" width="10.85546875" style="29" bestFit="1" customWidth="1"/>
    <col min="89" max="89" width="10.85546875" style="29" customWidth="1"/>
    <col min="90" max="91" width="10" style="29" bestFit="1" customWidth="1"/>
    <col min="92" max="92" width="9.85546875" style="29" customWidth="1"/>
    <col min="93" max="95" width="8.85546875" style="29" customWidth="1"/>
    <col min="96" max="97" width="10.85546875" style="29" bestFit="1" customWidth="1"/>
    <col min="98" max="98" width="11" style="29" customWidth="1"/>
    <col min="99" max="100" width="10.85546875" style="29" bestFit="1" customWidth="1"/>
    <col min="101" max="101" width="9.5703125" style="29" customWidth="1"/>
    <col min="102" max="104" width="8.85546875" style="29" customWidth="1"/>
    <col min="105" max="106" width="12.42578125" style="29" bestFit="1" customWidth="1"/>
    <col min="107" max="107" width="13.28515625" style="29" customWidth="1"/>
    <col min="108" max="109" width="13.42578125" style="29" bestFit="1" customWidth="1"/>
    <col min="110" max="110" width="15" style="29" customWidth="1"/>
    <col min="111" max="111" width="10" style="29" bestFit="1" customWidth="1"/>
    <col min="112" max="113" width="11.7109375" style="29" customWidth="1"/>
    <col min="114" max="114" width="12.42578125" style="29" bestFit="1" customWidth="1"/>
    <col min="115" max="115" width="13.85546875" style="29" customWidth="1"/>
    <col min="116" max="116" width="12.140625" style="29" customWidth="1"/>
    <col min="117" max="119" width="12.7109375" style="29" customWidth="1"/>
    <col min="120" max="120" width="12.42578125" style="29" bestFit="1" customWidth="1"/>
    <col min="121" max="121" width="13.28515625" style="29" customWidth="1"/>
    <col min="122" max="122" width="12.5703125" style="29" customWidth="1"/>
    <col min="123" max="124" width="12.42578125" style="29" bestFit="1" customWidth="1"/>
    <col min="125" max="125" width="12.28515625" style="29" customWidth="1"/>
    <col min="126" max="128" width="13.7109375" style="29" customWidth="1"/>
    <col min="129" max="129" width="11.140625" style="29" customWidth="1"/>
    <col min="130" max="16384" width="9.140625" style="29"/>
  </cols>
  <sheetData>
    <row r="1" spans="1:129" ht="6" customHeight="1" x14ac:dyDescent="0.2"/>
    <row r="2" spans="1:129" ht="18" customHeight="1" x14ac:dyDescent="0.2">
      <c r="W2" s="557" t="s">
        <v>1201</v>
      </c>
      <c r="Z2" s="557"/>
      <c r="AR2" s="557" t="s">
        <v>565</v>
      </c>
      <c r="AX2" s="567"/>
      <c r="BA2" s="557"/>
      <c r="BJ2" s="557" t="s">
        <v>566</v>
      </c>
      <c r="BY2" s="557"/>
      <c r="CE2" s="557" t="s">
        <v>929</v>
      </c>
      <c r="CZ2" s="557" t="s">
        <v>567</v>
      </c>
      <c r="DC2" s="557"/>
      <c r="DF2" s="557"/>
      <c r="DO2" s="557" t="s">
        <v>173</v>
      </c>
      <c r="DY2" s="557" t="s">
        <v>1025</v>
      </c>
    </row>
    <row r="3" spans="1:129" ht="15" customHeight="1" x14ac:dyDescent="0.2">
      <c r="W3" s="557" t="s">
        <v>51</v>
      </c>
      <c r="Z3" s="557"/>
    </row>
    <row r="4" spans="1:129" ht="32.25" customHeight="1" x14ac:dyDescent="0.25">
      <c r="C4" s="2374" t="s">
        <v>1322</v>
      </c>
      <c r="D4" s="2374"/>
      <c r="E4" s="2374"/>
      <c r="F4" s="2374"/>
      <c r="G4" s="2374"/>
      <c r="H4" s="2374"/>
      <c r="I4" s="2374"/>
      <c r="J4" s="2374"/>
      <c r="K4" s="2374"/>
      <c r="L4" s="2374"/>
      <c r="M4" s="2374"/>
      <c r="N4" s="2374"/>
      <c r="O4" s="2374"/>
      <c r="P4" s="2374"/>
      <c r="Q4" s="2374"/>
      <c r="R4" s="2374"/>
      <c r="S4" s="2374"/>
      <c r="T4" s="2374"/>
      <c r="U4" s="2374"/>
      <c r="V4" s="2374"/>
      <c r="W4" s="2374"/>
    </row>
    <row r="5" spans="1:129" ht="16.5" customHeight="1" x14ac:dyDescent="0.2">
      <c r="C5" s="2375" t="s">
        <v>1361</v>
      </c>
      <c r="D5" s="2375"/>
      <c r="E5" s="2375"/>
      <c r="F5" s="2375"/>
      <c r="G5" s="2375"/>
      <c r="H5" s="2375"/>
      <c r="I5" s="2375"/>
      <c r="J5" s="2375"/>
      <c r="K5" s="2375"/>
      <c r="L5" s="2375"/>
      <c r="M5" s="2375"/>
      <c r="N5" s="2375"/>
      <c r="O5" s="2375"/>
      <c r="P5" s="2375"/>
      <c r="Q5" s="2375"/>
      <c r="R5" s="2375"/>
      <c r="S5" s="2375"/>
      <c r="T5" s="2375"/>
      <c r="U5" s="2375"/>
      <c r="V5" s="2375"/>
      <c r="W5" s="2375"/>
    </row>
    <row r="6" spans="1:129" ht="22.5" customHeight="1" thickBot="1" x14ac:dyDescent="0.25"/>
    <row r="7" spans="1:129" ht="12.75" customHeight="1" x14ac:dyDescent="0.2">
      <c r="A7" s="37" t="s">
        <v>505</v>
      </c>
      <c r="B7" s="37" t="s">
        <v>505</v>
      </c>
      <c r="C7" s="2355" t="s">
        <v>629</v>
      </c>
      <c r="D7" s="2356"/>
      <c r="E7" s="2357"/>
      <c r="F7" s="2355" t="s">
        <v>225</v>
      </c>
      <c r="G7" s="2356"/>
      <c r="H7" s="2357"/>
      <c r="I7" s="38" t="s">
        <v>631</v>
      </c>
      <c r="J7" s="39"/>
      <c r="K7" s="39"/>
      <c r="L7" s="2355" t="s">
        <v>632</v>
      </c>
      <c r="M7" s="2368"/>
      <c r="N7" s="2368"/>
      <c r="O7" s="2355" t="s">
        <v>634</v>
      </c>
      <c r="P7" s="2368"/>
      <c r="Q7" s="2369"/>
      <c r="R7" s="2355" t="s">
        <v>635</v>
      </c>
      <c r="S7" s="2368"/>
      <c r="T7" s="2369"/>
      <c r="U7" s="2355" t="s">
        <v>636</v>
      </c>
      <c r="V7" s="2356"/>
      <c r="W7" s="2357"/>
      <c r="X7" s="2355" t="s">
        <v>480</v>
      </c>
      <c r="Y7" s="2368"/>
      <c r="Z7" s="2368"/>
      <c r="AA7" s="2355" t="s">
        <v>637</v>
      </c>
      <c r="AB7" s="2368"/>
      <c r="AC7" s="2368"/>
      <c r="AD7" s="2355" t="s">
        <v>482</v>
      </c>
      <c r="AE7" s="2368"/>
      <c r="AF7" s="2368"/>
      <c r="AG7" s="2355" t="s">
        <v>638</v>
      </c>
      <c r="AH7" s="2368"/>
      <c r="AI7" s="2369"/>
      <c r="AJ7" s="2355" t="s">
        <v>639</v>
      </c>
      <c r="AK7" s="2356"/>
      <c r="AL7" s="2357"/>
      <c r="AM7" s="2355" t="s">
        <v>640</v>
      </c>
      <c r="AN7" s="2356"/>
      <c r="AO7" s="2357"/>
      <c r="AP7" s="2355" t="s">
        <v>641</v>
      </c>
      <c r="AQ7" s="2356"/>
      <c r="AR7" s="2357"/>
      <c r="AS7" s="2355" t="s">
        <v>642</v>
      </c>
      <c r="AT7" s="2356"/>
      <c r="AU7" s="2357"/>
      <c r="AV7" s="2362" t="s">
        <v>1005</v>
      </c>
      <c r="AW7" s="2363"/>
      <c r="AX7" s="2364"/>
      <c r="AY7" s="2355" t="s">
        <v>226</v>
      </c>
      <c r="AZ7" s="2368"/>
      <c r="BA7" s="2369"/>
      <c r="BB7" s="2355" t="s">
        <v>643</v>
      </c>
      <c r="BC7" s="2368"/>
      <c r="BD7" s="2369"/>
      <c r="BE7" s="2362" t="s">
        <v>645</v>
      </c>
      <c r="BF7" s="2363"/>
      <c r="BG7" s="2364"/>
      <c r="BH7" s="2370" t="s">
        <v>470</v>
      </c>
      <c r="BI7" s="2371"/>
      <c r="BJ7" s="2372"/>
      <c r="BK7" s="2362" t="s">
        <v>140</v>
      </c>
      <c r="BL7" s="2363"/>
      <c r="BM7" s="2364"/>
      <c r="BN7" s="2362" t="s">
        <v>471</v>
      </c>
      <c r="BO7" s="2363"/>
      <c r="BP7" s="2364"/>
      <c r="BQ7" s="2355" t="s">
        <v>473</v>
      </c>
      <c r="BR7" s="2368"/>
      <c r="BS7" s="2369"/>
      <c r="BT7" s="2365" t="s">
        <v>475</v>
      </c>
      <c r="BU7" s="2366"/>
      <c r="BV7" s="2367"/>
      <c r="BW7" s="2365" t="s">
        <v>77</v>
      </c>
      <c r="BX7" s="2366"/>
      <c r="BY7" s="2367"/>
      <c r="BZ7" s="2365" t="s">
        <v>141</v>
      </c>
      <c r="CA7" s="2366"/>
      <c r="CB7" s="2366"/>
      <c r="CC7" s="2365" t="s">
        <v>477</v>
      </c>
      <c r="CD7" s="2366"/>
      <c r="CE7" s="2367"/>
      <c r="CF7" s="2386" t="s">
        <v>1063</v>
      </c>
      <c r="CG7" s="2386"/>
      <c r="CH7" s="2387"/>
      <c r="CI7" s="2355" t="s">
        <v>478</v>
      </c>
      <c r="CJ7" s="2368"/>
      <c r="CK7" s="2368"/>
      <c r="CL7" s="2355" t="s">
        <v>989</v>
      </c>
      <c r="CM7" s="2368"/>
      <c r="CN7" s="2369"/>
      <c r="CO7" s="2355" t="s">
        <v>1008</v>
      </c>
      <c r="CP7" s="2368"/>
      <c r="CQ7" s="2369"/>
      <c r="CR7" s="2355" t="s">
        <v>46</v>
      </c>
      <c r="CS7" s="2368"/>
      <c r="CT7" s="2369"/>
      <c r="CU7" s="2355" t="s">
        <v>1040</v>
      </c>
      <c r="CV7" s="2368"/>
      <c r="CW7" s="2368"/>
      <c r="CX7" s="2355" t="s">
        <v>1065</v>
      </c>
      <c r="CY7" s="2368"/>
      <c r="CZ7" s="2369"/>
      <c r="DA7" s="2376" t="s">
        <v>479</v>
      </c>
      <c r="DB7" s="2377"/>
      <c r="DC7" s="2378"/>
      <c r="DD7" s="2376" t="s">
        <v>227</v>
      </c>
      <c r="DE7" s="2377"/>
      <c r="DF7" s="2378"/>
      <c r="DG7" s="2355" t="s">
        <v>483</v>
      </c>
      <c r="DH7" s="2368"/>
      <c r="DI7" s="2369"/>
      <c r="DJ7" s="2355" t="s">
        <v>483</v>
      </c>
      <c r="DK7" s="2368"/>
      <c r="DL7" s="2368"/>
      <c r="DM7" s="2376" t="s">
        <v>333</v>
      </c>
      <c r="DN7" s="2377"/>
      <c r="DO7" s="2378"/>
      <c r="DP7" s="2355" t="s">
        <v>799</v>
      </c>
      <c r="DQ7" s="2356"/>
      <c r="DR7" s="2357"/>
      <c r="DS7" s="2355" t="s">
        <v>148</v>
      </c>
      <c r="DT7" s="2356"/>
      <c r="DU7" s="2357"/>
      <c r="DV7" s="2376" t="s">
        <v>1109</v>
      </c>
      <c r="DW7" s="2377"/>
      <c r="DX7" s="2377"/>
      <c r="DY7" s="40"/>
    </row>
    <row r="8" spans="1:129" ht="12.75" customHeight="1" thickBot="1" x14ac:dyDescent="0.25">
      <c r="A8" s="41" t="s">
        <v>336</v>
      </c>
      <c r="B8" s="41" t="s">
        <v>334</v>
      </c>
      <c r="C8" s="2349" t="s">
        <v>630</v>
      </c>
      <c r="D8" s="2358"/>
      <c r="E8" s="2359"/>
      <c r="F8" s="42"/>
      <c r="G8" s="43"/>
      <c r="H8" s="43"/>
      <c r="I8" s="42"/>
      <c r="J8" s="43"/>
      <c r="K8" s="43"/>
      <c r="L8" s="2349" t="s">
        <v>633</v>
      </c>
      <c r="M8" s="2358"/>
      <c r="N8" s="2359"/>
      <c r="O8" s="2349" t="s">
        <v>142</v>
      </c>
      <c r="P8" s="2350"/>
      <c r="Q8" s="2351"/>
      <c r="R8" s="2349"/>
      <c r="S8" s="2350"/>
      <c r="T8" s="2351"/>
      <c r="U8" s="2349"/>
      <c r="V8" s="2358"/>
      <c r="W8" s="2359"/>
      <c r="X8" s="2349" t="s">
        <v>481</v>
      </c>
      <c r="Y8" s="2350"/>
      <c r="Z8" s="2351"/>
      <c r="AA8" s="2349"/>
      <c r="AB8" s="2358"/>
      <c r="AC8" s="2359"/>
      <c r="AD8" s="2349" t="s">
        <v>143</v>
      </c>
      <c r="AE8" s="2358"/>
      <c r="AF8" s="2359"/>
      <c r="AG8" s="670"/>
      <c r="AH8" s="671"/>
      <c r="AI8" s="672"/>
      <c r="AJ8" s="2349" t="s">
        <v>142</v>
      </c>
      <c r="AK8" s="2358"/>
      <c r="AL8" s="2359"/>
      <c r="AM8" s="2349"/>
      <c r="AN8" s="2358"/>
      <c r="AO8" s="2359"/>
      <c r="AP8" s="670"/>
      <c r="AQ8" s="671"/>
      <c r="AR8" s="672"/>
      <c r="AS8" s="670"/>
      <c r="AT8" s="671"/>
      <c r="AU8" s="672"/>
      <c r="AV8" s="2343" t="s">
        <v>1006</v>
      </c>
      <c r="AW8" s="2344"/>
      <c r="AX8" s="2345"/>
      <c r="AY8" s="44"/>
      <c r="AZ8" s="45"/>
      <c r="BA8" s="450"/>
      <c r="BB8" s="2349" t="s">
        <v>644</v>
      </c>
      <c r="BC8" s="2350"/>
      <c r="BD8" s="2351"/>
      <c r="BE8" s="2343" t="s">
        <v>646</v>
      </c>
      <c r="BF8" s="2344"/>
      <c r="BG8" s="2345"/>
      <c r="BH8" s="2346" t="s">
        <v>506</v>
      </c>
      <c r="BI8" s="2347"/>
      <c r="BJ8" s="2348"/>
      <c r="BK8" s="2343" t="s">
        <v>143</v>
      </c>
      <c r="BL8" s="2344"/>
      <c r="BM8" s="2345"/>
      <c r="BN8" s="2343" t="s">
        <v>472</v>
      </c>
      <c r="BO8" s="2344"/>
      <c r="BP8" s="2345"/>
      <c r="BQ8" s="2349" t="s">
        <v>474</v>
      </c>
      <c r="BR8" s="2350"/>
      <c r="BS8" s="2351"/>
      <c r="BT8" s="568"/>
      <c r="BU8" s="569"/>
      <c r="BV8" s="570"/>
      <c r="BW8" s="568"/>
      <c r="BX8" s="569"/>
      <c r="BY8" s="570"/>
      <c r="BZ8" s="2360" t="s">
        <v>476</v>
      </c>
      <c r="CA8" s="2361"/>
      <c r="CB8" s="2361"/>
      <c r="CC8" s="2388" t="s">
        <v>142</v>
      </c>
      <c r="CD8" s="2361"/>
      <c r="CE8" s="2389"/>
      <c r="CF8" s="2384"/>
      <c r="CG8" s="2384"/>
      <c r="CH8" s="2385"/>
      <c r="CI8" s="2349"/>
      <c r="CJ8" s="2350"/>
      <c r="CK8" s="2350"/>
      <c r="CL8" s="2349" t="s">
        <v>990</v>
      </c>
      <c r="CM8" s="2350"/>
      <c r="CN8" s="2351"/>
      <c r="CO8" s="2349" t="s">
        <v>1007</v>
      </c>
      <c r="CP8" s="2350"/>
      <c r="CQ8" s="2351"/>
      <c r="CR8" s="2349" t="s">
        <v>1010</v>
      </c>
      <c r="CS8" s="2350"/>
      <c r="CT8" s="2351"/>
      <c r="CU8" s="2349"/>
      <c r="CV8" s="2350"/>
      <c r="CW8" s="2350"/>
      <c r="CX8" s="2373" t="s">
        <v>1064</v>
      </c>
      <c r="CY8" s="2350"/>
      <c r="CZ8" s="2351"/>
      <c r="DA8" s="2381" t="s">
        <v>506</v>
      </c>
      <c r="DB8" s="2382"/>
      <c r="DC8" s="2383"/>
      <c r="DD8" s="2346" t="s">
        <v>228</v>
      </c>
      <c r="DE8" s="2379"/>
      <c r="DF8" s="2380"/>
      <c r="DG8" s="2349" t="s">
        <v>484</v>
      </c>
      <c r="DH8" s="2350"/>
      <c r="DI8" s="2351"/>
      <c r="DJ8" s="2349" t="s">
        <v>1041</v>
      </c>
      <c r="DK8" s="2350"/>
      <c r="DL8" s="2350"/>
      <c r="DM8" s="2346" t="s">
        <v>506</v>
      </c>
      <c r="DN8" s="2379"/>
      <c r="DO8" s="2380"/>
      <c r="DP8" s="2349" t="s">
        <v>800</v>
      </c>
      <c r="DQ8" s="2358"/>
      <c r="DR8" s="2359"/>
      <c r="DS8" s="2349"/>
      <c r="DT8" s="2358"/>
      <c r="DU8" s="2359"/>
      <c r="DV8" s="2346"/>
      <c r="DW8" s="2379"/>
      <c r="DX8" s="2380"/>
      <c r="DY8" s="33" t="s">
        <v>172</v>
      </c>
    </row>
    <row r="9" spans="1:129" x14ac:dyDescent="0.2">
      <c r="A9" s="41"/>
      <c r="B9" s="41" t="s">
        <v>653</v>
      </c>
      <c r="C9" s="2208" t="s">
        <v>144</v>
      </c>
      <c r="D9" s="2209" t="s">
        <v>147</v>
      </c>
      <c r="E9" s="2209" t="s">
        <v>169</v>
      </c>
      <c r="F9" s="2208" t="s">
        <v>144</v>
      </c>
      <c r="G9" s="2209" t="s">
        <v>147</v>
      </c>
      <c r="H9" s="2209" t="s">
        <v>169</v>
      </c>
      <c r="I9" s="2208" t="s">
        <v>144</v>
      </c>
      <c r="J9" s="2209" t="s">
        <v>147</v>
      </c>
      <c r="K9" s="2209" t="s">
        <v>169</v>
      </c>
      <c r="L9" s="2208" t="s">
        <v>144</v>
      </c>
      <c r="M9" s="2209" t="s">
        <v>147</v>
      </c>
      <c r="N9" s="2209" t="s">
        <v>169</v>
      </c>
      <c r="O9" s="2208" t="s">
        <v>144</v>
      </c>
      <c r="P9" s="2209" t="s">
        <v>147</v>
      </c>
      <c r="Q9" s="2209" t="s">
        <v>169</v>
      </c>
      <c r="R9" s="2208" t="s">
        <v>144</v>
      </c>
      <c r="S9" s="2209" t="s">
        <v>147</v>
      </c>
      <c r="T9" s="2209" t="s">
        <v>169</v>
      </c>
      <c r="U9" s="2208" t="s">
        <v>144</v>
      </c>
      <c r="V9" s="2209" t="s">
        <v>147</v>
      </c>
      <c r="W9" s="2209" t="s">
        <v>169</v>
      </c>
      <c r="X9" s="2208" t="s">
        <v>144</v>
      </c>
      <c r="Y9" s="2209" t="s">
        <v>147</v>
      </c>
      <c r="Z9" s="2209" t="s">
        <v>169</v>
      </c>
      <c r="AA9" s="2208" t="s">
        <v>144</v>
      </c>
      <c r="AB9" s="2209" t="s">
        <v>147</v>
      </c>
      <c r="AC9" s="2209" t="s">
        <v>169</v>
      </c>
      <c r="AD9" s="1432" t="s">
        <v>144</v>
      </c>
      <c r="AE9" s="2209" t="s">
        <v>147</v>
      </c>
      <c r="AF9" s="2209" t="s">
        <v>169</v>
      </c>
      <c r="AG9" s="2208" t="s">
        <v>144</v>
      </c>
      <c r="AH9" s="2209" t="s">
        <v>147</v>
      </c>
      <c r="AI9" s="2209" t="s">
        <v>169</v>
      </c>
      <c r="AJ9" s="2208" t="s">
        <v>144</v>
      </c>
      <c r="AK9" s="2209" t="s">
        <v>147</v>
      </c>
      <c r="AL9" s="2209" t="s">
        <v>169</v>
      </c>
      <c r="AM9" s="2208" t="s">
        <v>144</v>
      </c>
      <c r="AN9" s="2209" t="s">
        <v>147</v>
      </c>
      <c r="AO9" s="2209" t="s">
        <v>169</v>
      </c>
      <c r="AP9" s="2208" t="s">
        <v>144</v>
      </c>
      <c r="AQ9" s="2209" t="s">
        <v>147</v>
      </c>
      <c r="AR9" s="2209" t="s">
        <v>169</v>
      </c>
      <c r="AS9" s="2208" t="s">
        <v>144</v>
      </c>
      <c r="AT9" s="2209" t="s">
        <v>147</v>
      </c>
      <c r="AU9" s="2209" t="s">
        <v>169</v>
      </c>
      <c r="AV9" s="2208" t="s">
        <v>144</v>
      </c>
      <c r="AW9" s="2209" t="s">
        <v>147</v>
      </c>
      <c r="AX9" s="2209" t="s">
        <v>169</v>
      </c>
      <c r="AY9" s="2208" t="s">
        <v>144</v>
      </c>
      <c r="AZ9" s="2209" t="s">
        <v>147</v>
      </c>
      <c r="BA9" s="2209" t="s">
        <v>169</v>
      </c>
      <c r="BB9" s="2208" t="s">
        <v>144</v>
      </c>
      <c r="BC9" s="2209" t="s">
        <v>147</v>
      </c>
      <c r="BD9" s="2209" t="s">
        <v>169</v>
      </c>
      <c r="BE9" s="2208" t="s">
        <v>144</v>
      </c>
      <c r="BF9" s="2209" t="s">
        <v>147</v>
      </c>
      <c r="BG9" s="2209" t="s">
        <v>169</v>
      </c>
      <c r="BH9" s="2208" t="s">
        <v>144</v>
      </c>
      <c r="BI9" s="2209" t="s">
        <v>147</v>
      </c>
      <c r="BJ9" s="2209" t="s">
        <v>169</v>
      </c>
      <c r="BK9" s="2208" t="s">
        <v>144</v>
      </c>
      <c r="BL9" s="2209" t="s">
        <v>147</v>
      </c>
      <c r="BM9" s="2209" t="s">
        <v>169</v>
      </c>
      <c r="BN9" s="2208" t="s">
        <v>144</v>
      </c>
      <c r="BO9" s="2209" t="s">
        <v>147</v>
      </c>
      <c r="BP9" s="2209" t="s">
        <v>169</v>
      </c>
      <c r="BQ9" s="2208" t="s">
        <v>144</v>
      </c>
      <c r="BR9" s="2209" t="s">
        <v>147</v>
      </c>
      <c r="BS9" s="2209" t="s">
        <v>169</v>
      </c>
      <c r="BT9" s="2208" t="s">
        <v>144</v>
      </c>
      <c r="BU9" s="2209" t="s">
        <v>147</v>
      </c>
      <c r="BV9" s="2209" t="s">
        <v>169</v>
      </c>
      <c r="BW9" s="2208" t="s">
        <v>144</v>
      </c>
      <c r="BX9" s="2209" t="s">
        <v>147</v>
      </c>
      <c r="BY9" s="2209" t="s">
        <v>169</v>
      </c>
      <c r="BZ9" s="2208" t="s">
        <v>144</v>
      </c>
      <c r="CA9" s="2209" t="s">
        <v>147</v>
      </c>
      <c r="CB9" s="2208" t="s">
        <v>169</v>
      </c>
      <c r="CC9" s="2208" t="s">
        <v>144</v>
      </c>
      <c r="CD9" s="2209" t="s">
        <v>147</v>
      </c>
      <c r="CE9" s="2209" t="s">
        <v>169</v>
      </c>
      <c r="CF9" s="2210" t="s">
        <v>144</v>
      </c>
      <c r="CG9" s="2209" t="s">
        <v>147</v>
      </c>
      <c r="CH9" s="2209" t="s">
        <v>169</v>
      </c>
      <c r="CI9" s="2208" t="s">
        <v>144</v>
      </c>
      <c r="CJ9" s="2209" t="s">
        <v>147</v>
      </c>
      <c r="CK9" s="2208" t="s">
        <v>169</v>
      </c>
      <c r="CL9" s="2208" t="s">
        <v>144</v>
      </c>
      <c r="CM9" s="2209" t="s">
        <v>147</v>
      </c>
      <c r="CN9" s="2209" t="s">
        <v>169</v>
      </c>
      <c r="CO9" s="2208" t="s">
        <v>144</v>
      </c>
      <c r="CP9" s="2209" t="s">
        <v>147</v>
      </c>
      <c r="CQ9" s="2209" t="s">
        <v>169</v>
      </c>
      <c r="CR9" s="2208" t="s">
        <v>144</v>
      </c>
      <c r="CS9" s="2209" t="s">
        <v>147</v>
      </c>
      <c r="CT9" s="2209" t="s">
        <v>169</v>
      </c>
      <c r="CU9" s="2208" t="s">
        <v>144</v>
      </c>
      <c r="CV9" s="2209" t="s">
        <v>147</v>
      </c>
      <c r="CW9" s="2208" t="s">
        <v>169</v>
      </c>
      <c r="CX9" s="2208" t="s">
        <v>144</v>
      </c>
      <c r="CY9" s="2209" t="s">
        <v>147</v>
      </c>
      <c r="CZ9" s="2209" t="s">
        <v>169</v>
      </c>
      <c r="DA9" s="2208" t="s">
        <v>144</v>
      </c>
      <c r="DB9" s="2209" t="s">
        <v>147</v>
      </c>
      <c r="DC9" s="2209" t="s">
        <v>169</v>
      </c>
      <c r="DD9" s="2211" t="s">
        <v>144</v>
      </c>
      <c r="DE9" s="2212" t="s">
        <v>147</v>
      </c>
      <c r="DF9" s="2212" t="s">
        <v>169</v>
      </c>
      <c r="DG9" s="2208" t="s">
        <v>144</v>
      </c>
      <c r="DH9" s="2209" t="s">
        <v>147</v>
      </c>
      <c r="DI9" s="2209" t="s">
        <v>169</v>
      </c>
      <c r="DJ9" s="2208" t="s">
        <v>144</v>
      </c>
      <c r="DK9" s="2209" t="s">
        <v>147</v>
      </c>
      <c r="DL9" s="2208" t="s">
        <v>169</v>
      </c>
      <c r="DM9" s="2211" t="s">
        <v>144</v>
      </c>
      <c r="DN9" s="2212" t="s">
        <v>147</v>
      </c>
      <c r="DO9" s="2212" t="s">
        <v>169</v>
      </c>
      <c r="DP9" s="2213" t="s">
        <v>144</v>
      </c>
      <c r="DQ9" s="2214" t="s">
        <v>147</v>
      </c>
      <c r="DR9" s="2214" t="s">
        <v>169</v>
      </c>
      <c r="DS9" s="2210" t="s">
        <v>144</v>
      </c>
      <c r="DT9" s="2209" t="s">
        <v>147</v>
      </c>
      <c r="DU9" s="2209" t="s">
        <v>169</v>
      </c>
      <c r="DV9" s="2211" t="s">
        <v>144</v>
      </c>
      <c r="DW9" s="2212" t="s">
        <v>147</v>
      </c>
      <c r="DX9" s="2211" t="s">
        <v>169</v>
      </c>
      <c r="DY9" s="33" t="s">
        <v>170</v>
      </c>
    </row>
    <row r="10" spans="1:129" ht="13.5" thickBot="1" x14ac:dyDescent="0.25">
      <c r="A10" s="46"/>
      <c r="B10" s="46"/>
      <c r="C10" s="2341" t="s">
        <v>8</v>
      </c>
      <c r="D10" s="2342"/>
      <c r="E10" s="47"/>
      <c r="F10" s="2341" t="s">
        <v>8</v>
      </c>
      <c r="G10" s="2342"/>
      <c r="H10" s="47"/>
      <c r="I10" s="2341" t="s">
        <v>8</v>
      </c>
      <c r="J10" s="2342"/>
      <c r="K10" s="47"/>
      <c r="L10" s="2341" t="s">
        <v>8</v>
      </c>
      <c r="M10" s="2342"/>
      <c r="N10" s="47"/>
      <c r="O10" s="2341" t="s">
        <v>8</v>
      </c>
      <c r="P10" s="2342"/>
      <c r="Q10" s="47"/>
      <c r="R10" s="2341" t="s">
        <v>8</v>
      </c>
      <c r="S10" s="2342"/>
      <c r="T10" s="47"/>
      <c r="U10" s="2341" t="s">
        <v>8</v>
      </c>
      <c r="V10" s="2342"/>
      <c r="W10" s="47"/>
      <c r="X10" s="2341" t="s">
        <v>8</v>
      </c>
      <c r="Y10" s="2342"/>
      <c r="Z10" s="47"/>
      <c r="AA10" s="2341" t="s">
        <v>8</v>
      </c>
      <c r="AB10" s="2342"/>
      <c r="AC10" s="47"/>
      <c r="AD10" s="2341" t="s">
        <v>8</v>
      </c>
      <c r="AE10" s="2342"/>
      <c r="AF10" s="47"/>
      <c r="AG10" s="2341" t="s">
        <v>8</v>
      </c>
      <c r="AH10" s="2342"/>
      <c r="AI10" s="47"/>
      <c r="AJ10" s="2341" t="s">
        <v>8</v>
      </c>
      <c r="AK10" s="2342"/>
      <c r="AL10" s="47"/>
      <c r="AM10" s="2341" t="s">
        <v>8</v>
      </c>
      <c r="AN10" s="2342"/>
      <c r="AO10" s="47"/>
      <c r="AP10" s="2341" t="s">
        <v>8</v>
      </c>
      <c r="AQ10" s="2342"/>
      <c r="AR10" s="47"/>
      <c r="AS10" s="2341" t="s">
        <v>8</v>
      </c>
      <c r="AT10" s="2342"/>
      <c r="AU10" s="47"/>
      <c r="AV10" s="2341" t="s">
        <v>8</v>
      </c>
      <c r="AW10" s="2342"/>
      <c r="AX10" s="47"/>
      <c r="AY10" s="2341" t="s">
        <v>8</v>
      </c>
      <c r="AZ10" s="2342"/>
      <c r="BA10" s="47"/>
      <c r="BB10" s="2341" t="s">
        <v>8</v>
      </c>
      <c r="BC10" s="2342"/>
      <c r="BD10" s="47"/>
      <c r="BE10" s="2341" t="s">
        <v>8</v>
      </c>
      <c r="BF10" s="2342"/>
      <c r="BG10" s="47"/>
      <c r="BH10" s="2341" t="s">
        <v>8</v>
      </c>
      <c r="BI10" s="2342"/>
      <c r="BJ10" s="47"/>
      <c r="BK10" s="2341" t="s">
        <v>8</v>
      </c>
      <c r="BL10" s="2342"/>
      <c r="BM10" s="47"/>
      <c r="BN10" s="2341" t="s">
        <v>8</v>
      </c>
      <c r="BO10" s="2342"/>
      <c r="BP10" s="47"/>
      <c r="BQ10" s="2341" t="s">
        <v>8</v>
      </c>
      <c r="BR10" s="2342"/>
      <c r="BS10" s="47"/>
      <c r="BT10" s="2341" t="s">
        <v>8</v>
      </c>
      <c r="BU10" s="2342"/>
      <c r="BV10" s="47"/>
      <c r="BW10" s="2341" t="s">
        <v>8</v>
      </c>
      <c r="BX10" s="2342"/>
      <c r="BY10" s="47"/>
      <c r="BZ10" s="2341" t="s">
        <v>8</v>
      </c>
      <c r="CA10" s="2342"/>
      <c r="CB10" s="2177"/>
      <c r="CC10" s="2352" t="s">
        <v>8</v>
      </c>
      <c r="CD10" s="2342"/>
      <c r="CE10" s="47"/>
      <c r="CF10" s="2390" t="s">
        <v>8</v>
      </c>
      <c r="CG10" s="2342"/>
      <c r="CH10" s="47"/>
      <c r="CI10" s="2341" t="s">
        <v>8</v>
      </c>
      <c r="CJ10" s="2342"/>
      <c r="CK10" s="1709"/>
      <c r="CL10" s="2341" t="s">
        <v>8</v>
      </c>
      <c r="CM10" s="2342"/>
      <c r="CN10" s="47"/>
      <c r="CO10" s="2341" t="s">
        <v>8</v>
      </c>
      <c r="CP10" s="2342"/>
      <c r="CQ10" s="47"/>
      <c r="CR10" s="2341" t="s">
        <v>8</v>
      </c>
      <c r="CS10" s="2342"/>
      <c r="CT10" s="47"/>
      <c r="CU10" s="2341" t="s">
        <v>8</v>
      </c>
      <c r="CV10" s="2342"/>
      <c r="CW10" s="1709"/>
      <c r="CX10" s="2341" t="s">
        <v>8</v>
      </c>
      <c r="CY10" s="2342"/>
      <c r="CZ10" s="47"/>
      <c r="DA10" s="2341" t="s">
        <v>8</v>
      </c>
      <c r="DB10" s="2342"/>
      <c r="DC10" s="47"/>
      <c r="DD10" s="2353" t="s">
        <v>8</v>
      </c>
      <c r="DE10" s="2354"/>
      <c r="DF10" s="48"/>
      <c r="DG10" s="2341" t="s">
        <v>8</v>
      </c>
      <c r="DH10" s="2342"/>
      <c r="DI10" s="47"/>
      <c r="DJ10" s="2341" t="s">
        <v>8</v>
      </c>
      <c r="DK10" s="2342"/>
      <c r="DL10" s="1709"/>
      <c r="DM10" s="2353" t="s">
        <v>8</v>
      </c>
      <c r="DN10" s="2354"/>
      <c r="DO10" s="48"/>
      <c r="DP10" s="2341" t="s">
        <v>8</v>
      </c>
      <c r="DQ10" s="2342"/>
      <c r="DR10" s="47"/>
      <c r="DS10" s="2390" t="s">
        <v>8</v>
      </c>
      <c r="DT10" s="2342"/>
      <c r="DU10" s="47"/>
      <c r="DV10" s="2353" t="s">
        <v>8</v>
      </c>
      <c r="DW10" s="2354"/>
      <c r="DX10" s="1710"/>
      <c r="DY10" s="49"/>
    </row>
    <row r="11" spans="1:129" x14ac:dyDescent="0.2">
      <c r="A11" s="416">
        <v>1</v>
      </c>
      <c r="B11" s="416">
        <v>2</v>
      </c>
      <c r="C11" s="1432">
        <v>3</v>
      </c>
      <c r="D11" s="1720">
        <v>4</v>
      </c>
      <c r="E11" s="1721">
        <v>5</v>
      </c>
      <c r="F11" s="1432">
        <v>6</v>
      </c>
      <c r="G11" s="1720">
        <v>7</v>
      </c>
      <c r="H11" s="1721">
        <v>8</v>
      </c>
      <c r="I11" s="1432">
        <v>9</v>
      </c>
      <c r="J11" s="1720">
        <v>10</v>
      </c>
      <c r="K11" s="1721">
        <v>11</v>
      </c>
      <c r="L11" s="1432">
        <v>12</v>
      </c>
      <c r="M11" s="1720">
        <v>13</v>
      </c>
      <c r="N11" s="1721">
        <v>14</v>
      </c>
      <c r="O11" s="1432">
        <v>15</v>
      </c>
      <c r="P11" s="1720">
        <v>16</v>
      </c>
      <c r="Q11" s="1721">
        <v>17</v>
      </c>
      <c r="R11" s="1432">
        <v>18</v>
      </c>
      <c r="S11" s="1720">
        <v>19</v>
      </c>
      <c r="T11" s="1721">
        <v>20</v>
      </c>
      <c r="U11" s="1432">
        <v>21</v>
      </c>
      <c r="V11" s="1721">
        <v>22</v>
      </c>
      <c r="W11" s="1721">
        <v>23</v>
      </c>
      <c r="X11" s="1432">
        <v>3</v>
      </c>
      <c r="Y11" s="1412">
        <v>4</v>
      </c>
      <c r="Z11" s="1721">
        <v>5</v>
      </c>
      <c r="AA11" s="1432">
        <v>6</v>
      </c>
      <c r="AB11" s="1412">
        <v>7</v>
      </c>
      <c r="AC11" s="1721">
        <v>8</v>
      </c>
      <c r="AD11" s="1432">
        <v>9</v>
      </c>
      <c r="AE11" s="1412">
        <v>10</v>
      </c>
      <c r="AF11" s="1721">
        <v>11</v>
      </c>
      <c r="AG11" s="1432">
        <v>12</v>
      </c>
      <c r="AH11" s="1412">
        <v>13</v>
      </c>
      <c r="AI11" s="1721">
        <v>14</v>
      </c>
      <c r="AJ11" s="1432">
        <v>15</v>
      </c>
      <c r="AK11" s="1412">
        <v>16</v>
      </c>
      <c r="AL11" s="1721">
        <v>17</v>
      </c>
      <c r="AM11" s="1432">
        <v>18</v>
      </c>
      <c r="AN11" s="1412">
        <v>19</v>
      </c>
      <c r="AO11" s="1721">
        <v>20</v>
      </c>
      <c r="AP11" s="1432">
        <v>21</v>
      </c>
      <c r="AQ11" s="1412">
        <v>22</v>
      </c>
      <c r="AR11" s="1721">
        <v>23</v>
      </c>
      <c r="AS11" s="1432">
        <v>3</v>
      </c>
      <c r="AT11" s="1412">
        <v>4</v>
      </c>
      <c r="AU11" s="1721">
        <v>5</v>
      </c>
      <c r="AV11" s="1432">
        <v>6</v>
      </c>
      <c r="AW11" s="1412">
        <v>7</v>
      </c>
      <c r="AX11" s="1721">
        <v>8</v>
      </c>
      <c r="AY11" s="1432">
        <v>9</v>
      </c>
      <c r="AZ11" s="1412">
        <v>10</v>
      </c>
      <c r="BA11" s="1721">
        <v>11</v>
      </c>
      <c r="BB11" s="1432">
        <v>12</v>
      </c>
      <c r="BC11" s="1412">
        <v>13</v>
      </c>
      <c r="BD11" s="1721">
        <v>14</v>
      </c>
      <c r="BE11" s="1432">
        <v>15</v>
      </c>
      <c r="BF11" s="1412">
        <v>16</v>
      </c>
      <c r="BG11" s="1721">
        <v>17</v>
      </c>
      <c r="BH11" s="1432">
        <v>18</v>
      </c>
      <c r="BI11" s="1412">
        <v>19</v>
      </c>
      <c r="BJ11" s="1721">
        <v>20</v>
      </c>
      <c r="BK11" s="1432">
        <v>3</v>
      </c>
      <c r="BL11" s="1412">
        <v>4</v>
      </c>
      <c r="BM11" s="1721">
        <v>5</v>
      </c>
      <c r="BN11" s="1432">
        <v>6</v>
      </c>
      <c r="BO11" s="1412">
        <v>7</v>
      </c>
      <c r="BP11" s="1721">
        <v>8</v>
      </c>
      <c r="BQ11" s="1432">
        <v>9</v>
      </c>
      <c r="BR11" s="1412">
        <v>10</v>
      </c>
      <c r="BS11" s="1721">
        <v>11</v>
      </c>
      <c r="BT11" s="1432">
        <v>12</v>
      </c>
      <c r="BU11" s="1412">
        <v>13</v>
      </c>
      <c r="BV11" s="1721">
        <v>14</v>
      </c>
      <c r="BW11" s="1432">
        <v>15</v>
      </c>
      <c r="BX11" s="1412">
        <v>16</v>
      </c>
      <c r="BY11" s="1721">
        <v>17</v>
      </c>
      <c r="BZ11" s="1432">
        <v>18</v>
      </c>
      <c r="CA11" s="1412">
        <v>19</v>
      </c>
      <c r="CB11" s="1722">
        <v>20</v>
      </c>
      <c r="CC11" s="1432">
        <v>21</v>
      </c>
      <c r="CD11" s="1412">
        <v>22</v>
      </c>
      <c r="CE11" s="1721">
        <v>23</v>
      </c>
      <c r="CF11" s="1723">
        <v>3</v>
      </c>
      <c r="CG11" s="1412">
        <v>4</v>
      </c>
      <c r="CH11" s="1721">
        <v>5</v>
      </c>
      <c r="CI11" s="1432">
        <v>6</v>
      </c>
      <c r="CJ11" s="1412">
        <v>7</v>
      </c>
      <c r="CK11" s="1722">
        <v>8</v>
      </c>
      <c r="CL11" s="1432">
        <v>9</v>
      </c>
      <c r="CM11" s="1412">
        <v>10</v>
      </c>
      <c r="CN11" s="1721">
        <v>11</v>
      </c>
      <c r="CO11" s="1432">
        <v>12</v>
      </c>
      <c r="CP11" s="1412">
        <v>13</v>
      </c>
      <c r="CQ11" s="1721">
        <v>14</v>
      </c>
      <c r="CR11" s="1432">
        <v>15</v>
      </c>
      <c r="CS11" s="1412">
        <v>16</v>
      </c>
      <c r="CT11" s="1721">
        <v>17</v>
      </c>
      <c r="CU11" s="1432">
        <v>18</v>
      </c>
      <c r="CV11" s="1412">
        <v>19</v>
      </c>
      <c r="CW11" s="1722">
        <v>20</v>
      </c>
      <c r="CX11" s="1432">
        <v>21</v>
      </c>
      <c r="CY11" s="1412">
        <v>22</v>
      </c>
      <c r="CZ11" s="1721">
        <v>23</v>
      </c>
      <c r="DA11" s="1432">
        <v>3</v>
      </c>
      <c r="DB11" s="1412">
        <v>4</v>
      </c>
      <c r="DC11" s="1721">
        <v>5</v>
      </c>
      <c r="DD11" s="1432">
        <v>6</v>
      </c>
      <c r="DE11" s="1412">
        <v>7</v>
      </c>
      <c r="DF11" s="1721">
        <v>8</v>
      </c>
      <c r="DG11" s="1432">
        <v>9</v>
      </c>
      <c r="DH11" s="1412">
        <v>10</v>
      </c>
      <c r="DI11" s="1721">
        <v>11</v>
      </c>
      <c r="DJ11" s="1432">
        <v>12</v>
      </c>
      <c r="DK11" s="1722">
        <v>13</v>
      </c>
      <c r="DL11" s="1722">
        <v>14</v>
      </c>
      <c r="DM11" s="1432">
        <v>15</v>
      </c>
      <c r="DN11" s="1722">
        <v>16</v>
      </c>
      <c r="DO11" s="1721">
        <v>17</v>
      </c>
      <c r="DP11" s="1432">
        <v>3</v>
      </c>
      <c r="DQ11" s="1723">
        <v>4</v>
      </c>
      <c r="DR11" s="1721">
        <v>5</v>
      </c>
      <c r="DS11" s="1723">
        <v>6</v>
      </c>
      <c r="DT11" s="1722">
        <v>7</v>
      </c>
      <c r="DU11" s="1721">
        <v>8</v>
      </c>
      <c r="DV11" s="1723">
        <v>9</v>
      </c>
      <c r="DW11" s="1722">
        <v>10</v>
      </c>
      <c r="DX11" s="1722">
        <v>11</v>
      </c>
      <c r="DY11" s="416">
        <v>12</v>
      </c>
    </row>
    <row r="12" spans="1:129" ht="24.95" customHeight="1" x14ac:dyDescent="0.2">
      <c r="A12" s="1433" t="s">
        <v>295</v>
      </c>
      <c r="B12" s="1434" t="s">
        <v>738</v>
      </c>
      <c r="C12" s="379">
        <v>1136386326</v>
      </c>
      <c r="D12" s="236">
        <v>1918556588</v>
      </c>
      <c r="E12" s="378">
        <v>1750287582.9999995</v>
      </c>
      <c r="F12" s="379">
        <v>295570000</v>
      </c>
      <c r="G12" s="236">
        <v>298984000</v>
      </c>
      <c r="H12" s="378">
        <v>193523296</v>
      </c>
      <c r="I12" s="379">
        <v>44074000</v>
      </c>
      <c r="J12" s="236">
        <v>79502000</v>
      </c>
      <c r="K12" s="378">
        <v>47843426.999999993</v>
      </c>
      <c r="L12" s="379">
        <v>31681000</v>
      </c>
      <c r="M12" s="236">
        <v>45720000</v>
      </c>
      <c r="N12" s="378">
        <v>22716158</v>
      </c>
      <c r="O12" s="379">
        <v>0</v>
      </c>
      <c r="P12" s="236">
        <v>0</v>
      </c>
      <c r="Q12" s="378">
        <v>0</v>
      </c>
      <c r="R12" s="379">
        <v>169069494</v>
      </c>
      <c r="S12" s="236">
        <v>234311387</v>
      </c>
      <c r="T12" s="378">
        <v>192477924.00000003</v>
      </c>
      <c r="U12" s="379">
        <v>434521502</v>
      </c>
      <c r="V12" s="236">
        <v>427158936</v>
      </c>
      <c r="W12" s="378">
        <v>357718110</v>
      </c>
      <c r="X12" s="379">
        <v>147827000</v>
      </c>
      <c r="Y12" s="385">
        <v>194584864</v>
      </c>
      <c r="Z12" s="378">
        <v>113185521</v>
      </c>
      <c r="AA12" s="379">
        <v>4880000</v>
      </c>
      <c r="AB12" s="385">
        <v>5880000</v>
      </c>
      <c r="AC12" s="378">
        <v>5023420</v>
      </c>
      <c r="AD12" s="379">
        <v>438204000</v>
      </c>
      <c r="AE12" s="385">
        <v>478495000</v>
      </c>
      <c r="AF12" s="378">
        <v>478475060</v>
      </c>
      <c r="AG12" s="379">
        <v>768141000</v>
      </c>
      <c r="AH12" s="385">
        <v>864251000</v>
      </c>
      <c r="AI12" s="378">
        <v>547025923.00000012</v>
      </c>
      <c r="AJ12" s="379">
        <v>11030000</v>
      </c>
      <c r="AK12" s="385">
        <v>11030000</v>
      </c>
      <c r="AL12" s="378">
        <v>11029683</v>
      </c>
      <c r="AM12" s="379">
        <v>449108000</v>
      </c>
      <c r="AN12" s="385">
        <v>564080000</v>
      </c>
      <c r="AO12" s="378">
        <v>532258926</v>
      </c>
      <c r="AP12" s="379">
        <v>61503000</v>
      </c>
      <c r="AQ12" s="385">
        <v>82750000</v>
      </c>
      <c r="AR12" s="378">
        <v>47670467</v>
      </c>
      <c r="AS12" s="379">
        <v>11000000</v>
      </c>
      <c r="AT12" s="385">
        <v>12350000</v>
      </c>
      <c r="AU12" s="378">
        <v>12179450</v>
      </c>
      <c r="AV12" s="379">
        <v>755220505</v>
      </c>
      <c r="AW12" s="385">
        <v>1039953684.9999999</v>
      </c>
      <c r="AX12" s="378">
        <v>867902600.00000012</v>
      </c>
      <c r="AY12" s="379">
        <v>11645000</v>
      </c>
      <c r="AZ12" s="385">
        <v>11645000</v>
      </c>
      <c r="BA12" s="378">
        <v>3252185.9999999995</v>
      </c>
      <c r="BB12" s="379">
        <v>2763087607</v>
      </c>
      <c r="BC12" s="385">
        <v>2503231184</v>
      </c>
      <c r="BD12" s="378">
        <v>1937978131</v>
      </c>
      <c r="BE12" s="379">
        <v>176675000</v>
      </c>
      <c r="BF12" s="385">
        <v>41149000</v>
      </c>
      <c r="BG12" s="378">
        <v>17799181</v>
      </c>
      <c r="BH12" s="379">
        <v>7709623434</v>
      </c>
      <c r="BI12" s="385">
        <v>8813632644</v>
      </c>
      <c r="BJ12" s="378">
        <v>7138347046</v>
      </c>
      <c r="BK12" s="379">
        <v>450000</v>
      </c>
      <c r="BL12" s="385">
        <v>452000</v>
      </c>
      <c r="BM12" s="378">
        <v>254422.00000000003</v>
      </c>
      <c r="BN12" s="379">
        <v>149797000</v>
      </c>
      <c r="BO12" s="385">
        <v>274275831</v>
      </c>
      <c r="BP12" s="378">
        <v>219145088.00000006</v>
      </c>
      <c r="BQ12" s="379">
        <v>97651000</v>
      </c>
      <c r="BR12" s="385">
        <v>97651000</v>
      </c>
      <c r="BS12" s="378">
        <v>97645500</v>
      </c>
      <c r="BT12" s="379">
        <v>28575000</v>
      </c>
      <c r="BU12" s="385">
        <v>10349000</v>
      </c>
      <c r="BV12" s="378">
        <v>9657338</v>
      </c>
      <c r="BW12" s="379">
        <v>0</v>
      </c>
      <c r="BX12" s="385">
        <v>0</v>
      </c>
      <c r="BY12" s="378">
        <v>0</v>
      </c>
      <c r="BZ12" s="379">
        <v>63500000</v>
      </c>
      <c r="CA12" s="385">
        <v>63772000</v>
      </c>
      <c r="CB12" s="382">
        <v>48495954</v>
      </c>
      <c r="CC12" s="379">
        <v>539431000</v>
      </c>
      <c r="CD12" s="385">
        <v>870719711</v>
      </c>
      <c r="CE12" s="378">
        <v>359124393</v>
      </c>
      <c r="CF12" s="384">
        <v>1000000</v>
      </c>
      <c r="CG12" s="385">
        <v>200000</v>
      </c>
      <c r="CH12" s="378">
        <v>0</v>
      </c>
      <c r="CI12" s="379">
        <v>259571000</v>
      </c>
      <c r="CJ12" s="385">
        <v>114521594</v>
      </c>
      <c r="CK12" s="382">
        <v>93199540</v>
      </c>
      <c r="CL12" s="379">
        <v>44341000</v>
      </c>
      <c r="CM12" s="385">
        <v>50947000</v>
      </c>
      <c r="CN12" s="378">
        <v>24742877.999999996</v>
      </c>
      <c r="CO12" s="379">
        <v>0</v>
      </c>
      <c r="CP12" s="385">
        <v>2248000</v>
      </c>
      <c r="CQ12" s="378">
        <v>2256850.0000000005</v>
      </c>
      <c r="CR12" s="379">
        <v>3048000</v>
      </c>
      <c r="CS12" s="236">
        <v>10059000</v>
      </c>
      <c r="CT12" s="378">
        <v>6415822</v>
      </c>
      <c r="CU12" s="379">
        <v>0</v>
      </c>
      <c r="CV12" s="236">
        <v>100000</v>
      </c>
      <c r="CW12" s="382">
        <v>100000</v>
      </c>
      <c r="CX12" s="379">
        <v>0</v>
      </c>
      <c r="CY12" s="236">
        <v>0</v>
      </c>
      <c r="CZ12" s="378">
        <v>0</v>
      </c>
      <c r="DA12" s="379">
        <v>1187364000</v>
      </c>
      <c r="DB12" s="1165">
        <v>1495295136</v>
      </c>
      <c r="DC12" s="378">
        <v>861037785</v>
      </c>
      <c r="DD12" s="379">
        <v>8896987434</v>
      </c>
      <c r="DE12" s="385">
        <v>10308927780</v>
      </c>
      <c r="DF12" s="378">
        <v>7999384831</v>
      </c>
      <c r="DG12" s="379">
        <v>45098000</v>
      </c>
      <c r="DH12" s="385">
        <v>242838811</v>
      </c>
      <c r="DI12" s="378">
        <v>154548235</v>
      </c>
      <c r="DJ12" s="379">
        <v>3503511492</v>
      </c>
      <c r="DK12" s="385">
        <v>3832018655</v>
      </c>
      <c r="DL12" s="382">
        <v>3009949728</v>
      </c>
      <c r="DM12" s="379">
        <v>3548609492</v>
      </c>
      <c r="DN12" s="1165">
        <v>4074857466</v>
      </c>
      <c r="DO12" s="378">
        <v>3164497963</v>
      </c>
      <c r="DP12" s="379">
        <v>5168227000</v>
      </c>
      <c r="DQ12" s="385">
        <v>5494992879.000001</v>
      </c>
      <c r="DR12" s="378">
        <v>5167051924</v>
      </c>
      <c r="DS12" s="384">
        <v>3719449000</v>
      </c>
      <c r="DT12" s="385">
        <v>3991327583</v>
      </c>
      <c r="DU12" s="378">
        <v>3892277690</v>
      </c>
      <c r="DV12" s="379">
        <v>21333272926</v>
      </c>
      <c r="DW12" s="385">
        <v>23870105708</v>
      </c>
      <c r="DX12" s="382">
        <v>20223212408</v>
      </c>
      <c r="DY12" s="896">
        <v>84.721922288020053</v>
      </c>
    </row>
    <row r="13" spans="1:129" ht="23.1" customHeight="1" x14ac:dyDescent="0.2">
      <c r="A13" s="1435" t="s">
        <v>521</v>
      </c>
      <c r="B13" s="1436" t="s">
        <v>775</v>
      </c>
      <c r="C13" s="381"/>
      <c r="D13" s="247"/>
      <c r="E13" s="380"/>
      <c r="F13" s="381"/>
      <c r="G13" s="247"/>
      <c r="H13" s="380"/>
      <c r="I13" s="381"/>
      <c r="J13" s="247"/>
      <c r="K13" s="380"/>
      <c r="L13" s="381">
        <v>1000000</v>
      </c>
      <c r="M13" s="247">
        <v>1311000</v>
      </c>
      <c r="N13" s="380">
        <v>287601</v>
      </c>
      <c r="O13" s="381"/>
      <c r="P13" s="247"/>
      <c r="Q13" s="380"/>
      <c r="R13" s="381"/>
      <c r="S13" s="247"/>
      <c r="T13" s="380"/>
      <c r="U13" s="381">
        <v>26216000</v>
      </c>
      <c r="V13" s="247">
        <v>2379000</v>
      </c>
      <c r="W13" s="1663">
        <v>432900</v>
      </c>
      <c r="X13" s="381"/>
      <c r="Y13" s="386">
        <v>606000</v>
      </c>
      <c r="Z13" s="380">
        <v>706916</v>
      </c>
      <c r="AA13" s="381"/>
      <c r="AB13" s="386"/>
      <c r="AC13" s="380"/>
      <c r="AD13" s="381"/>
      <c r="AE13" s="386">
        <v>180000</v>
      </c>
      <c r="AF13" s="380">
        <v>180000</v>
      </c>
      <c r="AG13" s="381"/>
      <c r="AH13" s="386"/>
      <c r="AI13" s="380"/>
      <c r="AJ13" s="381"/>
      <c r="AK13" s="386"/>
      <c r="AL13" s="380"/>
      <c r="AM13" s="381"/>
      <c r="AN13" s="386"/>
      <c r="AO13" s="380"/>
      <c r="AP13" s="381"/>
      <c r="AQ13" s="386"/>
      <c r="AR13" s="380"/>
      <c r="AS13" s="381"/>
      <c r="AT13" s="386"/>
      <c r="AU13" s="380"/>
      <c r="AV13" s="381"/>
      <c r="AW13" s="386"/>
      <c r="AX13" s="380"/>
      <c r="AY13" s="381"/>
      <c r="AZ13" s="386"/>
      <c r="BA13" s="380"/>
      <c r="BB13" s="381">
        <v>156080000</v>
      </c>
      <c r="BC13" s="386">
        <v>153841000</v>
      </c>
      <c r="BD13" s="380">
        <v>145904354.99999997</v>
      </c>
      <c r="BE13" s="381"/>
      <c r="BF13" s="386"/>
      <c r="BG13" s="380"/>
      <c r="BH13" s="381">
        <v>183296000</v>
      </c>
      <c r="BI13" s="1601">
        <v>158317000</v>
      </c>
      <c r="BJ13" s="380">
        <v>147511771.99999997</v>
      </c>
      <c r="BK13" s="381"/>
      <c r="BL13" s="386"/>
      <c r="BM13" s="380"/>
      <c r="BN13" s="381"/>
      <c r="BO13" s="386"/>
      <c r="BP13" s="380"/>
      <c r="BQ13" s="381"/>
      <c r="BR13" s="386"/>
      <c r="BS13" s="380"/>
      <c r="BT13" s="381"/>
      <c r="BU13" s="386"/>
      <c r="BV13" s="380"/>
      <c r="BW13" s="381"/>
      <c r="BX13" s="386"/>
      <c r="BY13" s="380"/>
      <c r="BZ13" s="381"/>
      <c r="CA13" s="386"/>
      <c r="CB13" s="383"/>
      <c r="CC13" s="2188">
        <v>16225000</v>
      </c>
      <c r="CD13" s="386">
        <v>26770361</v>
      </c>
      <c r="CE13" s="380">
        <v>13121323</v>
      </c>
      <c r="CF13" s="248"/>
      <c r="CG13" s="386"/>
      <c r="CH13" s="380"/>
      <c r="CI13" s="381">
        <v>1354000</v>
      </c>
      <c r="CJ13" s="386">
        <v>1354000</v>
      </c>
      <c r="CK13" s="383">
        <v>863982</v>
      </c>
      <c r="CL13" s="381"/>
      <c r="CM13" s="386"/>
      <c r="CN13" s="380"/>
      <c r="CO13" s="381"/>
      <c r="CP13" s="386"/>
      <c r="CQ13" s="380"/>
      <c r="CR13" s="381"/>
      <c r="CS13" s="247"/>
      <c r="CT13" s="380"/>
      <c r="CU13" s="381"/>
      <c r="CV13" s="247"/>
      <c r="CW13" s="383"/>
      <c r="CX13" s="381"/>
      <c r="CY13" s="247"/>
      <c r="CZ13" s="380"/>
      <c r="DA13" s="381">
        <v>17579000</v>
      </c>
      <c r="DB13" s="386">
        <v>28124361</v>
      </c>
      <c r="DC13" s="380">
        <v>13985305</v>
      </c>
      <c r="DD13" s="387">
        <v>200875000</v>
      </c>
      <c r="DE13" s="388">
        <v>186441361</v>
      </c>
      <c r="DF13" s="389">
        <v>161497076.99999997</v>
      </c>
      <c r="DG13" s="381"/>
      <c r="DH13" s="386">
        <v>154475284</v>
      </c>
      <c r="DI13" s="380">
        <v>110275011</v>
      </c>
      <c r="DJ13" s="381">
        <v>2447524400</v>
      </c>
      <c r="DK13" s="383">
        <v>2575045331</v>
      </c>
      <c r="DL13" s="383">
        <v>2169717294</v>
      </c>
      <c r="DM13" s="381">
        <v>2447524400</v>
      </c>
      <c r="DN13" s="383">
        <v>2729520615</v>
      </c>
      <c r="DO13" s="380">
        <v>2279992305</v>
      </c>
      <c r="DP13" s="381">
        <v>3896199000</v>
      </c>
      <c r="DQ13" s="383">
        <v>4021794846.000001</v>
      </c>
      <c r="DR13" s="380">
        <v>3826325052</v>
      </c>
      <c r="DS13" s="248">
        <v>2917380000</v>
      </c>
      <c r="DT13" s="383">
        <v>3028442063</v>
      </c>
      <c r="DU13" s="380">
        <v>2996961937</v>
      </c>
      <c r="DV13" s="381">
        <v>9461978400</v>
      </c>
      <c r="DW13" s="248">
        <v>9966198885</v>
      </c>
      <c r="DX13" s="383">
        <v>9264776371</v>
      </c>
      <c r="DY13" s="897">
        <v>92.961985586543918</v>
      </c>
    </row>
    <row r="14" spans="1:129" ht="23.1" customHeight="1" x14ac:dyDescent="0.2">
      <c r="A14" s="1435" t="s">
        <v>522</v>
      </c>
      <c r="B14" s="1437" t="s">
        <v>797</v>
      </c>
      <c r="C14" s="381"/>
      <c r="D14" s="247"/>
      <c r="E14" s="380"/>
      <c r="F14" s="381"/>
      <c r="G14" s="247"/>
      <c r="H14" s="380"/>
      <c r="I14" s="381"/>
      <c r="J14" s="247"/>
      <c r="K14" s="380"/>
      <c r="L14" s="381">
        <v>130000</v>
      </c>
      <c r="M14" s="247">
        <v>333000</v>
      </c>
      <c r="N14" s="380">
        <v>155770</v>
      </c>
      <c r="O14" s="381"/>
      <c r="P14" s="247"/>
      <c r="Q14" s="380"/>
      <c r="R14" s="381"/>
      <c r="S14" s="247"/>
      <c r="T14" s="380"/>
      <c r="U14" s="381">
        <v>4188000</v>
      </c>
      <c r="V14" s="247">
        <v>983859.99999999965</v>
      </c>
      <c r="W14" s="380"/>
      <c r="X14" s="381"/>
      <c r="Y14" s="386">
        <v>255000</v>
      </c>
      <c r="Z14" s="380">
        <v>56277</v>
      </c>
      <c r="AA14" s="381"/>
      <c r="AB14" s="386"/>
      <c r="AC14" s="380"/>
      <c r="AD14" s="381"/>
      <c r="AE14" s="386">
        <v>24000</v>
      </c>
      <c r="AF14" s="380">
        <v>21060</v>
      </c>
      <c r="AG14" s="381">
        <v>1200000</v>
      </c>
      <c r="AH14" s="386">
        <v>1400000</v>
      </c>
      <c r="AI14" s="380">
        <v>600000</v>
      </c>
      <c r="AJ14" s="381"/>
      <c r="AK14" s="386"/>
      <c r="AL14" s="380"/>
      <c r="AM14" s="381"/>
      <c r="AN14" s="386"/>
      <c r="AO14" s="380"/>
      <c r="AP14" s="381"/>
      <c r="AQ14" s="386"/>
      <c r="AR14" s="380"/>
      <c r="AS14" s="381"/>
      <c r="AT14" s="386"/>
      <c r="AU14" s="380"/>
      <c r="AV14" s="381"/>
      <c r="AW14" s="386"/>
      <c r="AX14" s="380"/>
      <c r="AY14" s="381"/>
      <c r="AZ14" s="386"/>
      <c r="BA14" s="380"/>
      <c r="BB14" s="381">
        <v>20510000</v>
      </c>
      <c r="BC14" s="386">
        <v>20967000</v>
      </c>
      <c r="BD14" s="380">
        <v>15699832</v>
      </c>
      <c r="BE14" s="381"/>
      <c r="BF14" s="386"/>
      <c r="BG14" s="380"/>
      <c r="BH14" s="381">
        <v>26028000</v>
      </c>
      <c r="BI14" s="1601">
        <v>23962860</v>
      </c>
      <c r="BJ14" s="380">
        <v>16532939</v>
      </c>
      <c r="BK14" s="381">
        <v>20000</v>
      </c>
      <c r="BL14" s="386">
        <v>22000</v>
      </c>
      <c r="BM14" s="380">
        <v>19145</v>
      </c>
      <c r="BN14" s="381"/>
      <c r="BO14" s="386">
        <v>870000</v>
      </c>
      <c r="BP14" s="380">
        <v>869696</v>
      </c>
      <c r="BQ14" s="381"/>
      <c r="BR14" s="386"/>
      <c r="BS14" s="380"/>
      <c r="BT14" s="381"/>
      <c r="BU14" s="386"/>
      <c r="BV14" s="380"/>
      <c r="BW14" s="381"/>
      <c r="BX14" s="386"/>
      <c r="BY14" s="380"/>
      <c r="BZ14" s="381"/>
      <c r="CA14" s="386"/>
      <c r="CB14" s="383"/>
      <c r="CC14" s="2188">
        <v>3027000</v>
      </c>
      <c r="CD14" s="386">
        <v>5951000</v>
      </c>
      <c r="CE14" s="380">
        <v>2295196</v>
      </c>
      <c r="CF14" s="248"/>
      <c r="CG14" s="386"/>
      <c r="CH14" s="380"/>
      <c r="CI14" s="381">
        <v>326000</v>
      </c>
      <c r="CJ14" s="386">
        <v>326000</v>
      </c>
      <c r="CK14" s="383"/>
      <c r="CL14" s="381"/>
      <c r="CM14" s="386"/>
      <c r="CN14" s="380"/>
      <c r="CO14" s="381"/>
      <c r="CP14" s="386"/>
      <c r="CQ14" s="380"/>
      <c r="CR14" s="381"/>
      <c r="CS14" s="247"/>
      <c r="CT14" s="380"/>
      <c r="CU14" s="381"/>
      <c r="CV14" s="247"/>
      <c r="CW14" s="383"/>
      <c r="CX14" s="381"/>
      <c r="CY14" s="247"/>
      <c r="CZ14" s="380"/>
      <c r="DA14" s="381">
        <v>3373000</v>
      </c>
      <c r="DB14" s="386">
        <v>7169000</v>
      </c>
      <c r="DC14" s="380">
        <v>3184037</v>
      </c>
      <c r="DD14" s="387">
        <v>29401000</v>
      </c>
      <c r="DE14" s="388">
        <v>31131860</v>
      </c>
      <c r="DF14" s="389">
        <v>19716976</v>
      </c>
      <c r="DG14" s="381"/>
      <c r="DH14" s="386">
        <v>20174290</v>
      </c>
      <c r="DI14" s="380">
        <v>8344721.0000000009</v>
      </c>
      <c r="DJ14" s="381">
        <v>382260092</v>
      </c>
      <c r="DK14" s="383">
        <v>409030092</v>
      </c>
      <c r="DL14" s="383">
        <v>312445176.00000006</v>
      </c>
      <c r="DM14" s="381">
        <v>382260092</v>
      </c>
      <c r="DN14" s="383">
        <v>429204382</v>
      </c>
      <c r="DO14" s="380">
        <v>320789897.00000006</v>
      </c>
      <c r="DP14" s="381">
        <v>585527000</v>
      </c>
      <c r="DQ14" s="383">
        <v>602666386</v>
      </c>
      <c r="DR14" s="380">
        <v>564502207</v>
      </c>
      <c r="DS14" s="248">
        <v>379555000</v>
      </c>
      <c r="DT14" s="383">
        <v>290468768</v>
      </c>
      <c r="DU14" s="380">
        <v>286368768</v>
      </c>
      <c r="DV14" s="381">
        <v>1376743092</v>
      </c>
      <c r="DW14" s="248">
        <v>1353471396</v>
      </c>
      <c r="DX14" s="383">
        <v>1191377848</v>
      </c>
      <c r="DY14" s="897">
        <v>88.023866002706413</v>
      </c>
    </row>
    <row r="15" spans="1:129" ht="23.1" customHeight="1" x14ac:dyDescent="0.2">
      <c r="A15" s="1435" t="s">
        <v>523</v>
      </c>
      <c r="B15" s="1436" t="s">
        <v>776</v>
      </c>
      <c r="C15" s="381">
        <v>1001386326</v>
      </c>
      <c r="D15" s="247">
        <v>1913556588</v>
      </c>
      <c r="E15" s="380">
        <v>1747715810.9999995</v>
      </c>
      <c r="F15" s="381">
        <v>295570000</v>
      </c>
      <c r="G15" s="247">
        <v>298984000</v>
      </c>
      <c r="H15" s="380">
        <v>193523296</v>
      </c>
      <c r="I15" s="381">
        <v>44074000</v>
      </c>
      <c r="J15" s="247">
        <v>79502000</v>
      </c>
      <c r="K15" s="380">
        <v>47843426.999999993</v>
      </c>
      <c r="L15" s="381">
        <v>30551000</v>
      </c>
      <c r="M15" s="247">
        <v>44076000</v>
      </c>
      <c r="N15" s="380">
        <v>22272787</v>
      </c>
      <c r="O15" s="381"/>
      <c r="P15" s="247"/>
      <c r="Q15" s="380"/>
      <c r="R15" s="381">
        <v>169069494</v>
      </c>
      <c r="S15" s="247">
        <v>234311387</v>
      </c>
      <c r="T15" s="380">
        <v>192477924.00000003</v>
      </c>
      <c r="U15" s="381">
        <v>344117502</v>
      </c>
      <c r="V15" s="247">
        <v>423796076</v>
      </c>
      <c r="W15" s="380">
        <v>357285210</v>
      </c>
      <c r="X15" s="381">
        <v>35964000</v>
      </c>
      <c r="Y15" s="386">
        <v>41183000</v>
      </c>
      <c r="Z15" s="380">
        <v>31279985.999999996</v>
      </c>
      <c r="AA15" s="381"/>
      <c r="AB15" s="386">
        <v>1000000</v>
      </c>
      <c r="AC15" s="380">
        <v>238760</v>
      </c>
      <c r="AD15" s="381"/>
      <c r="AE15" s="386">
        <v>87000</v>
      </c>
      <c r="AF15" s="380">
        <v>70000</v>
      </c>
      <c r="AG15" s="381">
        <v>511510000</v>
      </c>
      <c r="AH15" s="386">
        <v>625720000</v>
      </c>
      <c r="AI15" s="380">
        <v>546425923.00000012</v>
      </c>
      <c r="AJ15" s="381"/>
      <c r="AK15" s="386"/>
      <c r="AL15" s="380"/>
      <c r="AM15" s="381"/>
      <c r="AN15" s="386">
        <v>9322000</v>
      </c>
      <c r="AO15" s="380">
        <v>7349333.0000000009</v>
      </c>
      <c r="AP15" s="381">
        <v>6312000</v>
      </c>
      <c r="AQ15" s="386">
        <v>11815000</v>
      </c>
      <c r="AR15" s="380">
        <v>8163394.9999999991</v>
      </c>
      <c r="AS15" s="381"/>
      <c r="AT15" s="386"/>
      <c r="AU15" s="380"/>
      <c r="AV15" s="381">
        <v>755220505</v>
      </c>
      <c r="AW15" s="386">
        <v>1039953684.9999999</v>
      </c>
      <c r="AX15" s="380">
        <v>867902600.00000012</v>
      </c>
      <c r="AY15" s="381">
        <v>11645000</v>
      </c>
      <c r="AZ15" s="386">
        <v>11645000</v>
      </c>
      <c r="BA15" s="380">
        <v>3252185.9999999995</v>
      </c>
      <c r="BB15" s="381">
        <v>586326071.99999988</v>
      </c>
      <c r="BC15" s="386">
        <v>796077129</v>
      </c>
      <c r="BD15" s="380">
        <v>419881997.00000006</v>
      </c>
      <c r="BE15" s="381">
        <v>176675000</v>
      </c>
      <c r="BF15" s="386">
        <v>34149000</v>
      </c>
      <c r="BG15" s="380">
        <v>17799181</v>
      </c>
      <c r="BH15" s="381">
        <v>3968420899</v>
      </c>
      <c r="BI15" s="1601">
        <v>5565177865</v>
      </c>
      <c r="BJ15" s="380">
        <v>4463481816</v>
      </c>
      <c r="BK15" s="381">
        <v>430000</v>
      </c>
      <c r="BL15" s="386">
        <v>430000</v>
      </c>
      <c r="BM15" s="380">
        <v>235277.00000000003</v>
      </c>
      <c r="BN15" s="381">
        <v>139352000</v>
      </c>
      <c r="BO15" s="386">
        <v>264450831</v>
      </c>
      <c r="BP15" s="380">
        <v>213428892.00000006</v>
      </c>
      <c r="BQ15" s="381">
        <v>97651000</v>
      </c>
      <c r="BR15" s="386">
        <v>97651000</v>
      </c>
      <c r="BS15" s="380">
        <v>97645500</v>
      </c>
      <c r="BT15" s="381">
        <v>28575000</v>
      </c>
      <c r="BU15" s="386">
        <v>10349000</v>
      </c>
      <c r="BV15" s="380">
        <v>9657338</v>
      </c>
      <c r="BW15" s="381"/>
      <c r="BX15" s="386"/>
      <c r="BY15" s="380"/>
      <c r="BZ15" s="381">
        <v>63500000</v>
      </c>
      <c r="CA15" s="386">
        <v>63772000</v>
      </c>
      <c r="CB15" s="383">
        <v>48495954</v>
      </c>
      <c r="CC15" s="2188">
        <v>232099000</v>
      </c>
      <c r="CD15" s="386">
        <v>383065175</v>
      </c>
      <c r="CE15" s="380">
        <v>283851007</v>
      </c>
      <c r="CF15" s="248"/>
      <c r="CG15" s="386"/>
      <c r="CH15" s="380"/>
      <c r="CI15" s="381">
        <v>635000</v>
      </c>
      <c r="CJ15" s="386">
        <v>5038000</v>
      </c>
      <c r="CK15" s="383">
        <v>3467584</v>
      </c>
      <c r="CL15" s="381">
        <v>44341000</v>
      </c>
      <c r="CM15" s="386">
        <v>50947000</v>
      </c>
      <c r="CN15" s="380">
        <v>24742877.999999996</v>
      </c>
      <c r="CO15" s="381"/>
      <c r="CP15" s="386">
        <v>2248000</v>
      </c>
      <c r="CQ15" s="380">
        <v>2256850.0000000005</v>
      </c>
      <c r="CR15" s="381">
        <v>3048000</v>
      </c>
      <c r="CS15" s="247">
        <v>10059000</v>
      </c>
      <c r="CT15" s="380">
        <v>6415822</v>
      </c>
      <c r="CU15" s="381"/>
      <c r="CV15" s="247">
        <v>100000</v>
      </c>
      <c r="CW15" s="383">
        <v>100000</v>
      </c>
      <c r="CX15" s="381"/>
      <c r="CY15" s="247"/>
      <c r="CZ15" s="380"/>
      <c r="DA15" s="381">
        <v>609631000</v>
      </c>
      <c r="DB15" s="386">
        <v>888110006</v>
      </c>
      <c r="DC15" s="380">
        <v>690297102</v>
      </c>
      <c r="DD15" s="387">
        <v>4578051899</v>
      </c>
      <c r="DE15" s="388">
        <v>6453287871</v>
      </c>
      <c r="DF15" s="389">
        <v>5153778918</v>
      </c>
      <c r="DG15" s="381">
        <v>45098000</v>
      </c>
      <c r="DH15" s="386">
        <v>68189237</v>
      </c>
      <c r="DI15" s="380">
        <v>35928503</v>
      </c>
      <c r="DJ15" s="381">
        <v>673727000</v>
      </c>
      <c r="DK15" s="386">
        <v>847943232.00000012</v>
      </c>
      <c r="DL15" s="383">
        <v>527787257.99999994</v>
      </c>
      <c r="DM15" s="381">
        <v>718825000</v>
      </c>
      <c r="DN15" s="383">
        <v>916132469.00000012</v>
      </c>
      <c r="DO15" s="380">
        <v>563715761</v>
      </c>
      <c r="DP15" s="381">
        <v>686501000</v>
      </c>
      <c r="DQ15" s="383">
        <v>857880716</v>
      </c>
      <c r="DR15" s="380">
        <v>763573734</v>
      </c>
      <c r="DS15" s="248">
        <v>422514000</v>
      </c>
      <c r="DT15" s="383">
        <v>586880678</v>
      </c>
      <c r="DU15" s="380">
        <v>523410911</v>
      </c>
      <c r="DV15" s="381">
        <v>6405891899</v>
      </c>
      <c r="DW15" s="248">
        <v>8814181734</v>
      </c>
      <c r="DX15" s="383">
        <v>7004479324</v>
      </c>
      <c r="DY15" s="897">
        <v>79.46828798617554</v>
      </c>
    </row>
    <row r="16" spans="1:129" s="50" customFormat="1" ht="20.100000000000001" customHeight="1" x14ac:dyDescent="0.2">
      <c r="A16" s="1438"/>
      <c r="B16" s="1439" t="s">
        <v>739</v>
      </c>
      <c r="C16" s="775"/>
      <c r="D16" s="776"/>
      <c r="E16" s="777"/>
      <c r="F16" s="775"/>
      <c r="G16" s="776"/>
      <c r="H16" s="777"/>
      <c r="I16" s="775"/>
      <c r="J16" s="776"/>
      <c r="K16" s="777"/>
      <c r="L16" s="775"/>
      <c r="M16" s="776"/>
      <c r="N16" s="777"/>
      <c r="O16" s="775"/>
      <c r="P16" s="776"/>
      <c r="Q16" s="777"/>
      <c r="R16" s="775"/>
      <c r="S16" s="776"/>
      <c r="T16" s="777"/>
      <c r="U16" s="775"/>
      <c r="V16" s="776"/>
      <c r="W16" s="777"/>
      <c r="X16" s="775"/>
      <c r="Y16" s="778"/>
      <c r="Z16" s="777"/>
      <c r="AA16" s="775"/>
      <c r="AB16" s="778"/>
      <c r="AC16" s="777"/>
      <c r="AD16" s="775"/>
      <c r="AE16" s="778"/>
      <c r="AF16" s="777"/>
      <c r="AG16" s="775"/>
      <c r="AH16" s="778"/>
      <c r="AI16" s="777"/>
      <c r="AJ16" s="775"/>
      <c r="AK16" s="778"/>
      <c r="AL16" s="777"/>
      <c r="AM16" s="775"/>
      <c r="AN16" s="778"/>
      <c r="AO16" s="777"/>
      <c r="AP16" s="775"/>
      <c r="AQ16" s="778"/>
      <c r="AR16" s="777"/>
      <c r="AS16" s="775"/>
      <c r="AT16" s="778"/>
      <c r="AU16" s="777"/>
      <c r="AV16" s="775"/>
      <c r="AW16" s="778"/>
      <c r="AX16" s="777"/>
      <c r="AY16" s="775"/>
      <c r="AZ16" s="778"/>
      <c r="BA16" s="777"/>
      <c r="BB16" s="775"/>
      <c r="BC16" s="778"/>
      <c r="BD16" s="777"/>
      <c r="BE16" s="878"/>
      <c r="BF16" s="879"/>
      <c r="BG16" s="880"/>
      <c r="BH16" s="878">
        <v>0</v>
      </c>
      <c r="BI16" s="1603">
        <v>0</v>
      </c>
      <c r="BJ16" s="880">
        <v>0</v>
      </c>
      <c r="BK16" s="821"/>
      <c r="BL16" s="824"/>
      <c r="BM16" s="823"/>
      <c r="BN16" s="821"/>
      <c r="BO16" s="824"/>
      <c r="BP16" s="823"/>
      <c r="BQ16" s="821"/>
      <c r="BR16" s="824"/>
      <c r="BS16" s="823"/>
      <c r="BT16" s="821"/>
      <c r="BU16" s="824"/>
      <c r="BV16" s="823"/>
      <c r="BW16" s="821"/>
      <c r="BX16" s="824"/>
      <c r="BY16" s="823"/>
      <c r="BZ16" s="821"/>
      <c r="CA16" s="824"/>
      <c r="CB16" s="855"/>
      <c r="CC16" s="821"/>
      <c r="CD16" s="824"/>
      <c r="CE16" s="823"/>
      <c r="CF16" s="867"/>
      <c r="CG16" s="824"/>
      <c r="CH16" s="823"/>
      <c r="CI16" s="821"/>
      <c r="CJ16" s="824"/>
      <c r="CK16" s="855"/>
      <c r="CL16" s="821"/>
      <c r="CM16" s="824"/>
      <c r="CN16" s="823"/>
      <c r="CO16" s="821"/>
      <c r="CP16" s="824"/>
      <c r="CQ16" s="823"/>
      <c r="CR16" s="775"/>
      <c r="CS16" s="776"/>
      <c r="CT16" s="777"/>
      <c r="CU16" s="775"/>
      <c r="CV16" s="776"/>
      <c r="CW16" s="1168"/>
      <c r="CX16" s="775"/>
      <c r="CY16" s="776"/>
      <c r="CZ16" s="777"/>
      <c r="DA16" s="878">
        <v>0</v>
      </c>
      <c r="DB16" s="879">
        <v>0</v>
      </c>
      <c r="DC16" s="880">
        <v>0</v>
      </c>
      <c r="DD16" s="821">
        <v>0</v>
      </c>
      <c r="DE16" s="824">
        <v>0</v>
      </c>
      <c r="DF16" s="823">
        <v>0</v>
      </c>
      <c r="DG16" s="821"/>
      <c r="DH16" s="824"/>
      <c r="DI16" s="823"/>
      <c r="DJ16" s="821"/>
      <c r="DK16" s="855"/>
      <c r="DL16" s="855"/>
      <c r="DM16" s="878">
        <v>0</v>
      </c>
      <c r="DN16" s="881">
        <v>0</v>
      </c>
      <c r="DO16" s="880">
        <v>0</v>
      </c>
      <c r="DP16" s="821"/>
      <c r="DQ16" s="855"/>
      <c r="DR16" s="823"/>
      <c r="DS16" s="867"/>
      <c r="DT16" s="855"/>
      <c r="DU16" s="823"/>
      <c r="DV16" s="878">
        <v>0</v>
      </c>
      <c r="DW16" s="881">
        <v>0</v>
      </c>
      <c r="DX16" s="2119">
        <v>0</v>
      </c>
      <c r="DY16" s="1189">
        <v>0</v>
      </c>
    </row>
    <row r="17" spans="1:129" ht="24.95" customHeight="1" x14ac:dyDescent="0.2">
      <c r="A17" s="1440" t="s">
        <v>524</v>
      </c>
      <c r="B17" s="1441" t="s">
        <v>193</v>
      </c>
      <c r="C17" s="787"/>
      <c r="D17" s="368"/>
      <c r="E17" s="441"/>
      <c r="F17" s="787"/>
      <c r="G17" s="368"/>
      <c r="H17" s="441"/>
      <c r="I17" s="787"/>
      <c r="J17" s="368"/>
      <c r="K17" s="441"/>
      <c r="L17" s="787"/>
      <c r="M17" s="368"/>
      <c r="N17" s="441"/>
      <c r="O17" s="381"/>
      <c r="P17" s="247"/>
      <c r="Q17" s="380"/>
      <c r="R17" s="381"/>
      <c r="S17" s="247"/>
      <c r="T17" s="380"/>
      <c r="U17" s="381"/>
      <c r="V17" s="247"/>
      <c r="W17" s="380"/>
      <c r="X17" s="381">
        <v>53300000</v>
      </c>
      <c r="Y17" s="386">
        <v>51258000</v>
      </c>
      <c r="Z17" s="380">
        <v>39428668.000000007</v>
      </c>
      <c r="AA17" s="381"/>
      <c r="AB17" s="386"/>
      <c r="AC17" s="380"/>
      <c r="AD17" s="381"/>
      <c r="AE17" s="386"/>
      <c r="AF17" s="380"/>
      <c r="AG17" s="381"/>
      <c r="AH17" s="386"/>
      <c r="AI17" s="380"/>
      <c r="AJ17" s="381"/>
      <c r="AK17" s="386"/>
      <c r="AL17" s="380"/>
      <c r="AM17" s="381"/>
      <c r="AN17" s="386"/>
      <c r="AO17" s="380"/>
      <c r="AP17" s="381"/>
      <c r="AQ17" s="386"/>
      <c r="AR17" s="380"/>
      <c r="AS17" s="381"/>
      <c r="AT17" s="386"/>
      <c r="AU17" s="380"/>
      <c r="AV17" s="381"/>
      <c r="AW17" s="386"/>
      <c r="AX17" s="380"/>
      <c r="AY17" s="381"/>
      <c r="AZ17" s="386"/>
      <c r="BA17" s="380"/>
      <c r="BB17" s="381"/>
      <c r="BC17" s="386"/>
      <c r="BD17" s="380"/>
      <c r="BE17" s="381"/>
      <c r="BF17" s="386"/>
      <c r="BG17" s="380"/>
      <c r="BH17" s="381">
        <v>53300000</v>
      </c>
      <c r="BI17" s="1601">
        <v>51258000</v>
      </c>
      <c r="BJ17" s="380">
        <v>39428668.000000007</v>
      </c>
      <c r="BK17" s="787"/>
      <c r="BL17" s="831"/>
      <c r="BM17" s="441"/>
      <c r="BN17" s="787"/>
      <c r="BO17" s="831"/>
      <c r="BP17" s="441"/>
      <c r="BQ17" s="787"/>
      <c r="BR17" s="831"/>
      <c r="BS17" s="441"/>
      <c r="BT17" s="787"/>
      <c r="BU17" s="831"/>
      <c r="BV17" s="441"/>
      <c r="BW17" s="787"/>
      <c r="BX17" s="831"/>
      <c r="BY17" s="441"/>
      <c r="BZ17" s="787"/>
      <c r="CA17" s="831"/>
      <c r="CB17" s="851"/>
      <c r="CC17" s="787">
        <v>71280000</v>
      </c>
      <c r="CD17" s="831">
        <v>76292000</v>
      </c>
      <c r="CE17" s="441">
        <v>55656867</v>
      </c>
      <c r="CF17" s="852">
        <v>1000000</v>
      </c>
      <c r="CG17" s="831">
        <v>200000</v>
      </c>
      <c r="CH17" s="441"/>
      <c r="CI17" s="787">
        <v>11500000</v>
      </c>
      <c r="CJ17" s="831">
        <v>11500000</v>
      </c>
      <c r="CK17" s="851">
        <v>9360000</v>
      </c>
      <c r="CL17" s="787"/>
      <c r="CM17" s="831"/>
      <c r="CN17" s="441"/>
      <c r="CO17" s="787"/>
      <c r="CP17" s="831"/>
      <c r="CQ17" s="441"/>
      <c r="CR17" s="381"/>
      <c r="CS17" s="247"/>
      <c r="CT17" s="380"/>
      <c r="CU17" s="381"/>
      <c r="CV17" s="247"/>
      <c r="CW17" s="383"/>
      <c r="CX17" s="381"/>
      <c r="CY17" s="247"/>
      <c r="CZ17" s="380"/>
      <c r="DA17" s="787">
        <v>83780000</v>
      </c>
      <c r="DB17" s="1174">
        <v>87992000</v>
      </c>
      <c r="DC17" s="441">
        <v>65016867</v>
      </c>
      <c r="DD17" s="387">
        <v>137080000</v>
      </c>
      <c r="DE17" s="388">
        <v>139250000</v>
      </c>
      <c r="DF17" s="389">
        <v>104445535</v>
      </c>
      <c r="DG17" s="381"/>
      <c r="DH17" s="386"/>
      <c r="DI17" s="380"/>
      <c r="DJ17" s="381"/>
      <c r="DK17" s="383"/>
      <c r="DL17" s="383"/>
      <c r="DM17" s="381">
        <v>0</v>
      </c>
      <c r="DN17" s="248">
        <v>0</v>
      </c>
      <c r="DO17" s="380">
        <v>0</v>
      </c>
      <c r="DP17" s="381"/>
      <c r="DQ17" s="383"/>
      <c r="DR17" s="380"/>
      <c r="DS17" s="248"/>
      <c r="DT17" s="383"/>
      <c r="DU17" s="380"/>
      <c r="DV17" s="387">
        <v>137080000</v>
      </c>
      <c r="DW17" s="882">
        <v>139250000</v>
      </c>
      <c r="DX17" s="893">
        <v>104445535</v>
      </c>
      <c r="DY17" s="896">
        <v>75.005770197486527</v>
      </c>
    </row>
    <row r="18" spans="1:129" ht="24.95" customHeight="1" x14ac:dyDescent="0.2">
      <c r="A18" s="1440" t="s">
        <v>33</v>
      </c>
      <c r="B18" s="1441" t="s">
        <v>487</v>
      </c>
      <c r="C18" s="379">
        <v>135000000</v>
      </c>
      <c r="D18" s="236">
        <v>5000000</v>
      </c>
      <c r="E18" s="378">
        <v>2571772</v>
      </c>
      <c r="F18" s="379">
        <v>0</v>
      </c>
      <c r="G18" s="236">
        <v>0</v>
      </c>
      <c r="H18" s="378">
        <v>0</v>
      </c>
      <c r="I18" s="379">
        <v>0</v>
      </c>
      <c r="J18" s="236">
        <v>0</v>
      </c>
      <c r="K18" s="378">
        <v>0</v>
      </c>
      <c r="L18" s="379">
        <v>0</v>
      </c>
      <c r="M18" s="236">
        <v>0</v>
      </c>
      <c r="N18" s="378">
        <v>0</v>
      </c>
      <c r="O18" s="379">
        <v>0</v>
      </c>
      <c r="P18" s="236">
        <v>0</v>
      </c>
      <c r="Q18" s="378">
        <v>0</v>
      </c>
      <c r="R18" s="379">
        <v>0</v>
      </c>
      <c r="S18" s="236">
        <v>0</v>
      </c>
      <c r="T18" s="378">
        <v>0</v>
      </c>
      <c r="U18" s="379">
        <v>60000000</v>
      </c>
      <c r="V18" s="236">
        <v>0</v>
      </c>
      <c r="W18" s="378">
        <v>0</v>
      </c>
      <c r="X18" s="379">
        <v>58563000</v>
      </c>
      <c r="Y18" s="385">
        <v>101282864</v>
      </c>
      <c r="Z18" s="378">
        <v>41713674.000000007</v>
      </c>
      <c r="AA18" s="379">
        <v>4880000</v>
      </c>
      <c r="AB18" s="385">
        <v>4880000</v>
      </c>
      <c r="AC18" s="378">
        <v>4784660</v>
      </c>
      <c r="AD18" s="379">
        <v>438204000</v>
      </c>
      <c r="AE18" s="385">
        <v>478204000</v>
      </c>
      <c r="AF18" s="378">
        <v>478204000</v>
      </c>
      <c r="AG18" s="379">
        <v>255431000</v>
      </c>
      <c r="AH18" s="385">
        <v>237131000</v>
      </c>
      <c r="AI18" s="378">
        <v>0</v>
      </c>
      <c r="AJ18" s="379">
        <v>11030000</v>
      </c>
      <c r="AK18" s="385">
        <v>11030000</v>
      </c>
      <c r="AL18" s="378">
        <v>11029683</v>
      </c>
      <c r="AM18" s="379">
        <v>449108000</v>
      </c>
      <c r="AN18" s="385">
        <v>554758000</v>
      </c>
      <c r="AO18" s="378">
        <v>524909593</v>
      </c>
      <c r="AP18" s="379">
        <v>55191000</v>
      </c>
      <c r="AQ18" s="385">
        <v>70935000</v>
      </c>
      <c r="AR18" s="378">
        <v>39507072</v>
      </c>
      <c r="AS18" s="379">
        <v>11000000</v>
      </c>
      <c r="AT18" s="385">
        <v>12350000</v>
      </c>
      <c r="AU18" s="378">
        <v>12179450</v>
      </c>
      <c r="AV18" s="379">
        <v>0</v>
      </c>
      <c r="AW18" s="385">
        <v>0</v>
      </c>
      <c r="AX18" s="378">
        <v>0</v>
      </c>
      <c r="AY18" s="379">
        <v>0</v>
      </c>
      <c r="AZ18" s="385">
        <v>0</v>
      </c>
      <c r="BA18" s="378">
        <v>0</v>
      </c>
      <c r="BB18" s="379">
        <v>2000171535</v>
      </c>
      <c r="BC18" s="385">
        <v>1532346055</v>
      </c>
      <c r="BD18" s="378">
        <v>1356491947</v>
      </c>
      <c r="BE18" s="379">
        <v>0</v>
      </c>
      <c r="BF18" s="385">
        <v>7000000</v>
      </c>
      <c r="BG18" s="378">
        <v>0</v>
      </c>
      <c r="BH18" s="673">
        <v>3478578535</v>
      </c>
      <c r="BI18" s="1604">
        <v>3014916919</v>
      </c>
      <c r="BJ18" s="849">
        <v>2471391851</v>
      </c>
      <c r="BK18" s="379">
        <v>0</v>
      </c>
      <c r="BL18" s="385">
        <v>0</v>
      </c>
      <c r="BM18" s="378">
        <v>0</v>
      </c>
      <c r="BN18" s="379">
        <v>10445000</v>
      </c>
      <c r="BO18" s="385">
        <v>8955000</v>
      </c>
      <c r="BP18" s="378">
        <v>4846500</v>
      </c>
      <c r="BQ18" s="379">
        <v>0</v>
      </c>
      <c r="BR18" s="385">
        <v>0</v>
      </c>
      <c r="BS18" s="378">
        <v>0</v>
      </c>
      <c r="BT18" s="379">
        <v>0</v>
      </c>
      <c r="BU18" s="385">
        <v>0</v>
      </c>
      <c r="BV18" s="378">
        <v>0</v>
      </c>
      <c r="BW18" s="379">
        <v>0</v>
      </c>
      <c r="BX18" s="385">
        <v>0</v>
      </c>
      <c r="BY18" s="378">
        <v>0</v>
      </c>
      <c r="BZ18" s="379">
        <v>0</v>
      </c>
      <c r="CA18" s="385">
        <v>0</v>
      </c>
      <c r="CB18" s="382">
        <v>0</v>
      </c>
      <c r="CC18" s="379">
        <v>216800000</v>
      </c>
      <c r="CD18" s="385">
        <v>378641175</v>
      </c>
      <c r="CE18" s="378">
        <v>4200000</v>
      </c>
      <c r="CF18" s="384">
        <v>0</v>
      </c>
      <c r="CG18" s="385">
        <v>0</v>
      </c>
      <c r="CH18" s="378">
        <v>0</v>
      </c>
      <c r="CI18" s="379">
        <v>245756000</v>
      </c>
      <c r="CJ18" s="385">
        <v>96303594</v>
      </c>
      <c r="CK18" s="382">
        <v>79507974</v>
      </c>
      <c r="CL18" s="379">
        <v>0</v>
      </c>
      <c r="CM18" s="385">
        <v>0</v>
      </c>
      <c r="CN18" s="378">
        <v>0</v>
      </c>
      <c r="CO18" s="379">
        <v>0</v>
      </c>
      <c r="CP18" s="385">
        <v>0</v>
      </c>
      <c r="CQ18" s="378">
        <v>0</v>
      </c>
      <c r="CR18" s="379">
        <v>0</v>
      </c>
      <c r="CS18" s="236">
        <v>0</v>
      </c>
      <c r="CT18" s="378">
        <v>0</v>
      </c>
      <c r="CU18" s="379">
        <v>0</v>
      </c>
      <c r="CV18" s="236">
        <v>0</v>
      </c>
      <c r="CW18" s="382">
        <v>0</v>
      </c>
      <c r="CX18" s="379">
        <v>0</v>
      </c>
      <c r="CY18" s="236">
        <v>0</v>
      </c>
      <c r="CZ18" s="378">
        <v>0</v>
      </c>
      <c r="DA18" s="379">
        <v>473001000</v>
      </c>
      <c r="DB18" s="1165">
        <v>483899769</v>
      </c>
      <c r="DC18" s="378">
        <v>88554474</v>
      </c>
      <c r="DD18" s="379">
        <v>3951579535</v>
      </c>
      <c r="DE18" s="385">
        <v>3498816688</v>
      </c>
      <c r="DF18" s="378">
        <v>2559946325</v>
      </c>
      <c r="DG18" s="379">
        <v>0</v>
      </c>
      <c r="DH18" s="385">
        <v>0</v>
      </c>
      <c r="DI18" s="378">
        <v>0</v>
      </c>
      <c r="DJ18" s="379">
        <v>0</v>
      </c>
      <c r="DK18" s="385">
        <v>0</v>
      </c>
      <c r="DL18" s="382">
        <v>0</v>
      </c>
      <c r="DM18" s="379">
        <v>0</v>
      </c>
      <c r="DN18" s="1165">
        <v>0</v>
      </c>
      <c r="DO18" s="378">
        <v>0</v>
      </c>
      <c r="DP18" s="379">
        <v>0</v>
      </c>
      <c r="DQ18" s="385">
        <v>12650931</v>
      </c>
      <c r="DR18" s="378">
        <v>12650931</v>
      </c>
      <c r="DS18" s="384">
        <v>0</v>
      </c>
      <c r="DT18" s="385">
        <v>85536074</v>
      </c>
      <c r="DU18" s="378">
        <v>85536074</v>
      </c>
      <c r="DV18" s="379">
        <v>3951579535</v>
      </c>
      <c r="DW18" s="385">
        <v>3597003693</v>
      </c>
      <c r="DX18" s="382">
        <v>2658133330</v>
      </c>
      <c r="DY18" s="897">
        <v>73.898543256235683</v>
      </c>
    </row>
    <row r="19" spans="1:129" ht="18" customHeight="1" x14ac:dyDescent="0.2">
      <c r="A19" s="1442" t="s">
        <v>740</v>
      </c>
      <c r="B19" s="1443" t="s">
        <v>741</v>
      </c>
      <c r="C19" s="396"/>
      <c r="D19" s="767"/>
      <c r="E19" s="768"/>
      <c r="F19" s="396"/>
      <c r="G19" s="767"/>
      <c r="H19" s="768"/>
      <c r="I19" s="396"/>
      <c r="J19" s="767"/>
      <c r="K19" s="768"/>
      <c r="L19" s="396"/>
      <c r="M19" s="767"/>
      <c r="N19" s="768"/>
      <c r="O19" s="396"/>
      <c r="P19" s="767"/>
      <c r="Q19" s="768"/>
      <c r="R19" s="396"/>
      <c r="S19" s="767"/>
      <c r="T19" s="768"/>
      <c r="U19" s="396"/>
      <c r="V19" s="767"/>
      <c r="W19" s="768"/>
      <c r="X19" s="396"/>
      <c r="Y19" s="786"/>
      <c r="Z19" s="768"/>
      <c r="AA19" s="396"/>
      <c r="AB19" s="786"/>
      <c r="AC19" s="768"/>
      <c r="AD19" s="396"/>
      <c r="AE19" s="786"/>
      <c r="AF19" s="768"/>
      <c r="AG19" s="396"/>
      <c r="AH19" s="786"/>
      <c r="AI19" s="768"/>
      <c r="AJ19" s="396"/>
      <c r="AK19" s="786"/>
      <c r="AL19" s="768"/>
      <c r="AM19" s="396"/>
      <c r="AN19" s="786"/>
      <c r="AO19" s="768"/>
      <c r="AP19" s="396"/>
      <c r="AQ19" s="786"/>
      <c r="AR19" s="768"/>
      <c r="AS19" s="396"/>
      <c r="AT19" s="786"/>
      <c r="AU19" s="768"/>
      <c r="AV19" s="396"/>
      <c r="AW19" s="786"/>
      <c r="AX19" s="768"/>
      <c r="AY19" s="396"/>
      <c r="AZ19" s="786"/>
      <c r="BA19" s="768"/>
      <c r="BB19" s="396"/>
      <c r="BC19" s="786"/>
      <c r="BD19" s="768"/>
      <c r="BE19" s="396"/>
      <c r="BF19" s="786"/>
      <c r="BG19" s="768"/>
      <c r="BH19" s="828">
        <v>0</v>
      </c>
      <c r="BI19" s="1605">
        <v>0</v>
      </c>
      <c r="BJ19" s="830">
        <v>0</v>
      </c>
      <c r="BK19" s="828"/>
      <c r="BL19" s="829"/>
      <c r="BM19" s="830"/>
      <c r="BN19" s="828"/>
      <c r="BO19" s="829"/>
      <c r="BP19" s="830"/>
      <c r="BQ19" s="828"/>
      <c r="BR19" s="829"/>
      <c r="BS19" s="830"/>
      <c r="BT19" s="828"/>
      <c r="BU19" s="829"/>
      <c r="BV19" s="830"/>
      <c r="BW19" s="828"/>
      <c r="BX19" s="829"/>
      <c r="BY19" s="830"/>
      <c r="BZ19" s="828"/>
      <c r="CA19" s="829"/>
      <c r="CB19" s="2178"/>
      <c r="CC19" s="2189"/>
      <c r="CD19" s="2190"/>
      <c r="CE19" s="2191"/>
      <c r="CF19" s="2182"/>
      <c r="CG19" s="829"/>
      <c r="CH19" s="830"/>
      <c r="CI19" s="828"/>
      <c r="CJ19" s="829"/>
      <c r="CK19" s="868"/>
      <c r="CL19" s="828"/>
      <c r="CM19" s="829"/>
      <c r="CN19" s="830"/>
      <c r="CO19" s="828"/>
      <c r="CP19" s="829"/>
      <c r="CQ19" s="830"/>
      <c r="CR19" s="396"/>
      <c r="CS19" s="767"/>
      <c r="CT19" s="768"/>
      <c r="CU19" s="396"/>
      <c r="CV19" s="767"/>
      <c r="CW19" s="1169"/>
      <c r="CX19" s="396"/>
      <c r="CY19" s="767"/>
      <c r="CZ19" s="768"/>
      <c r="DA19" s="1175">
        <v>0</v>
      </c>
      <c r="DB19" s="1167">
        <v>0</v>
      </c>
      <c r="DC19" s="1176">
        <v>0</v>
      </c>
      <c r="DD19" s="779">
        <v>0</v>
      </c>
      <c r="DE19" s="782">
        <v>0</v>
      </c>
      <c r="DF19" s="781">
        <v>0</v>
      </c>
      <c r="DG19" s="828"/>
      <c r="DH19" s="829"/>
      <c r="DI19" s="830"/>
      <c r="DJ19" s="828"/>
      <c r="DK19" s="868"/>
      <c r="DL19" s="1179"/>
      <c r="DM19" s="1180">
        <v>0</v>
      </c>
      <c r="DN19" s="1181">
        <v>0</v>
      </c>
      <c r="DO19" s="1182">
        <v>0</v>
      </c>
      <c r="DP19" s="828"/>
      <c r="DQ19" s="868"/>
      <c r="DR19" s="830"/>
      <c r="DS19" s="1096"/>
      <c r="DT19" s="868"/>
      <c r="DU19" s="830"/>
      <c r="DV19" s="381">
        <v>0</v>
      </c>
      <c r="DW19" s="248">
        <v>0</v>
      </c>
      <c r="DX19" s="383">
        <v>0</v>
      </c>
      <c r="DY19" s="898">
        <v>0</v>
      </c>
    </row>
    <row r="20" spans="1:129" ht="18" customHeight="1" x14ac:dyDescent="0.2">
      <c r="A20" s="1442" t="s">
        <v>742</v>
      </c>
      <c r="B20" s="1443" t="s">
        <v>784</v>
      </c>
      <c r="C20" s="381"/>
      <c r="D20" s="247"/>
      <c r="E20" s="380"/>
      <c r="F20" s="381"/>
      <c r="G20" s="247"/>
      <c r="H20" s="380"/>
      <c r="I20" s="381"/>
      <c r="J20" s="247"/>
      <c r="K20" s="380"/>
      <c r="L20" s="381"/>
      <c r="M20" s="247"/>
      <c r="N20" s="380"/>
      <c r="O20" s="381"/>
      <c r="P20" s="247"/>
      <c r="Q20" s="380"/>
      <c r="R20" s="381"/>
      <c r="S20" s="247"/>
      <c r="T20" s="380"/>
      <c r="U20" s="381"/>
      <c r="V20" s="247"/>
      <c r="W20" s="380"/>
      <c r="X20" s="381"/>
      <c r="Y20" s="386">
        <v>69864</v>
      </c>
      <c r="Z20" s="380">
        <v>69864</v>
      </c>
      <c r="AA20" s="381"/>
      <c r="AB20" s="386"/>
      <c r="AC20" s="380"/>
      <c r="AD20" s="381"/>
      <c r="AE20" s="386"/>
      <c r="AF20" s="380"/>
      <c r="AG20" s="381"/>
      <c r="AH20" s="386"/>
      <c r="AI20" s="380"/>
      <c r="AJ20" s="381"/>
      <c r="AK20" s="386"/>
      <c r="AL20" s="380"/>
      <c r="AM20" s="381"/>
      <c r="AN20" s="386"/>
      <c r="AO20" s="380"/>
      <c r="AP20" s="381"/>
      <c r="AQ20" s="386"/>
      <c r="AR20" s="380"/>
      <c r="AS20" s="381"/>
      <c r="AT20" s="386"/>
      <c r="AU20" s="380"/>
      <c r="AV20" s="381"/>
      <c r="AW20" s="386"/>
      <c r="AX20" s="380"/>
      <c r="AY20" s="381"/>
      <c r="AZ20" s="386"/>
      <c r="BA20" s="380"/>
      <c r="BB20" s="381">
        <v>1352655214</v>
      </c>
      <c r="BC20" s="386">
        <v>1356655214</v>
      </c>
      <c r="BD20" s="380">
        <v>1356491947</v>
      </c>
      <c r="BE20" s="381"/>
      <c r="BF20" s="386"/>
      <c r="BG20" s="380"/>
      <c r="BH20" s="792">
        <v>1352655214</v>
      </c>
      <c r="BI20" s="1606">
        <v>1356725078</v>
      </c>
      <c r="BJ20" s="794">
        <v>1356561811</v>
      </c>
      <c r="BK20" s="792"/>
      <c r="BL20" s="795"/>
      <c r="BM20" s="794"/>
      <c r="BN20" s="792"/>
      <c r="BO20" s="795"/>
      <c r="BP20" s="794"/>
      <c r="BQ20" s="792"/>
      <c r="BR20" s="795"/>
      <c r="BS20" s="794"/>
      <c r="BT20" s="792"/>
      <c r="BU20" s="795"/>
      <c r="BV20" s="794"/>
      <c r="BW20" s="792"/>
      <c r="BX20" s="795"/>
      <c r="BY20" s="794"/>
      <c r="BZ20" s="792"/>
      <c r="CA20" s="795"/>
      <c r="CB20" s="854"/>
      <c r="CC20" s="2192"/>
      <c r="CD20" s="795"/>
      <c r="CE20" s="794"/>
      <c r="CF20" s="870"/>
      <c r="CG20" s="795"/>
      <c r="CH20" s="794"/>
      <c r="CI20" s="792"/>
      <c r="CJ20" s="795"/>
      <c r="CK20" s="854"/>
      <c r="CL20" s="792"/>
      <c r="CM20" s="795"/>
      <c r="CN20" s="794"/>
      <c r="CO20" s="792"/>
      <c r="CP20" s="795"/>
      <c r="CQ20" s="794"/>
      <c r="CR20" s="381"/>
      <c r="CS20" s="247"/>
      <c r="CT20" s="380"/>
      <c r="CU20" s="381"/>
      <c r="CV20" s="247"/>
      <c r="CW20" s="383"/>
      <c r="CX20" s="381"/>
      <c r="CY20" s="247"/>
      <c r="CZ20" s="380"/>
      <c r="DA20" s="792">
        <v>0</v>
      </c>
      <c r="DB20" s="795">
        <v>0</v>
      </c>
      <c r="DC20" s="794">
        <v>0</v>
      </c>
      <c r="DD20" s="387">
        <v>1352655214</v>
      </c>
      <c r="DE20" s="388">
        <v>1356725078</v>
      </c>
      <c r="DF20" s="389">
        <v>1356561811</v>
      </c>
      <c r="DG20" s="792"/>
      <c r="DH20" s="795"/>
      <c r="DI20" s="794"/>
      <c r="DJ20" s="792"/>
      <c r="DK20" s="854"/>
      <c r="DL20" s="854"/>
      <c r="DM20" s="381">
        <v>0</v>
      </c>
      <c r="DN20" s="247">
        <v>0</v>
      </c>
      <c r="DO20" s="380">
        <v>0</v>
      </c>
      <c r="DP20" s="792"/>
      <c r="DQ20" s="854">
        <v>12650931</v>
      </c>
      <c r="DR20" s="794">
        <v>12650931</v>
      </c>
      <c r="DS20" s="870"/>
      <c r="DT20" s="854">
        <v>23916000</v>
      </c>
      <c r="DU20" s="794">
        <v>23916000</v>
      </c>
      <c r="DV20" s="381">
        <v>1352655214</v>
      </c>
      <c r="DW20" s="248">
        <v>1393292009</v>
      </c>
      <c r="DX20" s="383">
        <v>1393128742</v>
      </c>
      <c r="DY20" s="897">
        <v>99.988281925185433</v>
      </c>
    </row>
    <row r="21" spans="1:129" ht="18" customHeight="1" x14ac:dyDescent="0.2">
      <c r="A21" s="1442" t="s">
        <v>743</v>
      </c>
      <c r="B21" s="1443" t="s">
        <v>785</v>
      </c>
      <c r="C21" s="381"/>
      <c r="D21" s="247"/>
      <c r="E21" s="380"/>
      <c r="F21" s="381"/>
      <c r="G21" s="247"/>
      <c r="H21" s="380"/>
      <c r="I21" s="381"/>
      <c r="J21" s="247"/>
      <c r="K21" s="380"/>
      <c r="L21" s="381"/>
      <c r="M21" s="247"/>
      <c r="N21" s="380"/>
      <c r="O21" s="381"/>
      <c r="P21" s="247"/>
      <c r="Q21" s="380"/>
      <c r="R21" s="381"/>
      <c r="S21" s="247"/>
      <c r="T21" s="380"/>
      <c r="U21" s="381"/>
      <c r="V21" s="247"/>
      <c r="W21" s="380"/>
      <c r="X21" s="381"/>
      <c r="Y21" s="386"/>
      <c r="Z21" s="380"/>
      <c r="AA21" s="381"/>
      <c r="AB21" s="386"/>
      <c r="AC21" s="380"/>
      <c r="AD21" s="381"/>
      <c r="AE21" s="386"/>
      <c r="AF21" s="380"/>
      <c r="AG21" s="381"/>
      <c r="AH21" s="386"/>
      <c r="AI21" s="380"/>
      <c r="AJ21" s="381"/>
      <c r="AK21" s="386"/>
      <c r="AL21" s="380"/>
      <c r="AM21" s="381"/>
      <c r="AN21" s="386"/>
      <c r="AO21" s="380"/>
      <c r="AP21" s="381"/>
      <c r="AQ21" s="386"/>
      <c r="AR21" s="380"/>
      <c r="AS21" s="381"/>
      <c r="AT21" s="386"/>
      <c r="AU21" s="380"/>
      <c r="AV21" s="381"/>
      <c r="AW21" s="386"/>
      <c r="AX21" s="380"/>
      <c r="AY21" s="381"/>
      <c r="AZ21" s="386"/>
      <c r="BA21" s="380"/>
      <c r="BB21" s="381"/>
      <c r="BC21" s="386"/>
      <c r="BD21" s="380"/>
      <c r="BE21" s="381"/>
      <c r="BF21" s="386"/>
      <c r="BG21" s="380"/>
      <c r="BH21" s="792">
        <v>0</v>
      </c>
      <c r="BI21" s="1606">
        <v>0</v>
      </c>
      <c r="BJ21" s="794">
        <v>0</v>
      </c>
      <c r="BK21" s="792"/>
      <c r="BL21" s="795"/>
      <c r="BM21" s="794"/>
      <c r="BN21" s="792"/>
      <c r="BO21" s="795"/>
      <c r="BP21" s="794"/>
      <c r="BQ21" s="792"/>
      <c r="BR21" s="795"/>
      <c r="BS21" s="794"/>
      <c r="BT21" s="792"/>
      <c r="BU21" s="795"/>
      <c r="BV21" s="794"/>
      <c r="BW21" s="792"/>
      <c r="BX21" s="795"/>
      <c r="BY21" s="794"/>
      <c r="BZ21" s="792"/>
      <c r="CA21" s="795"/>
      <c r="CB21" s="854"/>
      <c r="CC21" s="2192"/>
      <c r="CD21" s="795"/>
      <c r="CE21" s="794"/>
      <c r="CF21" s="870"/>
      <c r="CG21" s="795"/>
      <c r="CH21" s="794"/>
      <c r="CI21" s="792"/>
      <c r="CJ21" s="795"/>
      <c r="CK21" s="854"/>
      <c r="CL21" s="792"/>
      <c r="CM21" s="795"/>
      <c r="CN21" s="794"/>
      <c r="CO21" s="792"/>
      <c r="CP21" s="795"/>
      <c r="CQ21" s="794"/>
      <c r="CR21" s="381"/>
      <c r="CS21" s="247"/>
      <c r="CT21" s="380"/>
      <c r="CU21" s="381"/>
      <c r="CV21" s="247"/>
      <c r="CW21" s="383"/>
      <c r="CX21" s="381"/>
      <c r="CY21" s="247"/>
      <c r="CZ21" s="380"/>
      <c r="DA21" s="792">
        <v>0</v>
      </c>
      <c r="DB21" s="795">
        <v>0</v>
      </c>
      <c r="DC21" s="794">
        <v>0</v>
      </c>
      <c r="DD21" s="387">
        <v>0</v>
      </c>
      <c r="DE21" s="388">
        <v>0</v>
      </c>
      <c r="DF21" s="389">
        <v>0</v>
      </c>
      <c r="DG21" s="792"/>
      <c r="DH21" s="795"/>
      <c r="DI21" s="794"/>
      <c r="DJ21" s="792"/>
      <c r="DK21" s="854"/>
      <c r="DL21" s="854"/>
      <c r="DM21" s="381">
        <v>0</v>
      </c>
      <c r="DN21" s="247">
        <v>0</v>
      </c>
      <c r="DO21" s="380">
        <v>0</v>
      </c>
      <c r="DP21" s="792"/>
      <c r="DQ21" s="854"/>
      <c r="DR21" s="794"/>
      <c r="DS21" s="870"/>
      <c r="DT21" s="854"/>
      <c r="DU21" s="794"/>
      <c r="DV21" s="381">
        <v>0</v>
      </c>
      <c r="DW21" s="248">
        <v>0</v>
      </c>
      <c r="DX21" s="383">
        <v>0</v>
      </c>
      <c r="DY21" s="897">
        <v>0</v>
      </c>
    </row>
    <row r="22" spans="1:129" ht="18" customHeight="1" x14ac:dyDescent="0.2">
      <c r="A22" s="1442" t="s">
        <v>744</v>
      </c>
      <c r="B22" s="1443" t="s">
        <v>786</v>
      </c>
      <c r="C22" s="381"/>
      <c r="D22" s="247"/>
      <c r="E22" s="380"/>
      <c r="F22" s="381"/>
      <c r="G22" s="247"/>
      <c r="H22" s="380"/>
      <c r="I22" s="381"/>
      <c r="J22" s="247"/>
      <c r="K22" s="380"/>
      <c r="L22" s="381"/>
      <c r="M22" s="247"/>
      <c r="N22" s="380"/>
      <c r="O22" s="381"/>
      <c r="P22" s="247"/>
      <c r="Q22" s="380"/>
      <c r="R22" s="381"/>
      <c r="S22" s="247"/>
      <c r="T22" s="380"/>
      <c r="U22" s="381"/>
      <c r="V22" s="247"/>
      <c r="W22" s="380"/>
      <c r="X22" s="381"/>
      <c r="Y22" s="386"/>
      <c r="Z22" s="380"/>
      <c r="AA22" s="381"/>
      <c r="AB22" s="386"/>
      <c r="AC22" s="380"/>
      <c r="AD22" s="381"/>
      <c r="AE22" s="386"/>
      <c r="AF22" s="380"/>
      <c r="AG22" s="381"/>
      <c r="AH22" s="386"/>
      <c r="AI22" s="380"/>
      <c r="AJ22" s="381"/>
      <c r="AK22" s="386"/>
      <c r="AL22" s="380"/>
      <c r="AM22" s="381"/>
      <c r="AN22" s="386"/>
      <c r="AO22" s="380"/>
      <c r="AP22" s="381"/>
      <c r="AQ22" s="386"/>
      <c r="AR22" s="380"/>
      <c r="AS22" s="381"/>
      <c r="AT22" s="386"/>
      <c r="AU22" s="380"/>
      <c r="AV22" s="381"/>
      <c r="AW22" s="386"/>
      <c r="AX22" s="380"/>
      <c r="AY22" s="381"/>
      <c r="AZ22" s="386"/>
      <c r="BA22" s="380"/>
      <c r="BB22" s="381"/>
      <c r="BC22" s="386"/>
      <c r="BD22" s="380"/>
      <c r="BE22" s="381"/>
      <c r="BF22" s="386"/>
      <c r="BG22" s="380"/>
      <c r="BH22" s="792">
        <v>0</v>
      </c>
      <c r="BI22" s="1606">
        <v>0</v>
      </c>
      <c r="BJ22" s="794">
        <v>0</v>
      </c>
      <c r="BK22" s="792"/>
      <c r="BL22" s="795"/>
      <c r="BM22" s="794"/>
      <c r="BN22" s="792"/>
      <c r="BO22" s="795"/>
      <c r="BP22" s="794"/>
      <c r="BQ22" s="792"/>
      <c r="BR22" s="795"/>
      <c r="BS22" s="794"/>
      <c r="BT22" s="792"/>
      <c r="BU22" s="795"/>
      <c r="BV22" s="794"/>
      <c r="BW22" s="792"/>
      <c r="BX22" s="795"/>
      <c r="BY22" s="794"/>
      <c r="BZ22" s="792"/>
      <c r="CA22" s="795"/>
      <c r="CB22" s="854"/>
      <c r="CC22" s="2192"/>
      <c r="CD22" s="795"/>
      <c r="CE22" s="794"/>
      <c r="CF22" s="870"/>
      <c r="CG22" s="795"/>
      <c r="CH22" s="794"/>
      <c r="CI22" s="792"/>
      <c r="CJ22" s="795"/>
      <c r="CK22" s="854"/>
      <c r="CL22" s="792"/>
      <c r="CM22" s="795"/>
      <c r="CN22" s="794"/>
      <c r="CO22" s="792"/>
      <c r="CP22" s="795"/>
      <c r="CQ22" s="794"/>
      <c r="CR22" s="381"/>
      <c r="CS22" s="247"/>
      <c r="CT22" s="380"/>
      <c r="CU22" s="381"/>
      <c r="CV22" s="247"/>
      <c r="CW22" s="383"/>
      <c r="CX22" s="381"/>
      <c r="CY22" s="247"/>
      <c r="CZ22" s="380"/>
      <c r="DA22" s="792">
        <v>0</v>
      </c>
      <c r="DB22" s="795">
        <v>0</v>
      </c>
      <c r="DC22" s="794">
        <v>0</v>
      </c>
      <c r="DD22" s="720">
        <v>0</v>
      </c>
      <c r="DE22" s="785">
        <v>0</v>
      </c>
      <c r="DF22" s="784">
        <v>0</v>
      </c>
      <c r="DG22" s="792"/>
      <c r="DH22" s="795"/>
      <c r="DI22" s="794"/>
      <c r="DJ22" s="792"/>
      <c r="DK22" s="854"/>
      <c r="DL22" s="854"/>
      <c r="DM22" s="381">
        <v>0</v>
      </c>
      <c r="DN22" s="247">
        <v>0</v>
      </c>
      <c r="DO22" s="380">
        <v>0</v>
      </c>
      <c r="DP22" s="792"/>
      <c r="DQ22" s="854"/>
      <c r="DR22" s="794"/>
      <c r="DS22" s="870"/>
      <c r="DT22" s="854"/>
      <c r="DU22" s="794"/>
      <c r="DV22" s="381">
        <v>0</v>
      </c>
      <c r="DW22" s="248">
        <v>0</v>
      </c>
      <c r="DX22" s="383">
        <v>0</v>
      </c>
      <c r="DY22" s="897">
        <v>0</v>
      </c>
    </row>
    <row r="23" spans="1:129" ht="18" customHeight="1" x14ac:dyDescent="0.2">
      <c r="A23" s="1442" t="s">
        <v>745</v>
      </c>
      <c r="B23" s="1443" t="s">
        <v>787</v>
      </c>
      <c r="C23" s="381"/>
      <c r="D23" s="247"/>
      <c r="E23" s="380"/>
      <c r="F23" s="381"/>
      <c r="G23" s="247"/>
      <c r="H23" s="380"/>
      <c r="I23" s="381"/>
      <c r="J23" s="247"/>
      <c r="K23" s="380"/>
      <c r="L23" s="381"/>
      <c r="M23" s="247"/>
      <c r="N23" s="380"/>
      <c r="O23" s="381"/>
      <c r="P23" s="247"/>
      <c r="Q23" s="380"/>
      <c r="R23" s="381"/>
      <c r="S23" s="247"/>
      <c r="T23" s="380"/>
      <c r="U23" s="381"/>
      <c r="V23" s="247"/>
      <c r="W23" s="380"/>
      <c r="X23" s="381"/>
      <c r="Y23" s="386"/>
      <c r="Z23" s="380"/>
      <c r="AA23" s="381"/>
      <c r="AB23" s="386"/>
      <c r="AC23" s="380"/>
      <c r="AD23" s="381"/>
      <c r="AE23" s="386"/>
      <c r="AF23" s="380"/>
      <c r="AG23" s="381"/>
      <c r="AH23" s="386"/>
      <c r="AI23" s="380"/>
      <c r="AJ23" s="381"/>
      <c r="AK23" s="386"/>
      <c r="AL23" s="380"/>
      <c r="AM23" s="381"/>
      <c r="AN23" s="386"/>
      <c r="AO23" s="380"/>
      <c r="AP23" s="381"/>
      <c r="AQ23" s="386"/>
      <c r="AR23" s="380"/>
      <c r="AS23" s="381"/>
      <c r="AT23" s="386"/>
      <c r="AU23" s="380"/>
      <c r="AV23" s="381"/>
      <c r="AW23" s="386"/>
      <c r="AX23" s="380"/>
      <c r="AY23" s="381"/>
      <c r="AZ23" s="386"/>
      <c r="BA23" s="380"/>
      <c r="BB23" s="381"/>
      <c r="BC23" s="386"/>
      <c r="BD23" s="380"/>
      <c r="BE23" s="381"/>
      <c r="BF23" s="386"/>
      <c r="BG23" s="380"/>
      <c r="BH23" s="792">
        <v>0</v>
      </c>
      <c r="BI23" s="1606">
        <v>0</v>
      </c>
      <c r="BJ23" s="794">
        <v>0</v>
      </c>
      <c r="BK23" s="792"/>
      <c r="BL23" s="795"/>
      <c r="BM23" s="794"/>
      <c r="BN23" s="792"/>
      <c r="BO23" s="795"/>
      <c r="BP23" s="794"/>
      <c r="BQ23" s="792"/>
      <c r="BR23" s="795"/>
      <c r="BS23" s="794"/>
      <c r="BT23" s="792"/>
      <c r="BU23" s="795"/>
      <c r="BV23" s="794"/>
      <c r="BW23" s="792"/>
      <c r="BX23" s="795"/>
      <c r="BY23" s="794"/>
      <c r="BZ23" s="792"/>
      <c r="CA23" s="795"/>
      <c r="CB23" s="854"/>
      <c r="CC23" s="2192"/>
      <c r="CD23" s="795"/>
      <c r="CE23" s="794"/>
      <c r="CF23" s="870"/>
      <c r="CG23" s="795"/>
      <c r="CH23" s="794"/>
      <c r="CI23" s="792"/>
      <c r="CJ23" s="795"/>
      <c r="CK23" s="854"/>
      <c r="CL23" s="792"/>
      <c r="CM23" s="795"/>
      <c r="CN23" s="794"/>
      <c r="CO23" s="792"/>
      <c r="CP23" s="795"/>
      <c r="CQ23" s="794"/>
      <c r="CR23" s="381"/>
      <c r="CS23" s="247"/>
      <c r="CT23" s="380"/>
      <c r="CU23" s="381"/>
      <c r="CV23" s="247"/>
      <c r="CW23" s="383"/>
      <c r="CX23" s="381"/>
      <c r="CY23" s="247"/>
      <c r="CZ23" s="380"/>
      <c r="DA23" s="792">
        <v>0</v>
      </c>
      <c r="DB23" s="795">
        <v>0</v>
      </c>
      <c r="DC23" s="794">
        <v>0</v>
      </c>
      <c r="DD23" s="720">
        <v>0</v>
      </c>
      <c r="DE23" s="785">
        <v>0</v>
      </c>
      <c r="DF23" s="784">
        <v>0</v>
      </c>
      <c r="DG23" s="792"/>
      <c r="DH23" s="795"/>
      <c r="DI23" s="794"/>
      <c r="DJ23" s="792"/>
      <c r="DK23" s="854"/>
      <c r="DL23" s="854"/>
      <c r="DM23" s="381">
        <v>0</v>
      </c>
      <c r="DN23" s="247">
        <v>0</v>
      </c>
      <c r="DO23" s="380">
        <v>0</v>
      </c>
      <c r="DP23" s="792"/>
      <c r="DQ23" s="854"/>
      <c r="DR23" s="794"/>
      <c r="DS23" s="870"/>
      <c r="DT23" s="854"/>
      <c r="DU23" s="794"/>
      <c r="DV23" s="381">
        <v>0</v>
      </c>
      <c r="DW23" s="248">
        <v>0</v>
      </c>
      <c r="DX23" s="383">
        <v>0</v>
      </c>
      <c r="DY23" s="897">
        <v>0</v>
      </c>
    </row>
    <row r="24" spans="1:129" s="50" customFormat="1" ht="18" customHeight="1" x14ac:dyDescent="0.2">
      <c r="A24" s="1442" t="s">
        <v>746</v>
      </c>
      <c r="B24" s="1444" t="s">
        <v>788</v>
      </c>
      <c r="C24" s="381"/>
      <c r="D24" s="247"/>
      <c r="E24" s="380"/>
      <c r="F24" s="381"/>
      <c r="G24" s="247"/>
      <c r="H24" s="380"/>
      <c r="I24" s="381"/>
      <c r="J24" s="247"/>
      <c r="K24" s="380"/>
      <c r="L24" s="381"/>
      <c r="M24" s="247"/>
      <c r="N24" s="380"/>
      <c r="O24" s="381"/>
      <c r="P24" s="247"/>
      <c r="Q24" s="380"/>
      <c r="R24" s="381"/>
      <c r="S24" s="247"/>
      <c r="T24" s="380"/>
      <c r="U24" s="381"/>
      <c r="V24" s="247"/>
      <c r="W24" s="380"/>
      <c r="X24" s="381"/>
      <c r="Y24" s="386"/>
      <c r="Z24" s="380"/>
      <c r="AA24" s="381"/>
      <c r="AB24" s="386"/>
      <c r="AC24" s="380"/>
      <c r="AD24" s="381"/>
      <c r="AE24" s="386"/>
      <c r="AF24" s="380"/>
      <c r="AG24" s="381"/>
      <c r="AH24" s="386"/>
      <c r="AI24" s="380"/>
      <c r="AJ24" s="381">
        <v>11030000</v>
      </c>
      <c r="AK24" s="386">
        <v>11030000</v>
      </c>
      <c r="AL24" s="380">
        <v>11029683</v>
      </c>
      <c r="AM24" s="381"/>
      <c r="AN24" s="386">
        <v>2500000</v>
      </c>
      <c r="AO24" s="380">
        <v>2496593</v>
      </c>
      <c r="AP24" s="381">
        <v>55191000</v>
      </c>
      <c r="AQ24" s="386">
        <v>70935000</v>
      </c>
      <c r="AR24" s="380">
        <v>39507072</v>
      </c>
      <c r="AS24" s="381">
        <v>11000000</v>
      </c>
      <c r="AT24" s="386">
        <v>12350000</v>
      </c>
      <c r="AU24" s="380">
        <v>12179450</v>
      </c>
      <c r="AV24" s="381"/>
      <c r="AW24" s="386"/>
      <c r="AX24" s="380"/>
      <c r="AY24" s="381"/>
      <c r="AZ24" s="386"/>
      <c r="BA24" s="380"/>
      <c r="BB24" s="381"/>
      <c r="BC24" s="386"/>
      <c r="BD24" s="380"/>
      <c r="BE24" s="381"/>
      <c r="BF24" s="386"/>
      <c r="BG24" s="380"/>
      <c r="BH24" s="792">
        <v>77221000</v>
      </c>
      <c r="BI24" s="1606">
        <v>96815000</v>
      </c>
      <c r="BJ24" s="794">
        <v>65212798</v>
      </c>
      <c r="BK24" s="792"/>
      <c r="BL24" s="795"/>
      <c r="BM24" s="794"/>
      <c r="BN24" s="792"/>
      <c r="BO24" s="795"/>
      <c r="BP24" s="794"/>
      <c r="BQ24" s="792"/>
      <c r="BR24" s="795"/>
      <c r="BS24" s="794"/>
      <c r="BT24" s="792"/>
      <c r="BU24" s="795"/>
      <c r="BV24" s="794"/>
      <c r="BW24" s="792"/>
      <c r="BX24" s="795"/>
      <c r="BY24" s="794"/>
      <c r="BZ24" s="792"/>
      <c r="CA24" s="795"/>
      <c r="CB24" s="854"/>
      <c r="CC24" s="2192">
        <v>1800000</v>
      </c>
      <c r="CD24" s="795">
        <v>1800000</v>
      </c>
      <c r="CE24" s="794">
        <v>1800000</v>
      </c>
      <c r="CF24" s="870"/>
      <c r="CG24" s="795"/>
      <c r="CH24" s="794"/>
      <c r="CI24" s="792">
        <v>2800000</v>
      </c>
      <c r="CJ24" s="795">
        <v>9540000</v>
      </c>
      <c r="CK24" s="854">
        <v>8149882</v>
      </c>
      <c r="CL24" s="792"/>
      <c r="CM24" s="795"/>
      <c r="CN24" s="794"/>
      <c r="CO24" s="792"/>
      <c r="CP24" s="795"/>
      <c r="CQ24" s="794"/>
      <c r="CR24" s="381"/>
      <c r="CS24" s="247"/>
      <c r="CT24" s="380"/>
      <c r="CU24" s="381"/>
      <c r="CV24" s="247"/>
      <c r="CW24" s="383"/>
      <c r="CX24" s="381"/>
      <c r="CY24" s="247"/>
      <c r="CZ24" s="380"/>
      <c r="DA24" s="792">
        <v>4600000</v>
      </c>
      <c r="DB24" s="795">
        <v>11340000</v>
      </c>
      <c r="DC24" s="794">
        <v>9949882</v>
      </c>
      <c r="DD24" s="720">
        <v>81821000</v>
      </c>
      <c r="DE24" s="785">
        <v>108155000</v>
      </c>
      <c r="DF24" s="784">
        <v>75162680</v>
      </c>
      <c r="DG24" s="792"/>
      <c r="DH24" s="795"/>
      <c r="DI24" s="794"/>
      <c r="DJ24" s="792"/>
      <c r="DK24" s="854"/>
      <c r="DL24" s="854"/>
      <c r="DM24" s="381">
        <v>0</v>
      </c>
      <c r="DN24" s="247">
        <v>0</v>
      </c>
      <c r="DO24" s="380">
        <v>0</v>
      </c>
      <c r="DP24" s="792"/>
      <c r="DQ24" s="854"/>
      <c r="DR24" s="794"/>
      <c r="DS24" s="870"/>
      <c r="DT24" s="854">
        <v>61620074</v>
      </c>
      <c r="DU24" s="794">
        <v>61620074</v>
      </c>
      <c r="DV24" s="381">
        <v>81821000</v>
      </c>
      <c r="DW24" s="248">
        <v>169775074</v>
      </c>
      <c r="DX24" s="383">
        <v>136782754</v>
      </c>
      <c r="DY24" s="897">
        <v>80.567041307842402</v>
      </c>
    </row>
    <row r="25" spans="1:129" ht="18" customHeight="1" x14ac:dyDescent="0.2">
      <c r="A25" s="1442" t="s">
        <v>747</v>
      </c>
      <c r="B25" s="1443" t="s">
        <v>789</v>
      </c>
      <c r="C25" s="381"/>
      <c r="D25" s="247"/>
      <c r="E25" s="380"/>
      <c r="F25" s="381"/>
      <c r="G25" s="247"/>
      <c r="H25" s="380"/>
      <c r="I25" s="381"/>
      <c r="J25" s="247"/>
      <c r="K25" s="380"/>
      <c r="L25" s="381"/>
      <c r="M25" s="247"/>
      <c r="N25" s="380"/>
      <c r="O25" s="381"/>
      <c r="P25" s="247"/>
      <c r="Q25" s="380"/>
      <c r="R25" s="381"/>
      <c r="S25" s="247"/>
      <c r="T25" s="380"/>
      <c r="U25" s="381"/>
      <c r="V25" s="247"/>
      <c r="W25" s="380"/>
      <c r="X25" s="381"/>
      <c r="Y25" s="386"/>
      <c r="Z25" s="380"/>
      <c r="AA25" s="381"/>
      <c r="AB25" s="386"/>
      <c r="AC25" s="380"/>
      <c r="AD25" s="381"/>
      <c r="AE25" s="247"/>
      <c r="AF25" s="380"/>
      <c r="AG25" s="381"/>
      <c r="AH25" s="386"/>
      <c r="AI25" s="380"/>
      <c r="AJ25" s="381"/>
      <c r="AK25" s="386"/>
      <c r="AL25" s="380"/>
      <c r="AM25" s="381"/>
      <c r="AN25" s="386"/>
      <c r="AO25" s="380"/>
      <c r="AP25" s="381"/>
      <c r="AQ25" s="386"/>
      <c r="AR25" s="380"/>
      <c r="AS25" s="381"/>
      <c r="AT25" s="386"/>
      <c r="AU25" s="380"/>
      <c r="AV25" s="381"/>
      <c r="AW25" s="386"/>
      <c r="AX25" s="380"/>
      <c r="AY25" s="381"/>
      <c r="AZ25" s="386"/>
      <c r="BA25" s="380"/>
      <c r="BB25" s="381"/>
      <c r="BC25" s="386"/>
      <c r="BD25" s="380"/>
      <c r="BE25" s="381"/>
      <c r="BF25" s="386"/>
      <c r="BG25" s="380"/>
      <c r="BH25" s="792">
        <v>0</v>
      </c>
      <c r="BI25" s="1606">
        <v>0</v>
      </c>
      <c r="BJ25" s="794">
        <v>0</v>
      </c>
      <c r="BK25" s="381"/>
      <c r="BL25" s="795"/>
      <c r="BM25" s="794"/>
      <c r="BN25" s="792"/>
      <c r="BO25" s="795"/>
      <c r="BP25" s="794"/>
      <c r="BQ25" s="792"/>
      <c r="BR25" s="795"/>
      <c r="BS25" s="794"/>
      <c r="BT25" s="792"/>
      <c r="BU25" s="795"/>
      <c r="BV25" s="794"/>
      <c r="BW25" s="792"/>
      <c r="BX25" s="795"/>
      <c r="BY25" s="794"/>
      <c r="BZ25" s="792"/>
      <c r="CA25" s="795"/>
      <c r="CB25" s="854"/>
      <c r="CC25" s="2192"/>
      <c r="CD25" s="845"/>
      <c r="CE25" s="794"/>
      <c r="CF25" s="870"/>
      <c r="CG25" s="795"/>
      <c r="CH25" s="794"/>
      <c r="CI25" s="792"/>
      <c r="CJ25" s="795"/>
      <c r="CK25" s="854"/>
      <c r="CL25" s="792"/>
      <c r="CM25" s="795"/>
      <c r="CN25" s="794"/>
      <c r="CO25" s="792"/>
      <c r="CP25" s="795"/>
      <c r="CQ25" s="794"/>
      <c r="CR25" s="381"/>
      <c r="CS25" s="247"/>
      <c r="CT25" s="380"/>
      <c r="CU25" s="381"/>
      <c r="CV25" s="247"/>
      <c r="CW25" s="383"/>
      <c r="CX25" s="381"/>
      <c r="CY25" s="247"/>
      <c r="CZ25" s="380"/>
      <c r="DA25" s="792">
        <v>0</v>
      </c>
      <c r="DB25" s="795">
        <v>0</v>
      </c>
      <c r="DC25" s="794">
        <v>0</v>
      </c>
      <c r="DD25" s="381">
        <v>0</v>
      </c>
      <c r="DE25" s="386">
        <v>0</v>
      </c>
      <c r="DF25" s="380">
        <v>0</v>
      </c>
      <c r="DG25" s="792"/>
      <c r="DH25" s="795"/>
      <c r="DI25" s="794"/>
      <c r="DJ25" s="792"/>
      <c r="DK25" s="854"/>
      <c r="DL25" s="854"/>
      <c r="DM25" s="381">
        <v>0</v>
      </c>
      <c r="DN25" s="247">
        <v>0</v>
      </c>
      <c r="DO25" s="380">
        <v>0</v>
      </c>
      <c r="DP25" s="792"/>
      <c r="DQ25" s="854"/>
      <c r="DR25" s="794"/>
      <c r="DS25" s="870"/>
      <c r="DT25" s="854"/>
      <c r="DU25" s="794"/>
      <c r="DV25" s="381">
        <v>0</v>
      </c>
      <c r="DW25" s="248">
        <v>0</v>
      </c>
      <c r="DX25" s="383">
        <v>0</v>
      </c>
      <c r="DY25" s="897">
        <v>0</v>
      </c>
    </row>
    <row r="26" spans="1:129" ht="18" customHeight="1" x14ac:dyDescent="0.2">
      <c r="A26" s="1442" t="s">
        <v>748</v>
      </c>
      <c r="B26" s="1443" t="s">
        <v>790</v>
      </c>
      <c r="C26" s="381"/>
      <c r="D26" s="247"/>
      <c r="E26" s="380"/>
      <c r="F26" s="381"/>
      <c r="G26" s="247"/>
      <c r="H26" s="380"/>
      <c r="I26" s="381"/>
      <c r="J26" s="247"/>
      <c r="K26" s="380"/>
      <c r="L26" s="381"/>
      <c r="M26" s="247"/>
      <c r="N26" s="380"/>
      <c r="O26" s="381"/>
      <c r="P26" s="247"/>
      <c r="Q26" s="380"/>
      <c r="R26" s="381"/>
      <c r="S26" s="247"/>
      <c r="T26" s="380"/>
      <c r="U26" s="381"/>
      <c r="V26" s="247"/>
      <c r="W26" s="380"/>
      <c r="X26" s="381"/>
      <c r="Y26" s="386"/>
      <c r="Z26" s="380"/>
      <c r="AA26" s="381"/>
      <c r="AB26" s="386"/>
      <c r="AC26" s="380"/>
      <c r="AD26" s="381"/>
      <c r="AE26" s="247"/>
      <c r="AF26" s="395"/>
      <c r="AG26" s="381"/>
      <c r="AH26" s="386"/>
      <c r="AI26" s="380"/>
      <c r="AJ26" s="381"/>
      <c r="AK26" s="386"/>
      <c r="AL26" s="380"/>
      <c r="AM26" s="381"/>
      <c r="AN26" s="386"/>
      <c r="AO26" s="380"/>
      <c r="AP26" s="381"/>
      <c r="AQ26" s="386"/>
      <c r="AR26" s="380"/>
      <c r="AS26" s="381"/>
      <c r="AT26" s="386"/>
      <c r="AU26" s="380"/>
      <c r="AV26" s="381"/>
      <c r="AW26" s="386"/>
      <c r="AX26" s="380"/>
      <c r="AY26" s="381"/>
      <c r="AZ26" s="386"/>
      <c r="BA26" s="380"/>
      <c r="BB26" s="381"/>
      <c r="BC26" s="386"/>
      <c r="BD26" s="380"/>
      <c r="BE26" s="381"/>
      <c r="BF26" s="386"/>
      <c r="BG26" s="380"/>
      <c r="BH26" s="792">
        <v>0</v>
      </c>
      <c r="BI26" s="1606">
        <v>0</v>
      </c>
      <c r="BJ26" s="794">
        <v>0</v>
      </c>
      <c r="BK26" s="381"/>
      <c r="BL26" s="386"/>
      <c r="BM26" s="380"/>
      <c r="BN26" s="381"/>
      <c r="BO26" s="386"/>
      <c r="BP26" s="380"/>
      <c r="BQ26" s="381"/>
      <c r="BR26" s="386"/>
      <c r="BS26" s="380"/>
      <c r="BT26" s="381"/>
      <c r="BU26" s="386"/>
      <c r="BV26" s="380"/>
      <c r="BW26" s="381"/>
      <c r="BX26" s="386"/>
      <c r="BY26" s="380"/>
      <c r="BZ26" s="381"/>
      <c r="CA26" s="386"/>
      <c r="CB26" s="383"/>
      <c r="CC26" s="2188"/>
      <c r="CD26" s="386"/>
      <c r="CE26" s="380"/>
      <c r="CF26" s="248"/>
      <c r="CG26" s="386"/>
      <c r="CH26" s="380"/>
      <c r="CI26" s="381"/>
      <c r="CJ26" s="386"/>
      <c r="CK26" s="383"/>
      <c r="CL26" s="381"/>
      <c r="CM26" s="386"/>
      <c r="CN26" s="380"/>
      <c r="CO26" s="381"/>
      <c r="CP26" s="386"/>
      <c r="CQ26" s="380"/>
      <c r="CR26" s="381"/>
      <c r="CS26" s="247"/>
      <c r="CT26" s="380"/>
      <c r="CU26" s="381"/>
      <c r="CV26" s="247"/>
      <c r="CW26" s="383"/>
      <c r="CX26" s="381"/>
      <c r="CY26" s="247"/>
      <c r="CZ26" s="380"/>
      <c r="DA26" s="792">
        <v>0</v>
      </c>
      <c r="DB26" s="795">
        <v>0</v>
      </c>
      <c r="DC26" s="794">
        <v>0</v>
      </c>
      <c r="DD26" s="381">
        <v>0</v>
      </c>
      <c r="DE26" s="386">
        <v>0</v>
      </c>
      <c r="DF26" s="380">
        <v>0</v>
      </c>
      <c r="DG26" s="792"/>
      <c r="DH26" s="795"/>
      <c r="DI26" s="794"/>
      <c r="DJ26" s="792"/>
      <c r="DK26" s="854"/>
      <c r="DL26" s="854"/>
      <c r="DM26" s="381">
        <v>0</v>
      </c>
      <c r="DN26" s="247">
        <v>0</v>
      </c>
      <c r="DO26" s="380">
        <v>0</v>
      </c>
      <c r="DP26" s="792"/>
      <c r="DQ26" s="854"/>
      <c r="DR26" s="794"/>
      <c r="DS26" s="870"/>
      <c r="DT26" s="854"/>
      <c r="DU26" s="794"/>
      <c r="DV26" s="381">
        <v>0</v>
      </c>
      <c r="DW26" s="248">
        <v>0</v>
      </c>
      <c r="DX26" s="383">
        <v>0</v>
      </c>
      <c r="DY26" s="897">
        <v>0</v>
      </c>
    </row>
    <row r="27" spans="1:129" ht="18" customHeight="1" x14ac:dyDescent="0.2">
      <c r="A27" s="1442" t="s">
        <v>749</v>
      </c>
      <c r="B27" s="1444" t="s">
        <v>791</v>
      </c>
      <c r="C27" s="381">
        <v>3000000</v>
      </c>
      <c r="D27" s="247">
        <v>5000000</v>
      </c>
      <c r="E27" s="380">
        <v>2571772</v>
      </c>
      <c r="F27" s="381"/>
      <c r="G27" s="247"/>
      <c r="H27" s="380"/>
      <c r="I27" s="381"/>
      <c r="J27" s="247"/>
      <c r="K27" s="380"/>
      <c r="L27" s="381"/>
      <c r="M27" s="247"/>
      <c r="N27" s="380"/>
      <c r="O27" s="381"/>
      <c r="P27" s="247"/>
      <c r="Q27" s="380"/>
      <c r="R27" s="381"/>
      <c r="S27" s="247"/>
      <c r="T27" s="380"/>
      <c r="U27" s="381"/>
      <c r="V27" s="247"/>
      <c r="W27" s="380"/>
      <c r="X27" s="381">
        <v>44563000</v>
      </c>
      <c r="Y27" s="386">
        <v>44063000</v>
      </c>
      <c r="Z27" s="380">
        <v>41643810.000000007</v>
      </c>
      <c r="AA27" s="381">
        <v>4880000</v>
      </c>
      <c r="AB27" s="386">
        <v>4880000</v>
      </c>
      <c r="AC27" s="380">
        <v>4784660</v>
      </c>
      <c r="AD27" s="381">
        <v>438204000</v>
      </c>
      <c r="AE27" s="247">
        <v>478204000</v>
      </c>
      <c r="AF27" s="395">
        <v>478204000</v>
      </c>
      <c r="AG27" s="381"/>
      <c r="AH27" s="386"/>
      <c r="AI27" s="380"/>
      <c r="AJ27" s="381"/>
      <c r="AK27" s="386"/>
      <c r="AL27" s="380"/>
      <c r="AM27" s="381">
        <v>397413000</v>
      </c>
      <c r="AN27" s="386">
        <v>522413000</v>
      </c>
      <c r="AO27" s="380">
        <v>522413000</v>
      </c>
      <c r="AP27" s="381"/>
      <c r="AQ27" s="386"/>
      <c r="AR27" s="380"/>
      <c r="AS27" s="381"/>
      <c r="AT27" s="386"/>
      <c r="AU27" s="380"/>
      <c r="AV27" s="381"/>
      <c r="AW27" s="386"/>
      <c r="AX27" s="380"/>
      <c r="AY27" s="381"/>
      <c r="AZ27" s="386"/>
      <c r="BA27" s="380"/>
      <c r="BB27" s="381"/>
      <c r="BC27" s="386"/>
      <c r="BD27" s="380"/>
      <c r="BE27" s="381"/>
      <c r="BF27" s="386"/>
      <c r="BG27" s="380"/>
      <c r="BH27" s="792">
        <v>888060000</v>
      </c>
      <c r="BI27" s="1606">
        <v>1054560000</v>
      </c>
      <c r="BJ27" s="794">
        <v>1049617242</v>
      </c>
      <c r="BK27" s="381"/>
      <c r="BL27" s="386"/>
      <c r="BM27" s="380"/>
      <c r="BN27" s="381">
        <v>7945000</v>
      </c>
      <c r="BO27" s="386">
        <v>7945000</v>
      </c>
      <c r="BP27" s="380">
        <v>4846500</v>
      </c>
      <c r="BQ27" s="381"/>
      <c r="BR27" s="386"/>
      <c r="BS27" s="380"/>
      <c r="BT27" s="381"/>
      <c r="BU27" s="386"/>
      <c r="BV27" s="794"/>
      <c r="BW27" s="792"/>
      <c r="BX27" s="795"/>
      <c r="BY27" s="794"/>
      <c r="BZ27" s="792"/>
      <c r="CA27" s="795"/>
      <c r="CB27" s="854"/>
      <c r="CC27" s="2188"/>
      <c r="CD27" s="386">
        <v>2900000</v>
      </c>
      <c r="CE27" s="380">
        <v>2400000</v>
      </c>
      <c r="CF27" s="248"/>
      <c r="CG27" s="386"/>
      <c r="CH27" s="380"/>
      <c r="CI27" s="381">
        <v>75356000</v>
      </c>
      <c r="CJ27" s="386">
        <v>74010000</v>
      </c>
      <c r="CK27" s="383">
        <v>71358092</v>
      </c>
      <c r="CL27" s="381"/>
      <c r="CM27" s="386"/>
      <c r="CN27" s="380"/>
      <c r="CO27" s="381"/>
      <c r="CP27" s="386"/>
      <c r="CQ27" s="380"/>
      <c r="CR27" s="381"/>
      <c r="CS27" s="247"/>
      <c r="CT27" s="380"/>
      <c r="CU27" s="381"/>
      <c r="CV27" s="247"/>
      <c r="CW27" s="383"/>
      <c r="CX27" s="381"/>
      <c r="CY27" s="247"/>
      <c r="CZ27" s="380"/>
      <c r="DA27" s="792">
        <v>83301000</v>
      </c>
      <c r="DB27" s="795">
        <v>84855000</v>
      </c>
      <c r="DC27" s="794">
        <v>78604592</v>
      </c>
      <c r="DD27" s="387">
        <v>971361000</v>
      </c>
      <c r="DE27" s="388">
        <v>1139415000</v>
      </c>
      <c r="DF27" s="389">
        <v>1128221834</v>
      </c>
      <c r="DG27" s="792"/>
      <c r="DH27" s="795"/>
      <c r="DI27" s="794"/>
      <c r="DJ27" s="792"/>
      <c r="DK27" s="854"/>
      <c r="DL27" s="854"/>
      <c r="DM27" s="381">
        <v>0</v>
      </c>
      <c r="DN27" s="247">
        <v>0</v>
      </c>
      <c r="DO27" s="380">
        <v>0</v>
      </c>
      <c r="DP27" s="792"/>
      <c r="DQ27" s="854"/>
      <c r="DR27" s="794"/>
      <c r="DS27" s="870"/>
      <c r="DT27" s="854"/>
      <c r="DU27" s="794"/>
      <c r="DV27" s="381">
        <v>971361000</v>
      </c>
      <c r="DW27" s="248">
        <v>1139415000</v>
      </c>
      <c r="DX27" s="383">
        <v>1128221834</v>
      </c>
      <c r="DY27" s="897">
        <v>99.017639227147271</v>
      </c>
    </row>
    <row r="28" spans="1:129" ht="18" customHeight="1" x14ac:dyDescent="0.2">
      <c r="A28" s="1442" t="s">
        <v>750</v>
      </c>
      <c r="B28" s="1445" t="s">
        <v>792</v>
      </c>
      <c r="C28" s="821">
        <v>132000000</v>
      </c>
      <c r="D28" s="822"/>
      <c r="E28" s="777"/>
      <c r="F28" s="821"/>
      <c r="G28" s="822"/>
      <c r="H28" s="823"/>
      <c r="I28" s="775"/>
      <c r="J28" s="776"/>
      <c r="K28" s="777"/>
      <c r="L28" s="821"/>
      <c r="M28" s="822"/>
      <c r="N28" s="823"/>
      <c r="O28" s="821"/>
      <c r="P28" s="822"/>
      <c r="Q28" s="823"/>
      <c r="R28" s="821"/>
      <c r="S28" s="822"/>
      <c r="T28" s="823"/>
      <c r="U28" s="822">
        <v>60000000</v>
      </c>
      <c r="V28" s="822"/>
      <c r="W28" s="823"/>
      <c r="X28" s="821">
        <v>14000000</v>
      </c>
      <c r="Y28" s="824">
        <v>57150000</v>
      </c>
      <c r="Z28" s="823"/>
      <c r="AA28" s="821"/>
      <c r="AB28" s="824"/>
      <c r="AC28" s="823"/>
      <c r="AD28" s="821"/>
      <c r="AE28" s="824"/>
      <c r="AF28" s="823"/>
      <c r="AG28" s="821">
        <v>255431000</v>
      </c>
      <c r="AH28" s="824">
        <v>237131000</v>
      </c>
      <c r="AI28" s="823"/>
      <c r="AJ28" s="821"/>
      <c r="AK28" s="824"/>
      <c r="AL28" s="823"/>
      <c r="AM28" s="821">
        <v>51695000</v>
      </c>
      <c r="AN28" s="824">
        <v>29845000</v>
      </c>
      <c r="AO28" s="823"/>
      <c r="AP28" s="821"/>
      <c r="AQ28" s="824"/>
      <c r="AR28" s="823"/>
      <c r="AS28" s="821"/>
      <c r="AT28" s="824"/>
      <c r="AU28" s="823"/>
      <c r="AV28" s="821"/>
      <c r="AW28" s="824"/>
      <c r="AX28" s="823"/>
      <c r="AY28" s="821"/>
      <c r="AZ28" s="824"/>
      <c r="BA28" s="823"/>
      <c r="BB28" s="821">
        <v>647516321</v>
      </c>
      <c r="BC28" s="824">
        <v>175690841.00000012</v>
      </c>
      <c r="BD28" s="823"/>
      <c r="BE28" s="821"/>
      <c r="BF28" s="824">
        <v>7000000</v>
      </c>
      <c r="BG28" s="823"/>
      <c r="BH28" s="821">
        <v>1160642321</v>
      </c>
      <c r="BI28" s="1607">
        <v>506816841.00000012</v>
      </c>
      <c r="BJ28" s="823">
        <v>0</v>
      </c>
      <c r="BK28" s="775"/>
      <c r="BL28" s="778"/>
      <c r="BM28" s="777"/>
      <c r="BN28" s="821">
        <v>2500000</v>
      </c>
      <c r="BO28" s="824">
        <v>1010000</v>
      </c>
      <c r="BP28" s="777"/>
      <c r="BQ28" s="775"/>
      <c r="BR28" s="778"/>
      <c r="BS28" s="777"/>
      <c r="BT28" s="775"/>
      <c r="BU28" s="778"/>
      <c r="BV28" s="823"/>
      <c r="BW28" s="821"/>
      <c r="BX28" s="824"/>
      <c r="BY28" s="823"/>
      <c r="BZ28" s="821"/>
      <c r="CA28" s="824"/>
      <c r="CB28" s="855"/>
      <c r="CC28" s="821">
        <v>215000000</v>
      </c>
      <c r="CD28" s="824">
        <v>373941175</v>
      </c>
      <c r="CE28" s="823"/>
      <c r="CF28" s="2183"/>
      <c r="CG28" s="778"/>
      <c r="CH28" s="777"/>
      <c r="CI28" s="821">
        <v>167600000</v>
      </c>
      <c r="CJ28" s="824">
        <v>12753593.999999996</v>
      </c>
      <c r="CK28" s="855"/>
      <c r="CL28" s="821"/>
      <c r="CM28" s="824"/>
      <c r="CN28" s="823"/>
      <c r="CO28" s="821"/>
      <c r="CP28" s="824"/>
      <c r="CQ28" s="823"/>
      <c r="CR28" s="821"/>
      <c r="CS28" s="822"/>
      <c r="CT28" s="823"/>
      <c r="CU28" s="821"/>
      <c r="CV28" s="822"/>
      <c r="CW28" s="855"/>
      <c r="CX28" s="821"/>
      <c r="CY28" s="822"/>
      <c r="CZ28" s="823"/>
      <c r="DA28" s="821">
        <v>385100000</v>
      </c>
      <c r="DB28" s="824">
        <v>387704769</v>
      </c>
      <c r="DC28" s="823">
        <v>0</v>
      </c>
      <c r="DD28" s="775">
        <v>1545742321</v>
      </c>
      <c r="DE28" s="778">
        <v>894521610.00000012</v>
      </c>
      <c r="DF28" s="777">
        <v>0</v>
      </c>
      <c r="DG28" s="821"/>
      <c r="DH28" s="824"/>
      <c r="DI28" s="823"/>
      <c r="DJ28" s="821"/>
      <c r="DK28" s="855"/>
      <c r="DL28" s="855"/>
      <c r="DM28" s="873">
        <v>0</v>
      </c>
      <c r="DN28" s="397">
        <v>0</v>
      </c>
      <c r="DO28" s="1183">
        <v>0</v>
      </c>
      <c r="DP28" s="821"/>
      <c r="DQ28" s="855"/>
      <c r="DR28" s="823"/>
      <c r="DS28" s="867"/>
      <c r="DT28" s="855"/>
      <c r="DU28" s="823"/>
      <c r="DV28" s="873">
        <v>1545742321</v>
      </c>
      <c r="DW28" s="883">
        <v>894521610.00000012</v>
      </c>
      <c r="DX28" s="2120">
        <v>0</v>
      </c>
      <c r="DY28" s="899">
        <v>0</v>
      </c>
    </row>
    <row r="29" spans="1:129" ht="24.95" customHeight="1" x14ac:dyDescent="0.2">
      <c r="A29" s="1433" t="s">
        <v>103</v>
      </c>
      <c r="B29" s="1434" t="s">
        <v>751</v>
      </c>
      <c r="C29" s="379">
        <v>2154340000</v>
      </c>
      <c r="D29" s="236">
        <v>2785229771</v>
      </c>
      <c r="E29" s="378">
        <v>2401185208</v>
      </c>
      <c r="F29" s="379">
        <v>23121000</v>
      </c>
      <c r="G29" s="236">
        <v>38895000</v>
      </c>
      <c r="H29" s="378">
        <v>21127072</v>
      </c>
      <c r="I29" s="379">
        <v>5500000</v>
      </c>
      <c r="J29" s="236">
        <v>12135000</v>
      </c>
      <c r="K29" s="378">
        <v>419900</v>
      </c>
      <c r="L29" s="379">
        <v>0</v>
      </c>
      <c r="M29" s="236">
        <v>0</v>
      </c>
      <c r="N29" s="378">
        <v>0</v>
      </c>
      <c r="O29" s="379">
        <v>0</v>
      </c>
      <c r="P29" s="236">
        <v>0</v>
      </c>
      <c r="Q29" s="378">
        <v>0</v>
      </c>
      <c r="R29" s="379">
        <v>540007905</v>
      </c>
      <c r="S29" s="236">
        <v>677557199.99999988</v>
      </c>
      <c r="T29" s="378">
        <v>382958180</v>
      </c>
      <c r="U29" s="379">
        <v>1905000</v>
      </c>
      <c r="V29" s="236">
        <v>40047833</v>
      </c>
      <c r="W29" s="378">
        <v>19727833</v>
      </c>
      <c r="X29" s="379">
        <v>0</v>
      </c>
      <c r="Y29" s="385">
        <v>40500000</v>
      </c>
      <c r="Z29" s="378">
        <v>0</v>
      </c>
      <c r="AA29" s="379">
        <v>0</v>
      </c>
      <c r="AB29" s="385">
        <v>0</v>
      </c>
      <c r="AC29" s="378">
        <v>0</v>
      </c>
      <c r="AD29" s="379">
        <v>32000000</v>
      </c>
      <c r="AE29" s="385">
        <v>24420000</v>
      </c>
      <c r="AF29" s="378">
        <v>14270077</v>
      </c>
      <c r="AG29" s="379">
        <v>178956000</v>
      </c>
      <c r="AH29" s="385">
        <v>190913000</v>
      </c>
      <c r="AI29" s="378">
        <v>51864897</v>
      </c>
      <c r="AJ29" s="379">
        <v>0</v>
      </c>
      <c r="AK29" s="385">
        <v>0</v>
      </c>
      <c r="AL29" s="378">
        <v>0</v>
      </c>
      <c r="AM29" s="379">
        <v>872515000</v>
      </c>
      <c r="AN29" s="385">
        <v>1272968967</v>
      </c>
      <c r="AO29" s="378">
        <v>1232331381.0000002</v>
      </c>
      <c r="AP29" s="379">
        <v>24009000</v>
      </c>
      <c r="AQ29" s="385">
        <v>39717000</v>
      </c>
      <c r="AR29" s="378">
        <v>14345028.999999998</v>
      </c>
      <c r="AS29" s="379">
        <v>0</v>
      </c>
      <c r="AT29" s="385">
        <v>0</v>
      </c>
      <c r="AU29" s="378">
        <v>0</v>
      </c>
      <c r="AV29" s="379">
        <v>0</v>
      </c>
      <c r="AW29" s="385">
        <v>0</v>
      </c>
      <c r="AX29" s="378">
        <v>0</v>
      </c>
      <c r="AY29" s="379">
        <v>0</v>
      </c>
      <c r="AZ29" s="385">
        <v>0</v>
      </c>
      <c r="BA29" s="378">
        <v>0</v>
      </c>
      <c r="BB29" s="379">
        <v>12700000</v>
      </c>
      <c r="BC29" s="385">
        <v>1658000</v>
      </c>
      <c r="BD29" s="378">
        <v>1561133</v>
      </c>
      <c r="BE29" s="379">
        <v>14600000</v>
      </c>
      <c r="BF29" s="385">
        <v>12940000</v>
      </c>
      <c r="BG29" s="378">
        <v>4087569</v>
      </c>
      <c r="BH29" s="379">
        <v>3859653905</v>
      </c>
      <c r="BI29" s="1602">
        <v>5136981771</v>
      </c>
      <c r="BJ29" s="378">
        <v>4143878279</v>
      </c>
      <c r="BK29" s="379">
        <v>0</v>
      </c>
      <c r="BL29" s="385">
        <v>0</v>
      </c>
      <c r="BM29" s="378">
        <v>0</v>
      </c>
      <c r="BN29" s="379">
        <v>445000</v>
      </c>
      <c r="BO29" s="385">
        <v>8610000</v>
      </c>
      <c r="BP29" s="378">
        <v>4366971</v>
      </c>
      <c r="BQ29" s="379">
        <v>0</v>
      </c>
      <c r="BR29" s="385">
        <v>0</v>
      </c>
      <c r="BS29" s="378">
        <v>0</v>
      </c>
      <c r="BT29" s="379">
        <v>12700000</v>
      </c>
      <c r="BU29" s="385">
        <v>2579000</v>
      </c>
      <c r="BV29" s="378">
        <v>1727200</v>
      </c>
      <c r="BW29" s="379">
        <v>2540000</v>
      </c>
      <c r="BX29" s="385">
        <v>6858000</v>
      </c>
      <c r="BY29" s="378">
        <v>5435600</v>
      </c>
      <c r="BZ29" s="379">
        <v>6350000</v>
      </c>
      <c r="CA29" s="385">
        <v>12187000</v>
      </c>
      <c r="CB29" s="382">
        <v>12186500</v>
      </c>
      <c r="CC29" s="379">
        <v>13700000</v>
      </c>
      <c r="CD29" s="385">
        <v>26968000</v>
      </c>
      <c r="CE29" s="378">
        <v>11504383</v>
      </c>
      <c r="CF29" s="384">
        <v>0</v>
      </c>
      <c r="CG29" s="385">
        <v>0</v>
      </c>
      <c r="CH29" s="378">
        <v>0</v>
      </c>
      <c r="CI29" s="379">
        <v>208136265</v>
      </c>
      <c r="CJ29" s="385">
        <v>362689671.00000006</v>
      </c>
      <c r="CK29" s="382">
        <v>183339315</v>
      </c>
      <c r="CL29" s="379">
        <v>0</v>
      </c>
      <c r="CM29" s="385">
        <v>35000</v>
      </c>
      <c r="CN29" s="378">
        <v>26616.999999999996</v>
      </c>
      <c r="CO29" s="379">
        <v>0</v>
      </c>
      <c r="CP29" s="385">
        <v>0</v>
      </c>
      <c r="CQ29" s="378">
        <v>0</v>
      </c>
      <c r="CR29" s="379">
        <v>398282000</v>
      </c>
      <c r="CS29" s="236">
        <v>586237306</v>
      </c>
      <c r="CT29" s="378">
        <v>124346393.00000001</v>
      </c>
      <c r="CU29" s="379">
        <v>158750000</v>
      </c>
      <c r="CV29" s="236">
        <v>257292000</v>
      </c>
      <c r="CW29" s="382">
        <v>63688718</v>
      </c>
      <c r="CX29" s="379">
        <v>0</v>
      </c>
      <c r="CY29" s="236">
        <v>0</v>
      </c>
      <c r="CZ29" s="378">
        <v>0</v>
      </c>
      <c r="DA29" s="379">
        <v>800903265</v>
      </c>
      <c r="DB29" s="1165">
        <v>1263455977</v>
      </c>
      <c r="DC29" s="378">
        <v>406621697</v>
      </c>
      <c r="DD29" s="379">
        <v>4660557170</v>
      </c>
      <c r="DE29" s="385">
        <v>6400437748</v>
      </c>
      <c r="DF29" s="378">
        <v>4550499976</v>
      </c>
      <c r="DG29" s="379">
        <v>0</v>
      </c>
      <c r="DH29" s="385">
        <v>7506233</v>
      </c>
      <c r="DI29" s="378">
        <v>7506233</v>
      </c>
      <c r="DJ29" s="379">
        <v>156871000</v>
      </c>
      <c r="DK29" s="385">
        <v>204170000</v>
      </c>
      <c r="DL29" s="382">
        <v>96702607</v>
      </c>
      <c r="DM29" s="379">
        <v>156871000</v>
      </c>
      <c r="DN29" s="1165">
        <v>211676233</v>
      </c>
      <c r="DO29" s="378">
        <v>104208840</v>
      </c>
      <c r="DP29" s="379">
        <v>45973000</v>
      </c>
      <c r="DQ29" s="385">
        <v>79170220.999999985</v>
      </c>
      <c r="DR29" s="378">
        <v>60859871</v>
      </c>
      <c r="DS29" s="384">
        <v>6000000</v>
      </c>
      <c r="DT29" s="385">
        <v>16461425</v>
      </c>
      <c r="DU29" s="378">
        <v>13610264</v>
      </c>
      <c r="DV29" s="379">
        <v>4869401170</v>
      </c>
      <c r="DW29" s="385">
        <v>6707745627</v>
      </c>
      <c r="DX29" s="382">
        <v>4729178951</v>
      </c>
      <c r="DY29" s="896">
        <v>70.503254207555528</v>
      </c>
    </row>
    <row r="30" spans="1:129" ht="23.1" customHeight="1" x14ac:dyDescent="0.2">
      <c r="A30" s="1446" t="s">
        <v>34</v>
      </c>
      <c r="B30" s="1447" t="s">
        <v>360</v>
      </c>
      <c r="C30" s="788">
        <v>2154340000</v>
      </c>
      <c r="D30" s="789">
        <v>2785229771</v>
      </c>
      <c r="E30" s="790">
        <v>2401185208</v>
      </c>
      <c r="F30" s="788">
        <v>23121000</v>
      </c>
      <c r="G30" s="789">
        <v>38895000</v>
      </c>
      <c r="H30" s="790">
        <v>21127072</v>
      </c>
      <c r="I30" s="788">
        <v>5500000</v>
      </c>
      <c r="J30" s="789">
        <v>12135000</v>
      </c>
      <c r="K30" s="790">
        <v>419900</v>
      </c>
      <c r="L30" s="788"/>
      <c r="M30" s="789"/>
      <c r="N30" s="790"/>
      <c r="O30" s="788"/>
      <c r="P30" s="789"/>
      <c r="Q30" s="790"/>
      <c r="R30" s="788">
        <v>305346904.99999994</v>
      </c>
      <c r="S30" s="789">
        <v>416656765.99999994</v>
      </c>
      <c r="T30" s="790">
        <v>181480712</v>
      </c>
      <c r="U30" s="788">
        <v>1905000</v>
      </c>
      <c r="V30" s="789">
        <v>20320000</v>
      </c>
      <c r="W30" s="790"/>
      <c r="X30" s="788"/>
      <c r="Y30" s="791">
        <v>40500000</v>
      </c>
      <c r="Z30" s="790"/>
      <c r="AA30" s="788"/>
      <c r="AB30" s="791"/>
      <c r="AC30" s="790"/>
      <c r="AD30" s="788"/>
      <c r="AE30" s="791"/>
      <c r="AF30" s="790"/>
      <c r="AG30" s="788">
        <v>3000000</v>
      </c>
      <c r="AH30" s="791">
        <v>3606000</v>
      </c>
      <c r="AI30" s="790">
        <v>128098.99999999999</v>
      </c>
      <c r="AJ30" s="788"/>
      <c r="AK30" s="791"/>
      <c r="AL30" s="790"/>
      <c r="AM30" s="788">
        <v>801060000</v>
      </c>
      <c r="AN30" s="791">
        <v>1168966967</v>
      </c>
      <c r="AO30" s="790">
        <v>1129822615.0000002</v>
      </c>
      <c r="AP30" s="788">
        <v>24009000</v>
      </c>
      <c r="AQ30" s="791">
        <v>39717000</v>
      </c>
      <c r="AR30" s="790">
        <v>14345028.999999998</v>
      </c>
      <c r="AS30" s="788"/>
      <c r="AT30" s="791"/>
      <c r="AU30" s="790"/>
      <c r="AV30" s="788"/>
      <c r="AW30" s="791"/>
      <c r="AX30" s="790"/>
      <c r="AY30" s="788"/>
      <c r="AZ30" s="791"/>
      <c r="BA30" s="790"/>
      <c r="BB30" s="788">
        <v>12700000</v>
      </c>
      <c r="BC30" s="791">
        <v>1658000</v>
      </c>
      <c r="BD30" s="790">
        <v>1561133</v>
      </c>
      <c r="BE30" s="788">
        <v>2500000</v>
      </c>
      <c r="BF30" s="791">
        <v>785000</v>
      </c>
      <c r="BG30" s="790">
        <v>532839</v>
      </c>
      <c r="BH30" s="788">
        <v>3333481905</v>
      </c>
      <c r="BI30" s="1608">
        <v>4528469504</v>
      </c>
      <c r="BJ30" s="790">
        <v>3750602607</v>
      </c>
      <c r="BK30" s="788"/>
      <c r="BL30" s="791"/>
      <c r="BM30" s="790"/>
      <c r="BN30" s="788">
        <v>445000</v>
      </c>
      <c r="BO30" s="791">
        <v>8610000</v>
      </c>
      <c r="BP30" s="790">
        <v>4366971</v>
      </c>
      <c r="BQ30" s="788"/>
      <c r="BR30" s="791"/>
      <c r="BS30" s="790"/>
      <c r="BT30" s="788">
        <v>12700000</v>
      </c>
      <c r="BU30" s="791">
        <v>2579000</v>
      </c>
      <c r="BV30" s="790">
        <v>1727200</v>
      </c>
      <c r="BW30" s="788">
        <v>2540000</v>
      </c>
      <c r="BX30" s="791">
        <v>6858000</v>
      </c>
      <c r="BY30" s="790">
        <v>5435600</v>
      </c>
      <c r="BZ30" s="788">
        <v>6350000</v>
      </c>
      <c r="CA30" s="791">
        <v>12187000</v>
      </c>
      <c r="CB30" s="869">
        <v>12186500</v>
      </c>
      <c r="CC30" s="788">
        <v>13700000</v>
      </c>
      <c r="CD30" s="791">
        <v>20968000</v>
      </c>
      <c r="CE30" s="790">
        <v>5857007</v>
      </c>
      <c r="CF30" s="872"/>
      <c r="CG30" s="791"/>
      <c r="CH30" s="790"/>
      <c r="CI30" s="788"/>
      <c r="CJ30" s="791"/>
      <c r="CK30" s="869"/>
      <c r="CL30" s="788"/>
      <c r="CM30" s="791">
        <v>35000</v>
      </c>
      <c r="CN30" s="790">
        <v>26616.999999999996</v>
      </c>
      <c r="CO30" s="788"/>
      <c r="CP30" s="791"/>
      <c r="CQ30" s="790"/>
      <c r="CR30" s="788"/>
      <c r="CS30" s="789">
        <v>550219494</v>
      </c>
      <c r="CT30" s="790">
        <v>124346393.00000001</v>
      </c>
      <c r="CU30" s="788"/>
      <c r="CV30" s="789"/>
      <c r="CW30" s="869"/>
      <c r="CX30" s="788"/>
      <c r="CY30" s="789"/>
      <c r="CZ30" s="790"/>
      <c r="DA30" s="788">
        <v>35735000</v>
      </c>
      <c r="DB30" s="1166">
        <v>601456494</v>
      </c>
      <c r="DC30" s="790">
        <v>153946288</v>
      </c>
      <c r="DD30" s="379">
        <v>3369216905</v>
      </c>
      <c r="DE30" s="385">
        <v>5129925998</v>
      </c>
      <c r="DF30" s="378">
        <v>3904548895</v>
      </c>
      <c r="DG30" s="788"/>
      <c r="DH30" s="791">
        <v>7506233</v>
      </c>
      <c r="DI30" s="790">
        <v>7506233</v>
      </c>
      <c r="DJ30" s="788">
        <v>139591000</v>
      </c>
      <c r="DK30" s="869">
        <v>193970000</v>
      </c>
      <c r="DL30" s="869">
        <v>96621073</v>
      </c>
      <c r="DM30" s="788">
        <v>139591000</v>
      </c>
      <c r="DN30" s="872">
        <v>201476233</v>
      </c>
      <c r="DO30" s="790">
        <v>104127306</v>
      </c>
      <c r="DP30" s="788">
        <v>45973000</v>
      </c>
      <c r="DQ30" s="869">
        <v>78409220.999999985</v>
      </c>
      <c r="DR30" s="790">
        <v>60099655</v>
      </c>
      <c r="DS30" s="872">
        <v>6000000</v>
      </c>
      <c r="DT30" s="869">
        <v>16461425</v>
      </c>
      <c r="DU30" s="790">
        <v>13610264</v>
      </c>
      <c r="DV30" s="379">
        <v>3560780905</v>
      </c>
      <c r="DW30" s="384">
        <v>5426272877</v>
      </c>
      <c r="DX30" s="382">
        <v>4082386120</v>
      </c>
      <c r="DY30" s="896">
        <v>75.233704838246382</v>
      </c>
    </row>
    <row r="31" spans="1:129" ht="23.1" customHeight="1" x14ac:dyDescent="0.2">
      <c r="A31" s="1446" t="s">
        <v>35</v>
      </c>
      <c r="B31" s="1441" t="s">
        <v>361</v>
      </c>
      <c r="C31" s="788"/>
      <c r="D31" s="789"/>
      <c r="E31" s="790"/>
      <c r="F31" s="788"/>
      <c r="G31" s="789"/>
      <c r="H31" s="790"/>
      <c r="I31" s="788"/>
      <c r="J31" s="789"/>
      <c r="K31" s="790"/>
      <c r="L31" s="788"/>
      <c r="M31" s="789"/>
      <c r="N31" s="790"/>
      <c r="O31" s="788"/>
      <c r="P31" s="789"/>
      <c r="Q31" s="790"/>
      <c r="R31" s="788">
        <v>234661000</v>
      </c>
      <c r="S31" s="789">
        <v>260900433.99999997</v>
      </c>
      <c r="T31" s="790">
        <v>201477467.99999997</v>
      </c>
      <c r="U31" s="788"/>
      <c r="V31" s="789">
        <v>19727833</v>
      </c>
      <c r="W31" s="790">
        <v>19727833</v>
      </c>
      <c r="X31" s="788"/>
      <c r="Y31" s="791"/>
      <c r="Z31" s="790"/>
      <c r="AA31" s="788"/>
      <c r="AB31" s="791"/>
      <c r="AC31" s="790"/>
      <c r="AD31" s="788"/>
      <c r="AE31" s="791"/>
      <c r="AF31" s="790"/>
      <c r="AG31" s="788">
        <v>169281000</v>
      </c>
      <c r="AH31" s="791">
        <v>169782000</v>
      </c>
      <c r="AI31" s="790">
        <v>34211798</v>
      </c>
      <c r="AJ31" s="788"/>
      <c r="AK31" s="791"/>
      <c r="AL31" s="790"/>
      <c r="AM31" s="788"/>
      <c r="AN31" s="791"/>
      <c r="AO31" s="790"/>
      <c r="AP31" s="788"/>
      <c r="AQ31" s="791"/>
      <c r="AR31" s="790"/>
      <c r="AS31" s="788"/>
      <c r="AT31" s="791"/>
      <c r="AU31" s="790"/>
      <c r="AV31" s="788"/>
      <c r="AW31" s="791"/>
      <c r="AX31" s="790"/>
      <c r="AY31" s="788"/>
      <c r="AZ31" s="791"/>
      <c r="BA31" s="790"/>
      <c r="BB31" s="788"/>
      <c r="BC31" s="791"/>
      <c r="BD31" s="790"/>
      <c r="BE31" s="788">
        <v>12100000</v>
      </c>
      <c r="BF31" s="791">
        <v>12155000</v>
      </c>
      <c r="BG31" s="790">
        <v>3554730</v>
      </c>
      <c r="BH31" s="788">
        <v>416042000</v>
      </c>
      <c r="BI31" s="1608">
        <v>462565267</v>
      </c>
      <c r="BJ31" s="790">
        <v>258971828.99999997</v>
      </c>
      <c r="BK31" s="788"/>
      <c r="BL31" s="791"/>
      <c r="BM31" s="790"/>
      <c r="BN31" s="788"/>
      <c r="BO31" s="791"/>
      <c r="BP31" s="790"/>
      <c r="BQ31" s="788"/>
      <c r="BR31" s="791"/>
      <c r="BS31" s="790"/>
      <c r="BT31" s="788"/>
      <c r="BU31" s="791"/>
      <c r="BV31" s="790"/>
      <c r="BW31" s="788"/>
      <c r="BX31" s="791"/>
      <c r="BY31" s="790"/>
      <c r="BZ31" s="788"/>
      <c r="CA31" s="791"/>
      <c r="CB31" s="869"/>
      <c r="CC31" s="788"/>
      <c r="CD31" s="791">
        <v>6000000</v>
      </c>
      <c r="CE31" s="790">
        <v>5647376</v>
      </c>
      <c r="CF31" s="872"/>
      <c r="CG31" s="791"/>
      <c r="CH31" s="790"/>
      <c r="CI31" s="788"/>
      <c r="CJ31" s="791"/>
      <c r="CK31" s="869"/>
      <c r="CL31" s="788"/>
      <c r="CM31" s="791"/>
      <c r="CN31" s="790"/>
      <c r="CO31" s="788"/>
      <c r="CP31" s="791"/>
      <c r="CQ31" s="790"/>
      <c r="CR31" s="788">
        <v>398282000</v>
      </c>
      <c r="CS31" s="789">
        <v>36017812.000000007</v>
      </c>
      <c r="CT31" s="790"/>
      <c r="CU31" s="788">
        <v>158750000</v>
      </c>
      <c r="CV31" s="789">
        <v>257292000</v>
      </c>
      <c r="CW31" s="869">
        <v>63688718</v>
      </c>
      <c r="CX31" s="788"/>
      <c r="CY31" s="789"/>
      <c r="CZ31" s="790"/>
      <c r="DA31" s="788">
        <v>557032000</v>
      </c>
      <c r="DB31" s="1174">
        <v>299309812</v>
      </c>
      <c r="DC31" s="441">
        <v>69336094</v>
      </c>
      <c r="DD31" s="673">
        <v>973074000</v>
      </c>
      <c r="DE31" s="850">
        <v>761875079</v>
      </c>
      <c r="DF31" s="849">
        <v>328307923</v>
      </c>
      <c r="DG31" s="787"/>
      <c r="DH31" s="831"/>
      <c r="DI31" s="441"/>
      <c r="DJ31" s="787">
        <v>14280000</v>
      </c>
      <c r="DK31" s="851">
        <v>7200000</v>
      </c>
      <c r="DL31" s="851">
        <v>81534</v>
      </c>
      <c r="DM31" s="787">
        <v>14280000</v>
      </c>
      <c r="DN31" s="852">
        <v>7200000</v>
      </c>
      <c r="DO31" s="441">
        <v>81534</v>
      </c>
      <c r="DP31" s="787"/>
      <c r="DQ31" s="851">
        <v>761000</v>
      </c>
      <c r="DR31" s="441">
        <v>760216</v>
      </c>
      <c r="DS31" s="852"/>
      <c r="DT31" s="1448"/>
      <c r="DU31" s="441"/>
      <c r="DV31" s="673">
        <v>987354000</v>
      </c>
      <c r="DW31" s="874">
        <v>769836079</v>
      </c>
      <c r="DX31" s="894">
        <v>329149673</v>
      </c>
      <c r="DY31" s="896">
        <v>42.755812825446959</v>
      </c>
    </row>
    <row r="32" spans="1:129" ht="23.1" customHeight="1" x14ac:dyDescent="0.2">
      <c r="A32" s="1446" t="s">
        <v>575</v>
      </c>
      <c r="B32" s="1449" t="s">
        <v>488</v>
      </c>
      <c r="C32" s="796">
        <v>0</v>
      </c>
      <c r="D32" s="797">
        <v>0</v>
      </c>
      <c r="E32" s="798">
        <v>0</v>
      </c>
      <c r="F32" s="796">
        <v>0</v>
      </c>
      <c r="G32" s="797">
        <v>0</v>
      </c>
      <c r="H32" s="798">
        <v>0</v>
      </c>
      <c r="I32" s="796">
        <v>0</v>
      </c>
      <c r="J32" s="797">
        <v>0</v>
      </c>
      <c r="K32" s="798">
        <v>0</v>
      </c>
      <c r="L32" s="796">
        <v>0</v>
      </c>
      <c r="M32" s="797">
        <v>0</v>
      </c>
      <c r="N32" s="798">
        <v>0</v>
      </c>
      <c r="O32" s="796">
        <v>0</v>
      </c>
      <c r="P32" s="797">
        <v>0</v>
      </c>
      <c r="Q32" s="798">
        <v>0</v>
      </c>
      <c r="R32" s="796">
        <v>0</v>
      </c>
      <c r="S32" s="797">
        <v>0</v>
      </c>
      <c r="T32" s="798">
        <v>0</v>
      </c>
      <c r="U32" s="796">
        <v>0</v>
      </c>
      <c r="V32" s="797">
        <v>0</v>
      </c>
      <c r="W32" s="798">
        <v>0</v>
      </c>
      <c r="X32" s="796">
        <v>0</v>
      </c>
      <c r="Y32" s="799">
        <v>0</v>
      </c>
      <c r="Z32" s="798">
        <v>0</v>
      </c>
      <c r="AA32" s="796">
        <v>0</v>
      </c>
      <c r="AB32" s="799">
        <v>0</v>
      </c>
      <c r="AC32" s="798">
        <v>0</v>
      </c>
      <c r="AD32" s="796">
        <v>32000000</v>
      </c>
      <c r="AE32" s="799">
        <v>24420000</v>
      </c>
      <c r="AF32" s="798">
        <v>14270077</v>
      </c>
      <c r="AG32" s="796">
        <v>6675000</v>
      </c>
      <c r="AH32" s="799">
        <v>17525000</v>
      </c>
      <c r="AI32" s="798">
        <v>17525000</v>
      </c>
      <c r="AJ32" s="796">
        <v>0</v>
      </c>
      <c r="AK32" s="799">
        <v>0</v>
      </c>
      <c r="AL32" s="798">
        <v>0</v>
      </c>
      <c r="AM32" s="796">
        <v>71455000</v>
      </c>
      <c r="AN32" s="799">
        <v>104002000</v>
      </c>
      <c r="AO32" s="798">
        <v>102508766</v>
      </c>
      <c r="AP32" s="796">
        <v>0</v>
      </c>
      <c r="AQ32" s="799">
        <v>0</v>
      </c>
      <c r="AR32" s="798">
        <v>0</v>
      </c>
      <c r="AS32" s="796">
        <v>0</v>
      </c>
      <c r="AT32" s="799">
        <v>0</v>
      </c>
      <c r="AU32" s="798">
        <v>0</v>
      </c>
      <c r="AV32" s="796">
        <v>0</v>
      </c>
      <c r="AW32" s="799">
        <v>0</v>
      </c>
      <c r="AX32" s="798">
        <v>0</v>
      </c>
      <c r="AY32" s="796">
        <v>0</v>
      </c>
      <c r="AZ32" s="799">
        <v>0</v>
      </c>
      <c r="BA32" s="798">
        <v>0</v>
      </c>
      <c r="BB32" s="796">
        <v>0</v>
      </c>
      <c r="BC32" s="799">
        <v>0</v>
      </c>
      <c r="BD32" s="798">
        <v>0</v>
      </c>
      <c r="BE32" s="796">
        <v>0</v>
      </c>
      <c r="BF32" s="799">
        <v>0</v>
      </c>
      <c r="BG32" s="847">
        <v>0</v>
      </c>
      <c r="BH32" s="673">
        <v>110130000</v>
      </c>
      <c r="BI32" s="1609">
        <v>145947000</v>
      </c>
      <c r="BJ32" s="849">
        <v>134303843</v>
      </c>
      <c r="BK32" s="673">
        <v>0</v>
      </c>
      <c r="BL32" s="850">
        <v>0</v>
      </c>
      <c r="BM32" s="849">
        <v>0</v>
      </c>
      <c r="BN32" s="673">
        <v>0</v>
      </c>
      <c r="BO32" s="850">
        <v>0</v>
      </c>
      <c r="BP32" s="849">
        <v>0</v>
      </c>
      <c r="BQ32" s="673">
        <v>0</v>
      </c>
      <c r="BR32" s="850">
        <v>0</v>
      </c>
      <c r="BS32" s="849">
        <v>0</v>
      </c>
      <c r="BT32" s="673">
        <v>0</v>
      </c>
      <c r="BU32" s="850">
        <v>0</v>
      </c>
      <c r="BV32" s="849">
        <v>0</v>
      </c>
      <c r="BW32" s="673">
        <v>0</v>
      </c>
      <c r="BX32" s="850">
        <v>0</v>
      </c>
      <c r="BY32" s="849">
        <v>0</v>
      </c>
      <c r="BZ32" s="673">
        <v>0</v>
      </c>
      <c r="CA32" s="850">
        <v>0</v>
      </c>
      <c r="CB32" s="894">
        <v>0</v>
      </c>
      <c r="CC32" s="673">
        <v>0</v>
      </c>
      <c r="CD32" s="850">
        <v>0</v>
      </c>
      <c r="CE32" s="849">
        <v>0</v>
      </c>
      <c r="CF32" s="874">
        <v>0</v>
      </c>
      <c r="CG32" s="850">
        <v>0</v>
      </c>
      <c r="CH32" s="849">
        <v>0</v>
      </c>
      <c r="CI32" s="673">
        <v>208136265</v>
      </c>
      <c r="CJ32" s="850">
        <v>362689671.00000006</v>
      </c>
      <c r="CK32" s="894">
        <v>183339315</v>
      </c>
      <c r="CL32" s="673">
        <v>0</v>
      </c>
      <c r="CM32" s="850">
        <v>0</v>
      </c>
      <c r="CN32" s="849">
        <v>0</v>
      </c>
      <c r="CO32" s="673">
        <v>0</v>
      </c>
      <c r="CP32" s="850">
        <v>0</v>
      </c>
      <c r="CQ32" s="849">
        <v>0</v>
      </c>
      <c r="CR32" s="796">
        <v>0</v>
      </c>
      <c r="CS32" s="797">
        <v>0</v>
      </c>
      <c r="CT32" s="798">
        <v>0</v>
      </c>
      <c r="CU32" s="796">
        <v>0</v>
      </c>
      <c r="CV32" s="797">
        <v>0</v>
      </c>
      <c r="CW32" s="1170">
        <v>0</v>
      </c>
      <c r="CX32" s="796">
        <v>0</v>
      </c>
      <c r="CY32" s="797">
        <v>0</v>
      </c>
      <c r="CZ32" s="798">
        <v>0</v>
      </c>
      <c r="DA32" s="673">
        <v>208136265</v>
      </c>
      <c r="DB32" s="1177">
        <v>362689671.00000006</v>
      </c>
      <c r="DC32" s="849">
        <v>183339315</v>
      </c>
      <c r="DD32" s="673">
        <v>318266265</v>
      </c>
      <c r="DE32" s="850">
        <v>508636671.00000006</v>
      </c>
      <c r="DF32" s="849">
        <v>317643158</v>
      </c>
      <c r="DG32" s="673">
        <v>0</v>
      </c>
      <c r="DH32" s="850">
        <v>0</v>
      </c>
      <c r="DI32" s="849">
        <v>0</v>
      </c>
      <c r="DJ32" s="673">
        <v>3000000</v>
      </c>
      <c r="DK32" s="850">
        <v>3000000</v>
      </c>
      <c r="DL32" s="894">
        <v>0</v>
      </c>
      <c r="DM32" s="673">
        <v>3000000</v>
      </c>
      <c r="DN32" s="874">
        <v>3000000</v>
      </c>
      <c r="DO32" s="849">
        <v>0</v>
      </c>
      <c r="DP32" s="673">
        <v>0</v>
      </c>
      <c r="DQ32" s="850">
        <v>0</v>
      </c>
      <c r="DR32" s="849">
        <v>0</v>
      </c>
      <c r="DS32" s="874">
        <v>0</v>
      </c>
      <c r="DT32" s="850">
        <v>0</v>
      </c>
      <c r="DU32" s="849">
        <v>0</v>
      </c>
      <c r="DV32" s="673">
        <v>321266265</v>
      </c>
      <c r="DW32" s="850">
        <v>511636671.00000006</v>
      </c>
      <c r="DX32" s="894">
        <v>317643158</v>
      </c>
      <c r="DY32" s="896">
        <v>62.08373558899963</v>
      </c>
    </row>
    <row r="33" spans="1:129" ht="18" customHeight="1" x14ac:dyDescent="0.2">
      <c r="A33" s="1442" t="s">
        <v>752</v>
      </c>
      <c r="B33" s="1443" t="s">
        <v>783</v>
      </c>
      <c r="C33" s="812"/>
      <c r="D33" s="813"/>
      <c r="E33" s="814"/>
      <c r="F33" s="812"/>
      <c r="G33" s="813"/>
      <c r="H33" s="815"/>
      <c r="I33" s="816"/>
      <c r="J33" s="813"/>
      <c r="K33" s="815"/>
      <c r="L33" s="816"/>
      <c r="M33" s="813"/>
      <c r="N33" s="815"/>
      <c r="O33" s="816"/>
      <c r="P33" s="813"/>
      <c r="Q33" s="815"/>
      <c r="R33" s="816"/>
      <c r="S33" s="813"/>
      <c r="T33" s="815"/>
      <c r="U33" s="816"/>
      <c r="V33" s="813"/>
      <c r="W33" s="815"/>
      <c r="X33" s="816"/>
      <c r="Y33" s="813"/>
      <c r="Z33" s="815"/>
      <c r="AA33" s="816"/>
      <c r="AB33" s="813"/>
      <c r="AC33" s="815"/>
      <c r="AD33" s="816"/>
      <c r="AE33" s="813"/>
      <c r="AF33" s="815"/>
      <c r="AG33" s="816"/>
      <c r="AH33" s="813"/>
      <c r="AI33" s="815"/>
      <c r="AJ33" s="816"/>
      <c r="AK33" s="813"/>
      <c r="AL33" s="815"/>
      <c r="AM33" s="816"/>
      <c r="AN33" s="813"/>
      <c r="AO33" s="815"/>
      <c r="AP33" s="816"/>
      <c r="AQ33" s="813"/>
      <c r="AR33" s="815"/>
      <c r="AS33" s="816"/>
      <c r="AT33" s="813"/>
      <c r="AU33" s="815"/>
      <c r="AV33" s="816"/>
      <c r="AW33" s="813"/>
      <c r="AX33" s="815"/>
      <c r="AY33" s="816"/>
      <c r="AZ33" s="813"/>
      <c r="BA33" s="815"/>
      <c r="BB33" s="816"/>
      <c r="BC33" s="813"/>
      <c r="BD33" s="815"/>
      <c r="BE33" s="816"/>
      <c r="BF33" s="813"/>
      <c r="BG33" s="848"/>
      <c r="BH33" s="828">
        <v>0</v>
      </c>
      <c r="BI33" s="1610">
        <v>0</v>
      </c>
      <c r="BJ33" s="830">
        <v>0</v>
      </c>
      <c r="BK33" s="812"/>
      <c r="BL33" s="813"/>
      <c r="BM33" s="815"/>
      <c r="BN33" s="816"/>
      <c r="BO33" s="813"/>
      <c r="BP33" s="815"/>
      <c r="BQ33" s="816"/>
      <c r="BR33" s="813"/>
      <c r="BS33" s="815"/>
      <c r="BT33" s="816"/>
      <c r="BU33" s="813"/>
      <c r="BV33" s="815"/>
      <c r="BW33" s="816"/>
      <c r="BX33" s="813"/>
      <c r="BY33" s="815"/>
      <c r="BZ33" s="816"/>
      <c r="CA33" s="813"/>
      <c r="CB33" s="2179"/>
      <c r="CC33" s="2193"/>
      <c r="CD33" s="2194"/>
      <c r="CE33" s="2195"/>
      <c r="CF33" s="2184"/>
      <c r="CG33" s="813"/>
      <c r="CH33" s="815"/>
      <c r="CI33" s="816"/>
      <c r="CJ33" s="813"/>
      <c r="CK33" s="853"/>
      <c r="CL33" s="812"/>
      <c r="CM33" s="813"/>
      <c r="CN33" s="1093"/>
      <c r="CO33" s="812"/>
      <c r="CP33" s="813"/>
      <c r="CQ33" s="1093"/>
      <c r="CR33" s="816"/>
      <c r="CS33" s="813"/>
      <c r="CT33" s="815"/>
      <c r="CU33" s="816"/>
      <c r="CV33" s="813"/>
      <c r="CW33" s="1171"/>
      <c r="CX33" s="816"/>
      <c r="CY33" s="813"/>
      <c r="CZ33" s="815"/>
      <c r="DA33" s="1175">
        <v>0</v>
      </c>
      <c r="DB33" s="1178">
        <v>0</v>
      </c>
      <c r="DC33" s="1176">
        <v>0</v>
      </c>
      <c r="DD33" s="779">
        <v>0</v>
      </c>
      <c r="DE33" s="780">
        <v>0</v>
      </c>
      <c r="DF33" s="781">
        <v>0</v>
      </c>
      <c r="DG33" s="816"/>
      <c r="DH33" s="813"/>
      <c r="DI33" s="815"/>
      <c r="DJ33" s="816"/>
      <c r="DK33" s="813"/>
      <c r="DL33" s="1171"/>
      <c r="DM33" s="381">
        <v>0</v>
      </c>
      <c r="DN33" s="383">
        <v>0</v>
      </c>
      <c r="DO33" s="380">
        <v>0</v>
      </c>
      <c r="DP33" s="812"/>
      <c r="DQ33" s="813"/>
      <c r="DR33" s="814"/>
      <c r="DS33" s="871"/>
      <c r="DT33" s="813"/>
      <c r="DU33" s="815"/>
      <c r="DV33" s="381">
        <v>0</v>
      </c>
      <c r="DW33" s="248">
        <v>0</v>
      </c>
      <c r="DX33" s="383">
        <v>0</v>
      </c>
      <c r="DY33" s="898">
        <v>0</v>
      </c>
    </row>
    <row r="34" spans="1:129" ht="18" customHeight="1" x14ac:dyDescent="0.2">
      <c r="A34" s="1442" t="s">
        <v>753</v>
      </c>
      <c r="B34" s="1443" t="s">
        <v>782</v>
      </c>
      <c r="C34" s="792"/>
      <c r="D34" s="793"/>
      <c r="E34" s="794"/>
      <c r="F34" s="792"/>
      <c r="G34" s="793"/>
      <c r="H34" s="794"/>
      <c r="I34" s="792"/>
      <c r="J34" s="793"/>
      <c r="K34" s="794"/>
      <c r="L34" s="792"/>
      <c r="M34" s="793"/>
      <c r="N34" s="794"/>
      <c r="O34" s="792"/>
      <c r="P34" s="793"/>
      <c r="Q34" s="794"/>
      <c r="R34" s="792"/>
      <c r="S34" s="793"/>
      <c r="T34" s="794"/>
      <c r="U34" s="792"/>
      <c r="V34" s="793"/>
      <c r="W34" s="794"/>
      <c r="X34" s="792"/>
      <c r="Y34" s="795"/>
      <c r="Z34" s="794"/>
      <c r="AA34" s="792"/>
      <c r="AB34" s="795"/>
      <c r="AC34" s="794"/>
      <c r="AD34" s="792"/>
      <c r="AE34" s="795"/>
      <c r="AF34" s="794"/>
      <c r="AG34" s="792"/>
      <c r="AH34" s="795"/>
      <c r="AI34" s="794"/>
      <c r="AJ34" s="792"/>
      <c r="AK34" s="795"/>
      <c r="AL34" s="794"/>
      <c r="AM34" s="792"/>
      <c r="AN34" s="795"/>
      <c r="AO34" s="794"/>
      <c r="AP34" s="792"/>
      <c r="AQ34" s="795"/>
      <c r="AR34" s="794"/>
      <c r="AS34" s="792"/>
      <c r="AT34" s="795"/>
      <c r="AU34" s="794"/>
      <c r="AV34" s="792"/>
      <c r="AW34" s="795"/>
      <c r="AX34" s="794"/>
      <c r="AY34" s="792"/>
      <c r="AZ34" s="795"/>
      <c r="BA34" s="794"/>
      <c r="BB34" s="792"/>
      <c r="BC34" s="795"/>
      <c r="BD34" s="794"/>
      <c r="BE34" s="792"/>
      <c r="BF34" s="795"/>
      <c r="BG34" s="794"/>
      <c r="BH34" s="817">
        <v>0</v>
      </c>
      <c r="BI34" s="1611">
        <v>0</v>
      </c>
      <c r="BJ34" s="819">
        <v>0</v>
      </c>
      <c r="BK34" s="792"/>
      <c r="BL34" s="795"/>
      <c r="BM34" s="794"/>
      <c r="BN34" s="792"/>
      <c r="BO34" s="795"/>
      <c r="BP34" s="794"/>
      <c r="BQ34" s="792"/>
      <c r="BR34" s="795"/>
      <c r="BS34" s="794"/>
      <c r="BT34" s="792"/>
      <c r="BU34" s="795"/>
      <c r="BV34" s="794"/>
      <c r="BW34" s="792"/>
      <c r="BX34" s="795"/>
      <c r="BY34" s="794"/>
      <c r="BZ34" s="792"/>
      <c r="CA34" s="795"/>
      <c r="CB34" s="854"/>
      <c r="CC34" s="2192"/>
      <c r="CD34" s="795"/>
      <c r="CE34" s="794"/>
      <c r="CF34" s="870"/>
      <c r="CG34" s="795"/>
      <c r="CH34" s="794"/>
      <c r="CI34" s="792"/>
      <c r="CJ34" s="795"/>
      <c r="CK34" s="854"/>
      <c r="CL34" s="792"/>
      <c r="CM34" s="795"/>
      <c r="CN34" s="794"/>
      <c r="CO34" s="792"/>
      <c r="CP34" s="795"/>
      <c r="CQ34" s="794"/>
      <c r="CR34" s="792"/>
      <c r="CS34" s="793"/>
      <c r="CT34" s="794"/>
      <c r="CU34" s="792"/>
      <c r="CV34" s="793"/>
      <c r="CW34" s="854"/>
      <c r="CX34" s="792"/>
      <c r="CY34" s="793"/>
      <c r="CZ34" s="794"/>
      <c r="DA34" s="792">
        <v>0</v>
      </c>
      <c r="DB34" s="793">
        <v>0</v>
      </c>
      <c r="DC34" s="794">
        <v>0</v>
      </c>
      <c r="DD34" s="720">
        <v>0</v>
      </c>
      <c r="DE34" s="783">
        <v>0</v>
      </c>
      <c r="DF34" s="784">
        <v>0</v>
      </c>
      <c r="DG34" s="792"/>
      <c r="DH34" s="795"/>
      <c r="DI34" s="794"/>
      <c r="DJ34" s="792"/>
      <c r="DK34" s="795"/>
      <c r="DL34" s="854"/>
      <c r="DM34" s="381">
        <v>0</v>
      </c>
      <c r="DN34" s="383">
        <v>0</v>
      </c>
      <c r="DO34" s="380">
        <v>0</v>
      </c>
      <c r="DP34" s="792"/>
      <c r="DQ34" s="795"/>
      <c r="DR34" s="794"/>
      <c r="DS34" s="870"/>
      <c r="DT34" s="795"/>
      <c r="DU34" s="794"/>
      <c r="DV34" s="381">
        <v>0</v>
      </c>
      <c r="DW34" s="248">
        <v>0</v>
      </c>
      <c r="DX34" s="383">
        <v>0</v>
      </c>
      <c r="DY34" s="897">
        <v>0</v>
      </c>
    </row>
    <row r="35" spans="1:129" ht="18" customHeight="1" x14ac:dyDescent="0.2">
      <c r="A35" s="1442" t="s">
        <v>754</v>
      </c>
      <c r="B35" s="1443" t="s">
        <v>781</v>
      </c>
      <c r="C35" s="792"/>
      <c r="D35" s="793"/>
      <c r="E35" s="794"/>
      <c r="F35" s="792"/>
      <c r="G35" s="793"/>
      <c r="H35" s="794"/>
      <c r="I35" s="792"/>
      <c r="J35" s="793"/>
      <c r="K35" s="794"/>
      <c r="L35" s="792"/>
      <c r="M35" s="793"/>
      <c r="N35" s="794"/>
      <c r="O35" s="792"/>
      <c r="P35" s="793"/>
      <c r="Q35" s="794"/>
      <c r="R35" s="792"/>
      <c r="S35" s="793"/>
      <c r="T35" s="794"/>
      <c r="U35" s="792"/>
      <c r="V35" s="793"/>
      <c r="W35" s="794"/>
      <c r="X35" s="792"/>
      <c r="Y35" s="795"/>
      <c r="Z35" s="794"/>
      <c r="AA35" s="792"/>
      <c r="AB35" s="795"/>
      <c r="AC35" s="794"/>
      <c r="AD35" s="792"/>
      <c r="AE35" s="795"/>
      <c r="AF35" s="794"/>
      <c r="AG35" s="792"/>
      <c r="AH35" s="795"/>
      <c r="AI35" s="794"/>
      <c r="AJ35" s="792"/>
      <c r="AK35" s="795"/>
      <c r="AL35" s="794"/>
      <c r="AM35" s="792"/>
      <c r="AN35" s="795"/>
      <c r="AO35" s="794"/>
      <c r="AP35" s="792"/>
      <c r="AQ35" s="795"/>
      <c r="AR35" s="794"/>
      <c r="AS35" s="792"/>
      <c r="AT35" s="795"/>
      <c r="AU35" s="794"/>
      <c r="AV35" s="792"/>
      <c r="AW35" s="795"/>
      <c r="AX35" s="794"/>
      <c r="AY35" s="792"/>
      <c r="AZ35" s="795"/>
      <c r="BA35" s="794"/>
      <c r="BB35" s="792"/>
      <c r="BC35" s="795"/>
      <c r="BD35" s="794"/>
      <c r="BE35" s="792"/>
      <c r="BF35" s="795"/>
      <c r="BG35" s="794"/>
      <c r="BH35" s="817">
        <v>0</v>
      </c>
      <c r="BI35" s="1611">
        <v>0</v>
      </c>
      <c r="BJ35" s="819">
        <v>0</v>
      </c>
      <c r="BK35" s="792"/>
      <c r="BL35" s="795"/>
      <c r="BM35" s="794"/>
      <c r="BN35" s="792"/>
      <c r="BO35" s="795"/>
      <c r="BP35" s="794"/>
      <c r="BQ35" s="792"/>
      <c r="BR35" s="795"/>
      <c r="BS35" s="794"/>
      <c r="BT35" s="792"/>
      <c r="BU35" s="795"/>
      <c r="BV35" s="794"/>
      <c r="BW35" s="792"/>
      <c r="BX35" s="795"/>
      <c r="BY35" s="794"/>
      <c r="BZ35" s="792"/>
      <c r="CA35" s="795"/>
      <c r="CB35" s="854"/>
      <c r="CC35" s="2192"/>
      <c r="CD35" s="795"/>
      <c r="CE35" s="794"/>
      <c r="CF35" s="870"/>
      <c r="CG35" s="795"/>
      <c r="CH35" s="794"/>
      <c r="CI35" s="792"/>
      <c r="CJ35" s="795"/>
      <c r="CK35" s="854"/>
      <c r="CL35" s="792"/>
      <c r="CM35" s="795"/>
      <c r="CN35" s="794"/>
      <c r="CO35" s="792"/>
      <c r="CP35" s="795"/>
      <c r="CQ35" s="794"/>
      <c r="CR35" s="792"/>
      <c r="CS35" s="793"/>
      <c r="CT35" s="794"/>
      <c r="CU35" s="792"/>
      <c r="CV35" s="793"/>
      <c r="CW35" s="854"/>
      <c r="CX35" s="792"/>
      <c r="CY35" s="793"/>
      <c r="CZ35" s="794"/>
      <c r="DA35" s="792">
        <v>0</v>
      </c>
      <c r="DB35" s="793">
        <v>0</v>
      </c>
      <c r="DC35" s="794">
        <v>0</v>
      </c>
      <c r="DD35" s="720">
        <v>0</v>
      </c>
      <c r="DE35" s="783">
        <v>0</v>
      </c>
      <c r="DF35" s="784">
        <v>0</v>
      </c>
      <c r="DG35" s="792"/>
      <c r="DH35" s="795"/>
      <c r="DI35" s="794"/>
      <c r="DJ35" s="792"/>
      <c r="DK35" s="795"/>
      <c r="DL35" s="854"/>
      <c r="DM35" s="381">
        <v>0</v>
      </c>
      <c r="DN35" s="383">
        <v>0</v>
      </c>
      <c r="DO35" s="380">
        <v>0</v>
      </c>
      <c r="DP35" s="792"/>
      <c r="DQ35" s="795"/>
      <c r="DR35" s="794"/>
      <c r="DS35" s="870"/>
      <c r="DT35" s="795"/>
      <c r="DU35" s="794"/>
      <c r="DV35" s="381">
        <v>0</v>
      </c>
      <c r="DW35" s="248">
        <v>0</v>
      </c>
      <c r="DX35" s="383">
        <v>0</v>
      </c>
      <c r="DY35" s="897">
        <v>0</v>
      </c>
    </row>
    <row r="36" spans="1:129" ht="18" customHeight="1" x14ac:dyDescent="0.2">
      <c r="A36" s="1442" t="s">
        <v>755</v>
      </c>
      <c r="B36" s="1444" t="s">
        <v>780</v>
      </c>
      <c r="C36" s="792"/>
      <c r="D36" s="793"/>
      <c r="E36" s="794"/>
      <c r="F36" s="792"/>
      <c r="G36" s="793"/>
      <c r="H36" s="794"/>
      <c r="I36" s="792"/>
      <c r="J36" s="793"/>
      <c r="K36" s="794"/>
      <c r="L36" s="792"/>
      <c r="M36" s="793"/>
      <c r="N36" s="794"/>
      <c r="O36" s="792"/>
      <c r="P36" s="793"/>
      <c r="Q36" s="794"/>
      <c r="R36" s="792"/>
      <c r="S36" s="793"/>
      <c r="T36" s="794"/>
      <c r="U36" s="792"/>
      <c r="V36" s="793"/>
      <c r="W36" s="794"/>
      <c r="X36" s="792"/>
      <c r="Y36" s="793"/>
      <c r="Z36" s="794"/>
      <c r="AA36" s="792"/>
      <c r="AB36" s="793"/>
      <c r="AC36" s="794"/>
      <c r="AD36" s="792"/>
      <c r="AE36" s="793"/>
      <c r="AF36" s="794"/>
      <c r="AG36" s="792"/>
      <c r="AH36" s="793"/>
      <c r="AI36" s="794"/>
      <c r="AJ36" s="792"/>
      <c r="AK36" s="793"/>
      <c r="AL36" s="794"/>
      <c r="AM36" s="792"/>
      <c r="AN36" s="793"/>
      <c r="AO36" s="794"/>
      <c r="AP36" s="792"/>
      <c r="AQ36" s="793"/>
      <c r="AR36" s="794"/>
      <c r="AS36" s="792"/>
      <c r="AT36" s="793"/>
      <c r="AU36" s="794"/>
      <c r="AV36" s="792"/>
      <c r="AW36" s="793"/>
      <c r="AX36" s="794"/>
      <c r="AY36" s="792"/>
      <c r="AZ36" s="793"/>
      <c r="BA36" s="794"/>
      <c r="BB36" s="792"/>
      <c r="BC36" s="793"/>
      <c r="BD36" s="794"/>
      <c r="BE36" s="792"/>
      <c r="BF36" s="793"/>
      <c r="BG36" s="794"/>
      <c r="BH36" s="817">
        <v>0</v>
      </c>
      <c r="BI36" s="1611">
        <v>0</v>
      </c>
      <c r="BJ36" s="819">
        <v>0</v>
      </c>
      <c r="BK36" s="792"/>
      <c r="BL36" s="793"/>
      <c r="BM36" s="794"/>
      <c r="BN36" s="792"/>
      <c r="BO36" s="793"/>
      <c r="BP36" s="794"/>
      <c r="BQ36" s="792"/>
      <c r="BR36" s="793"/>
      <c r="BS36" s="794"/>
      <c r="BT36" s="792"/>
      <c r="BU36" s="793"/>
      <c r="BV36" s="794"/>
      <c r="BW36" s="792"/>
      <c r="BX36" s="793"/>
      <c r="BY36" s="794"/>
      <c r="BZ36" s="792"/>
      <c r="CA36" s="793"/>
      <c r="CB36" s="854"/>
      <c r="CC36" s="2192"/>
      <c r="CD36" s="793"/>
      <c r="CE36" s="794"/>
      <c r="CF36" s="870"/>
      <c r="CG36" s="793"/>
      <c r="CH36" s="794"/>
      <c r="CI36" s="792"/>
      <c r="CJ36" s="793">
        <v>6000000</v>
      </c>
      <c r="CK36" s="854">
        <v>6000000</v>
      </c>
      <c r="CL36" s="792"/>
      <c r="CM36" s="793"/>
      <c r="CN36" s="794"/>
      <c r="CO36" s="792"/>
      <c r="CP36" s="793"/>
      <c r="CQ36" s="794"/>
      <c r="CR36" s="792"/>
      <c r="CS36" s="793"/>
      <c r="CT36" s="794"/>
      <c r="CU36" s="792"/>
      <c r="CV36" s="793"/>
      <c r="CW36" s="854"/>
      <c r="CX36" s="792"/>
      <c r="CY36" s="793"/>
      <c r="CZ36" s="794"/>
      <c r="DA36" s="792">
        <v>0</v>
      </c>
      <c r="DB36" s="793">
        <v>6000000</v>
      </c>
      <c r="DC36" s="794">
        <v>6000000</v>
      </c>
      <c r="DD36" s="720">
        <v>0</v>
      </c>
      <c r="DE36" s="783">
        <v>6000000</v>
      </c>
      <c r="DF36" s="784">
        <v>6000000</v>
      </c>
      <c r="DG36" s="792"/>
      <c r="DH36" s="793"/>
      <c r="DI36" s="794"/>
      <c r="DJ36" s="792"/>
      <c r="DK36" s="793"/>
      <c r="DL36" s="854"/>
      <c r="DM36" s="381">
        <v>0</v>
      </c>
      <c r="DN36" s="383">
        <v>0</v>
      </c>
      <c r="DO36" s="380">
        <v>0</v>
      </c>
      <c r="DP36" s="792"/>
      <c r="DQ36" s="793"/>
      <c r="DR36" s="794"/>
      <c r="DS36" s="870"/>
      <c r="DT36" s="793"/>
      <c r="DU36" s="794"/>
      <c r="DV36" s="381">
        <v>0</v>
      </c>
      <c r="DW36" s="248">
        <v>6000000</v>
      </c>
      <c r="DX36" s="383">
        <v>6000000</v>
      </c>
      <c r="DY36" s="897">
        <v>100</v>
      </c>
    </row>
    <row r="37" spans="1:129" ht="18" customHeight="1" x14ac:dyDescent="0.2">
      <c r="A37" s="1442" t="s">
        <v>756</v>
      </c>
      <c r="B37" s="1443" t="s">
        <v>779</v>
      </c>
      <c r="C37" s="792"/>
      <c r="D37" s="793"/>
      <c r="E37" s="794"/>
      <c r="F37" s="792"/>
      <c r="G37" s="793"/>
      <c r="H37" s="794"/>
      <c r="I37" s="792"/>
      <c r="J37" s="793"/>
      <c r="K37" s="794"/>
      <c r="L37" s="792"/>
      <c r="M37" s="793"/>
      <c r="N37" s="794"/>
      <c r="O37" s="792"/>
      <c r="P37" s="793"/>
      <c r="Q37" s="794"/>
      <c r="R37" s="792"/>
      <c r="S37" s="793"/>
      <c r="T37" s="794"/>
      <c r="U37" s="792"/>
      <c r="V37" s="793"/>
      <c r="W37" s="794"/>
      <c r="X37" s="792"/>
      <c r="Y37" s="795"/>
      <c r="Z37" s="794"/>
      <c r="AA37" s="792"/>
      <c r="AB37" s="795"/>
      <c r="AC37" s="794"/>
      <c r="AD37" s="792"/>
      <c r="AE37" s="795"/>
      <c r="AF37" s="794"/>
      <c r="AG37" s="792"/>
      <c r="AH37" s="795"/>
      <c r="AI37" s="794"/>
      <c r="AJ37" s="792"/>
      <c r="AK37" s="795"/>
      <c r="AL37" s="794"/>
      <c r="AM37" s="792"/>
      <c r="AN37" s="795"/>
      <c r="AO37" s="794"/>
      <c r="AP37" s="792"/>
      <c r="AQ37" s="795"/>
      <c r="AR37" s="794"/>
      <c r="AS37" s="792"/>
      <c r="AT37" s="795"/>
      <c r="AU37" s="794"/>
      <c r="AV37" s="792"/>
      <c r="AW37" s="795"/>
      <c r="AX37" s="794"/>
      <c r="AY37" s="792"/>
      <c r="AZ37" s="795"/>
      <c r="BA37" s="794"/>
      <c r="BB37" s="792"/>
      <c r="BC37" s="795"/>
      <c r="BD37" s="794"/>
      <c r="BE37" s="792"/>
      <c r="BF37" s="795"/>
      <c r="BG37" s="794"/>
      <c r="BH37" s="817">
        <v>0</v>
      </c>
      <c r="BI37" s="1611">
        <v>0</v>
      </c>
      <c r="BJ37" s="819">
        <v>0</v>
      </c>
      <c r="BK37" s="792"/>
      <c r="BL37" s="795"/>
      <c r="BM37" s="794"/>
      <c r="BN37" s="792"/>
      <c r="BO37" s="795"/>
      <c r="BP37" s="794"/>
      <c r="BQ37" s="792"/>
      <c r="BR37" s="795"/>
      <c r="BS37" s="794"/>
      <c r="BT37" s="792"/>
      <c r="BU37" s="795"/>
      <c r="BV37" s="794"/>
      <c r="BW37" s="792"/>
      <c r="BX37" s="795"/>
      <c r="BY37" s="794"/>
      <c r="BZ37" s="792"/>
      <c r="CA37" s="795"/>
      <c r="CB37" s="854"/>
      <c r="CC37" s="2192"/>
      <c r="CD37" s="795"/>
      <c r="CE37" s="794"/>
      <c r="CF37" s="870"/>
      <c r="CG37" s="795"/>
      <c r="CH37" s="794"/>
      <c r="CI37" s="792"/>
      <c r="CJ37" s="795"/>
      <c r="CK37" s="854"/>
      <c r="CL37" s="792"/>
      <c r="CM37" s="795"/>
      <c r="CN37" s="794"/>
      <c r="CO37" s="792"/>
      <c r="CP37" s="795"/>
      <c r="CQ37" s="794"/>
      <c r="CR37" s="792"/>
      <c r="CS37" s="793"/>
      <c r="CT37" s="794"/>
      <c r="CU37" s="792"/>
      <c r="CV37" s="793"/>
      <c r="CW37" s="854"/>
      <c r="CX37" s="792"/>
      <c r="CY37" s="793"/>
      <c r="CZ37" s="794"/>
      <c r="DA37" s="792">
        <v>0</v>
      </c>
      <c r="DB37" s="793">
        <v>0</v>
      </c>
      <c r="DC37" s="794">
        <v>0</v>
      </c>
      <c r="DD37" s="720">
        <v>0</v>
      </c>
      <c r="DE37" s="783">
        <v>0</v>
      </c>
      <c r="DF37" s="784">
        <v>0</v>
      </c>
      <c r="DG37" s="792"/>
      <c r="DH37" s="795"/>
      <c r="DI37" s="794"/>
      <c r="DJ37" s="792"/>
      <c r="DK37" s="795"/>
      <c r="DL37" s="854"/>
      <c r="DM37" s="381">
        <v>0</v>
      </c>
      <c r="DN37" s="383">
        <v>0</v>
      </c>
      <c r="DO37" s="380">
        <v>0</v>
      </c>
      <c r="DP37" s="792"/>
      <c r="DQ37" s="795"/>
      <c r="DR37" s="794"/>
      <c r="DS37" s="870"/>
      <c r="DT37" s="795"/>
      <c r="DU37" s="794"/>
      <c r="DV37" s="381">
        <v>0</v>
      </c>
      <c r="DW37" s="248">
        <v>0</v>
      </c>
      <c r="DX37" s="383">
        <v>0</v>
      </c>
      <c r="DY37" s="897">
        <v>0</v>
      </c>
    </row>
    <row r="38" spans="1:129" ht="18" customHeight="1" x14ac:dyDescent="0.2">
      <c r="A38" s="1442" t="s">
        <v>757</v>
      </c>
      <c r="B38" s="1443" t="s">
        <v>778</v>
      </c>
      <c r="C38" s="792"/>
      <c r="D38" s="793"/>
      <c r="E38" s="794"/>
      <c r="F38" s="817"/>
      <c r="G38" s="818"/>
      <c r="H38" s="819"/>
      <c r="I38" s="817"/>
      <c r="J38" s="818"/>
      <c r="K38" s="819"/>
      <c r="L38" s="817"/>
      <c r="M38" s="818"/>
      <c r="N38" s="819"/>
      <c r="O38" s="817"/>
      <c r="P38" s="818"/>
      <c r="Q38" s="819"/>
      <c r="R38" s="817"/>
      <c r="S38" s="818"/>
      <c r="T38" s="819"/>
      <c r="U38" s="817"/>
      <c r="V38" s="820"/>
      <c r="W38" s="794"/>
      <c r="X38" s="792"/>
      <c r="Y38" s="795"/>
      <c r="Z38" s="794"/>
      <c r="AA38" s="792"/>
      <c r="AB38" s="795"/>
      <c r="AC38" s="794"/>
      <c r="AD38" s="792"/>
      <c r="AE38" s="795"/>
      <c r="AF38" s="794"/>
      <c r="AG38" s="792"/>
      <c r="AH38" s="795"/>
      <c r="AI38" s="794"/>
      <c r="AJ38" s="792"/>
      <c r="AK38" s="795"/>
      <c r="AL38" s="794"/>
      <c r="AM38" s="792"/>
      <c r="AN38" s="795"/>
      <c r="AO38" s="794"/>
      <c r="AP38" s="792"/>
      <c r="AQ38" s="795"/>
      <c r="AR38" s="794"/>
      <c r="AS38" s="792"/>
      <c r="AT38" s="795"/>
      <c r="AU38" s="794"/>
      <c r="AV38" s="792"/>
      <c r="AW38" s="795"/>
      <c r="AX38" s="794"/>
      <c r="AY38" s="792"/>
      <c r="AZ38" s="795"/>
      <c r="BA38" s="794"/>
      <c r="BB38" s="792"/>
      <c r="BC38" s="795"/>
      <c r="BD38" s="794"/>
      <c r="BE38" s="792"/>
      <c r="BF38" s="795"/>
      <c r="BG38" s="794"/>
      <c r="BH38" s="817">
        <v>0</v>
      </c>
      <c r="BI38" s="1611">
        <v>0</v>
      </c>
      <c r="BJ38" s="819">
        <v>0</v>
      </c>
      <c r="BK38" s="792"/>
      <c r="BL38" s="795"/>
      <c r="BM38" s="794"/>
      <c r="BN38" s="792"/>
      <c r="BO38" s="795"/>
      <c r="BP38" s="794"/>
      <c r="BQ38" s="792"/>
      <c r="BR38" s="795"/>
      <c r="BS38" s="794"/>
      <c r="BT38" s="792"/>
      <c r="BU38" s="795"/>
      <c r="BV38" s="794"/>
      <c r="BW38" s="792"/>
      <c r="BX38" s="795"/>
      <c r="BY38" s="794"/>
      <c r="BZ38" s="792"/>
      <c r="CA38" s="795"/>
      <c r="CB38" s="854"/>
      <c r="CC38" s="2192"/>
      <c r="CD38" s="795"/>
      <c r="CE38" s="794"/>
      <c r="CF38" s="870"/>
      <c r="CG38" s="795"/>
      <c r="CH38" s="794"/>
      <c r="CI38" s="792"/>
      <c r="CJ38" s="795"/>
      <c r="CK38" s="854"/>
      <c r="CL38" s="792"/>
      <c r="CM38" s="795"/>
      <c r="CN38" s="794"/>
      <c r="CO38" s="792"/>
      <c r="CP38" s="795"/>
      <c r="CQ38" s="794"/>
      <c r="CR38" s="817"/>
      <c r="CS38" s="818"/>
      <c r="CT38" s="819"/>
      <c r="CU38" s="817"/>
      <c r="CV38" s="818"/>
      <c r="CW38" s="1172"/>
      <c r="CX38" s="817"/>
      <c r="CY38" s="818"/>
      <c r="CZ38" s="819"/>
      <c r="DA38" s="792">
        <v>0</v>
      </c>
      <c r="DB38" s="793">
        <v>0</v>
      </c>
      <c r="DC38" s="794">
        <v>0</v>
      </c>
      <c r="DD38" s="720">
        <v>0</v>
      </c>
      <c r="DE38" s="783">
        <v>0</v>
      </c>
      <c r="DF38" s="784">
        <v>0</v>
      </c>
      <c r="DG38" s="792"/>
      <c r="DH38" s="795"/>
      <c r="DI38" s="794"/>
      <c r="DJ38" s="854">
        <v>3000000</v>
      </c>
      <c r="DK38" s="854">
        <v>3000000</v>
      </c>
      <c r="DL38" s="854"/>
      <c r="DM38" s="381">
        <v>3000000</v>
      </c>
      <c r="DN38" s="383">
        <v>3000000</v>
      </c>
      <c r="DO38" s="380">
        <v>0</v>
      </c>
      <c r="DP38" s="792"/>
      <c r="DQ38" s="795"/>
      <c r="DR38" s="794"/>
      <c r="DS38" s="870"/>
      <c r="DT38" s="795"/>
      <c r="DU38" s="794"/>
      <c r="DV38" s="381">
        <v>3000000</v>
      </c>
      <c r="DW38" s="248">
        <v>3000000</v>
      </c>
      <c r="DX38" s="383">
        <v>0</v>
      </c>
      <c r="DY38" s="897">
        <v>0</v>
      </c>
    </row>
    <row r="39" spans="1:129" ht="18" customHeight="1" x14ac:dyDescent="0.2">
      <c r="A39" s="1442" t="s">
        <v>758</v>
      </c>
      <c r="B39" s="1450" t="s">
        <v>798</v>
      </c>
      <c r="C39" s="817"/>
      <c r="D39" s="818"/>
      <c r="E39" s="819"/>
      <c r="F39" s="817"/>
      <c r="G39" s="818"/>
      <c r="H39" s="819"/>
      <c r="I39" s="817"/>
      <c r="J39" s="818"/>
      <c r="K39" s="819"/>
      <c r="L39" s="817"/>
      <c r="M39" s="818"/>
      <c r="N39" s="819"/>
      <c r="O39" s="817"/>
      <c r="P39" s="818"/>
      <c r="Q39" s="819"/>
      <c r="R39" s="817"/>
      <c r="S39" s="818"/>
      <c r="T39" s="819"/>
      <c r="U39" s="817"/>
      <c r="V39" s="820"/>
      <c r="W39" s="794"/>
      <c r="X39" s="792"/>
      <c r="Y39" s="795"/>
      <c r="Z39" s="794"/>
      <c r="AA39" s="792"/>
      <c r="AB39" s="795"/>
      <c r="AC39" s="794"/>
      <c r="AD39" s="792"/>
      <c r="AE39" s="795"/>
      <c r="AF39" s="794"/>
      <c r="AG39" s="792"/>
      <c r="AH39" s="795"/>
      <c r="AI39" s="794"/>
      <c r="AJ39" s="792"/>
      <c r="AK39" s="795"/>
      <c r="AL39" s="794"/>
      <c r="AM39" s="792"/>
      <c r="AN39" s="795"/>
      <c r="AO39" s="794"/>
      <c r="AP39" s="792"/>
      <c r="AQ39" s="795"/>
      <c r="AR39" s="794"/>
      <c r="AS39" s="792"/>
      <c r="AT39" s="795"/>
      <c r="AU39" s="794"/>
      <c r="AV39" s="792"/>
      <c r="AW39" s="795"/>
      <c r="AX39" s="794"/>
      <c r="AY39" s="792"/>
      <c r="AZ39" s="795"/>
      <c r="BA39" s="794"/>
      <c r="BB39" s="792"/>
      <c r="BC39" s="795"/>
      <c r="BD39" s="794"/>
      <c r="BE39" s="792"/>
      <c r="BF39" s="795"/>
      <c r="BG39" s="794"/>
      <c r="BH39" s="817">
        <v>0</v>
      </c>
      <c r="BI39" s="1611">
        <v>0</v>
      </c>
      <c r="BJ39" s="819">
        <v>0</v>
      </c>
      <c r="BK39" s="792"/>
      <c r="BL39" s="795"/>
      <c r="BM39" s="794"/>
      <c r="BN39" s="792"/>
      <c r="BO39" s="795"/>
      <c r="BP39" s="794"/>
      <c r="BQ39" s="792"/>
      <c r="BR39" s="795"/>
      <c r="BS39" s="794"/>
      <c r="BT39" s="792"/>
      <c r="BU39" s="795"/>
      <c r="BV39" s="794"/>
      <c r="BW39" s="792"/>
      <c r="BX39" s="795"/>
      <c r="BY39" s="794"/>
      <c r="BZ39" s="792"/>
      <c r="CA39" s="795"/>
      <c r="CB39" s="854"/>
      <c r="CC39" s="2192"/>
      <c r="CD39" s="795"/>
      <c r="CE39" s="794"/>
      <c r="CF39" s="870"/>
      <c r="CG39" s="795"/>
      <c r="CH39" s="794"/>
      <c r="CI39" s="792"/>
      <c r="CJ39" s="795"/>
      <c r="CK39" s="854"/>
      <c r="CL39" s="792"/>
      <c r="CM39" s="795"/>
      <c r="CN39" s="794"/>
      <c r="CO39" s="792"/>
      <c r="CP39" s="795"/>
      <c r="CQ39" s="794"/>
      <c r="CR39" s="817"/>
      <c r="CS39" s="818"/>
      <c r="CT39" s="819"/>
      <c r="CU39" s="817"/>
      <c r="CV39" s="818"/>
      <c r="CW39" s="1172"/>
      <c r="CX39" s="817"/>
      <c r="CY39" s="818"/>
      <c r="CZ39" s="819"/>
      <c r="DA39" s="792">
        <v>0</v>
      </c>
      <c r="DB39" s="793">
        <v>0</v>
      </c>
      <c r="DC39" s="794">
        <v>0</v>
      </c>
      <c r="DD39" s="720">
        <v>0</v>
      </c>
      <c r="DE39" s="783">
        <v>0</v>
      </c>
      <c r="DF39" s="784">
        <v>0</v>
      </c>
      <c r="DG39" s="792"/>
      <c r="DH39" s="795"/>
      <c r="DI39" s="794"/>
      <c r="DJ39" s="2035"/>
      <c r="DK39" s="2036"/>
      <c r="DL39" s="854"/>
      <c r="DM39" s="381">
        <v>0</v>
      </c>
      <c r="DN39" s="383">
        <v>0</v>
      </c>
      <c r="DO39" s="380">
        <v>0</v>
      </c>
      <c r="DP39" s="792"/>
      <c r="DQ39" s="795"/>
      <c r="DR39" s="794"/>
      <c r="DS39" s="870"/>
      <c r="DT39" s="795"/>
      <c r="DU39" s="794"/>
      <c r="DV39" s="381">
        <v>0</v>
      </c>
      <c r="DW39" s="248">
        <v>0</v>
      </c>
      <c r="DX39" s="383">
        <v>0</v>
      </c>
      <c r="DY39" s="897">
        <v>0</v>
      </c>
    </row>
    <row r="40" spans="1:129" ht="18" customHeight="1" x14ac:dyDescent="0.2">
      <c r="A40" s="1442" t="s">
        <v>759</v>
      </c>
      <c r="B40" s="1444" t="s">
        <v>777</v>
      </c>
      <c r="C40" s="817"/>
      <c r="D40" s="818"/>
      <c r="E40" s="819"/>
      <c r="F40" s="817"/>
      <c r="G40" s="818"/>
      <c r="H40" s="819"/>
      <c r="I40" s="817"/>
      <c r="J40" s="818"/>
      <c r="K40" s="819"/>
      <c r="L40" s="817"/>
      <c r="M40" s="818"/>
      <c r="N40" s="819"/>
      <c r="O40" s="817"/>
      <c r="P40" s="818"/>
      <c r="Q40" s="819"/>
      <c r="R40" s="817"/>
      <c r="S40" s="818"/>
      <c r="T40" s="819"/>
      <c r="U40" s="817"/>
      <c r="V40" s="820"/>
      <c r="W40" s="794"/>
      <c r="X40" s="792"/>
      <c r="Y40" s="795"/>
      <c r="Z40" s="794"/>
      <c r="AA40" s="792"/>
      <c r="AB40" s="795"/>
      <c r="AC40" s="794"/>
      <c r="AD40" s="792">
        <v>32000000</v>
      </c>
      <c r="AE40" s="795">
        <v>24420000</v>
      </c>
      <c r="AF40" s="794">
        <v>14270077</v>
      </c>
      <c r="AG40" s="792">
        <v>6675000</v>
      </c>
      <c r="AH40" s="795">
        <v>17525000</v>
      </c>
      <c r="AI40" s="794">
        <v>17525000</v>
      </c>
      <c r="AJ40" s="792"/>
      <c r="AK40" s="795"/>
      <c r="AL40" s="794"/>
      <c r="AM40" s="792">
        <v>71455000</v>
      </c>
      <c r="AN40" s="795">
        <v>104002000</v>
      </c>
      <c r="AO40" s="794">
        <v>102508766</v>
      </c>
      <c r="AP40" s="792"/>
      <c r="AQ40" s="795"/>
      <c r="AR40" s="794"/>
      <c r="AS40" s="792"/>
      <c r="AT40" s="795"/>
      <c r="AU40" s="794"/>
      <c r="AV40" s="792"/>
      <c r="AW40" s="795"/>
      <c r="AX40" s="794"/>
      <c r="AY40" s="792"/>
      <c r="AZ40" s="795"/>
      <c r="BA40" s="794"/>
      <c r="BB40" s="792"/>
      <c r="BC40" s="795"/>
      <c r="BD40" s="794"/>
      <c r="BE40" s="792"/>
      <c r="BF40" s="795"/>
      <c r="BG40" s="794"/>
      <c r="BH40" s="832">
        <v>110130000</v>
      </c>
      <c r="BI40" s="1612">
        <v>145947000</v>
      </c>
      <c r="BJ40" s="834">
        <v>134303843</v>
      </c>
      <c r="BK40" s="821"/>
      <c r="BL40" s="824"/>
      <c r="BM40" s="823"/>
      <c r="BN40" s="821"/>
      <c r="BO40" s="824"/>
      <c r="BP40" s="823"/>
      <c r="BQ40" s="821"/>
      <c r="BR40" s="824"/>
      <c r="BS40" s="823"/>
      <c r="BT40" s="821"/>
      <c r="BU40" s="824"/>
      <c r="BV40" s="823"/>
      <c r="BW40" s="821"/>
      <c r="BX40" s="824"/>
      <c r="BY40" s="823"/>
      <c r="BZ40" s="821"/>
      <c r="CA40" s="824"/>
      <c r="CB40" s="855"/>
      <c r="CC40" s="821"/>
      <c r="CD40" s="824"/>
      <c r="CE40" s="823"/>
      <c r="CF40" s="867"/>
      <c r="CG40" s="824"/>
      <c r="CH40" s="823"/>
      <c r="CI40" s="821">
        <v>208136265</v>
      </c>
      <c r="CJ40" s="824">
        <v>356689671.00000006</v>
      </c>
      <c r="CK40" s="855">
        <v>177339315</v>
      </c>
      <c r="CL40" s="821"/>
      <c r="CM40" s="824"/>
      <c r="CN40" s="823"/>
      <c r="CO40" s="821"/>
      <c r="CP40" s="824"/>
      <c r="CQ40" s="823"/>
      <c r="CR40" s="817"/>
      <c r="CS40" s="818"/>
      <c r="CT40" s="819"/>
      <c r="CU40" s="817"/>
      <c r="CV40" s="818"/>
      <c r="CW40" s="1172"/>
      <c r="CX40" s="817"/>
      <c r="CY40" s="818"/>
      <c r="CZ40" s="819"/>
      <c r="DA40" s="821">
        <v>208136265</v>
      </c>
      <c r="DB40" s="822">
        <v>356689671.00000006</v>
      </c>
      <c r="DC40" s="823">
        <v>177339315</v>
      </c>
      <c r="DD40" s="775">
        <v>318266265</v>
      </c>
      <c r="DE40" s="776">
        <v>502636671.00000006</v>
      </c>
      <c r="DF40" s="777">
        <v>311643158</v>
      </c>
      <c r="DG40" s="821"/>
      <c r="DH40" s="824"/>
      <c r="DI40" s="823"/>
      <c r="DJ40" s="2037"/>
      <c r="DK40" s="2038"/>
      <c r="DL40" s="855"/>
      <c r="DM40" s="821">
        <v>0</v>
      </c>
      <c r="DN40" s="867">
        <v>0</v>
      </c>
      <c r="DO40" s="823">
        <v>0</v>
      </c>
      <c r="DP40" s="821"/>
      <c r="DQ40" s="824"/>
      <c r="DR40" s="823"/>
      <c r="DS40" s="867"/>
      <c r="DT40" s="824"/>
      <c r="DU40" s="823"/>
      <c r="DV40" s="381">
        <v>318266265</v>
      </c>
      <c r="DW40" s="248">
        <v>502636671.00000006</v>
      </c>
      <c r="DX40" s="383">
        <v>311643158</v>
      </c>
      <c r="DY40" s="899">
        <v>62.001675560198024</v>
      </c>
    </row>
    <row r="41" spans="1:129" s="51" customFormat="1" ht="30" customHeight="1" x14ac:dyDescent="0.2">
      <c r="A41" s="1433"/>
      <c r="B41" s="1434" t="s">
        <v>760</v>
      </c>
      <c r="C41" s="379">
        <v>3290726326</v>
      </c>
      <c r="D41" s="236">
        <v>4703786359</v>
      </c>
      <c r="E41" s="378">
        <v>4151472790.9999995</v>
      </c>
      <c r="F41" s="379">
        <v>318691000</v>
      </c>
      <c r="G41" s="236">
        <v>337879000</v>
      </c>
      <c r="H41" s="378">
        <v>214650368</v>
      </c>
      <c r="I41" s="379">
        <v>49574000</v>
      </c>
      <c r="J41" s="236">
        <v>91637000</v>
      </c>
      <c r="K41" s="378">
        <v>48263326.999999993</v>
      </c>
      <c r="L41" s="379">
        <v>31681000</v>
      </c>
      <c r="M41" s="236">
        <v>45720000</v>
      </c>
      <c r="N41" s="378">
        <v>22716158</v>
      </c>
      <c r="O41" s="379">
        <v>0</v>
      </c>
      <c r="P41" s="236">
        <v>0</v>
      </c>
      <c r="Q41" s="378">
        <v>0</v>
      </c>
      <c r="R41" s="379">
        <v>709077399</v>
      </c>
      <c r="S41" s="236">
        <v>911868586.99999988</v>
      </c>
      <c r="T41" s="378">
        <v>575436104</v>
      </c>
      <c r="U41" s="379">
        <v>436426502</v>
      </c>
      <c r="V41" s="236">
        <v>467206769</v>
      </c>
      <c r="W41" s="378">
        <v>377445943</v>
      </c>
      <c r="X41" s="379">
        <v>147827000</v>
      </c>
      <c r="Y41" s="385">
        <v>235084864</v>
      </c>
      <c r="Z41" s="378">
        <v>113185521</v>
      </c>
      <c r="AA41" s="379">
        <v>4880000</v>
      </c>
      <c r="AB41" s="385">
        <v>5880000</v>
      </c>
      <c r="AC41" s="378">
        <v>5023420</v>
      </c>
      <c r="AD41" s="379">
        <v>470204000</v>
      </c>
      <c r="AE41" s="385">
        <v>502915000</v>
      </c>
      <c r="AF41" s="378">
        <v>492745137</v>
      </c>
      <c r="AG41" s="379">
        <v>947097000</v>
      </c>
      <c r="AH41" s="385">
        <v>1055164000</v>
      </c>
      <c r="AI41" s="378">
        <v>598890820.00000012</v>
      </c>
      <c r="AJ41" s="379">
        <v>11030000</v>
      </c>
      <c r="AK41" s="385">
        <v>11030000</v>
      </c>
      <c r="AL41" s="378">
        <v>11029683</v>
      </c>
      <c r="AM41" s="379">
        <v>1321623000</v>
      </c>
      <c r="AN41" s="385">
        <v>1837048967</v>
      </c>
      <c r="AO41" s="378">
        <v>1764590307.0000002</v>
      </c>
      <c r="AP41" s="379">
        <v>85512000</v>
      </c>
      <c r="AQ41" s="385">
        <v>122467000</v>
      </c>
      <c r="AR41" s="378">
        <v>62015496</v>
      </c>
      <c r="AS41" s="379">
        <v>11000000</v>
      </c>
      <c r="AT41" s="385">
        <v>12350000</v>
      </c>
      <c r="AU41" s="378">
        <v>12179450</v>
      </c>
      <c r="AV41" s="379">
        <v>755220505</v>
      </c>
      <c r="AW41" s="385">
        <v>1039953684.9999999</v>
      </c>
      <c r="AX41" s="378">
        <v>867902600.00000012</v>
      </c>
      <c r="AY41" s="379">
        <v>11645000</v>
      </c>
      <c r="AZ41" s="385">
        <v>11645000</v>
      </c>
      <c r="BA41" s="378">
        <v>3252185.9999999995</v>
      </c>
      <c r="BB41" s="379">
        <v>2775787607</v>
      </c>
      <c r="BC41" s="385">
        <v>2504889184</v>
      </c>
      <c r="BD41" s="378">
        <v>1939539264</v>
      </c>
      <c r="BE41" s="379">
        <v>191275000</v>
      </c>
      <c r="BF41" s="385">
        <v>54089000</v>
      </c>
      <c r="BG41" s="378">
        <v>21886750</v>
      </c>
      <c r="BH41" s="379">
        <v>11569277339</v>
      </c>
      <c r="BI41" s="385">
        <v>13950614415</v>
      </c>
      <c r="BJ41" s="378">
        <v>11282225325</v>
      </c>
      <c r="BK41" s="379">
        <v>450000</v>
      </c>
      <c r="BL41" s="385">
        <v>452000</v>
      </c>
      <c r="BM41" s="378">
        <v>254422.00000000003</v>
      </c>
      <c r="BN41" s="379">
        <v>150242000</v>
      </c>
      <c r="BO41" s="385">
        <v>282885831</v>
      </c>
      <c r="BP41" s="378">
        <v>223512059.00000006</v>
      </c>
      <c r="BQ41" s="379">
        <v>97651000</v>
      </c>
      <c r="BR41" s="385">
        <v>97651000</v>
      </c>
      <c r="BS41" s="378">
        <v>97645500</v>
      </c>
      <c r="BT41" s="379">
        <v>41275000</v>
      </c>
      <c r="BU41" s="385">
        <v>12928000</v>
      </c>
      <c r="BV41" s="378">
        <v>11384538</v>
      </c>
      <c r="BW41" s="379">
        <v>2540000</v>
      </c>
      <c r="BX41" s="385">
        <v>6858000</v>
      </c>
      <c r="BY41" s="378">
        <v>5435600</v>
      </c>
      <c r="BZ41" s="379">
        <v>69850000</v>
      </c>
      <c r="CA41" s="385">
        <v>75959000</v>
      </c>
      <c r="CB41" s="382">
        <v>60682454</v>
      </c>
      <c r="CC41" s="379">
        <v>553131000</v>
      </c>
      <c r="CD41" s="385">
        <v>897687711</v>
      </c>
      <c r="CE41" s="378">
        <v>370628776</v>
      </c>
      <c r="CF41" s="384">
        <v>1000000</v>
      </c>
      <c r="CG41" s="385">
        <v>200000</v>
      </c>
      <c r="CH41" s="378">
        <v>0</v>
      </c>
      <c r="CI41" s="379">
        <v>467707265</v>
      </c>
      <c r="CJ41" s="385">
        <v>477211265.00000006</v>
      </c>
      <c r="CK41" s="382">
        <v>276538855</v>
      </c>
      <c r="CL41" s="379">
        <v>44341000</v>
      </c>
      <c r="CM41" s="385">
        <v>50982000</v>
      </c>
      <c r="CN41" s="378">
        <v>24769494.999999996</v>
      </c>
      <c r="CO41" s="379">
        <v>0</v>
      </c>
      <c r="CP41" s="385">
        <v>2248000</v>
      </c>
      <c r="CQ41" s="378">
        <v>2256850.0000000005</v>
      </c>
      <c r="CR41" s="379">
        <v>401330000</v>
      </c>
      <c r="CS41" s="236">
        <v>596296306</v>
      </c>
      <c r="CT41" s="378">
        <v>130762215.00000001</v>
      </c>
      <c r="CU41" s="379">
        <v>158750000</v>
      </c>
      <c r="CV41" s="236">
        <v>257392000</v>
      </c>
      <c r="CW41" s="382">
        <v>63788718</v>
      </c>
      <c r="CX41" s="379">
        <v>0</v>
      </c>
      <c r="CY41" s="236">
        <v>0</v>
      </c>
      <c r="CZ41" s="378">
        <v>0</v>
      </c>
      <c r="DA41" s="379">
        <v>1988267265</v>
      </c>
      <c r="DB41" s="236">
        <v>2758751113</v>
      </c>
      <c r="DC41" s="378">
        <v>1267659482</v>
      </c>
      <c r="DD41" s="379">
        <v>13557544604</v>
      </c>
      <c r="DE41" s="236">
        <v>16709365528</v>
      </c>
      <c r="DF41" s="378">
        <v>12549884807</v>
      </c>
      <c r="DG41" s="379">
        <v>45098000</v>
      </c>
      <c r="DH41" s="385">
        <v>250345044</v>
      </c>
      <c r="DI41" s="378">
        <v>162054468</v>
      </c>
      <c r="DJ41" s="379">
        <v>3660382492</v>
      </c>
      <c r="DK41" s="385">
        <v>4036188655</v>
      </c>
      <c r="DL41" s="382">
        <v>3106652335</v>
      </c>
      <c r="DM41" s="379">
        <v>3705480492</v>
      </c>
      <c r="DN41" s="1165">
        <v>4286533699</v>
      </c>
      <c r="DO41" s="378">
        <v>3268706803</v>
      </c>
      <c r="DP41" s="379">
        <v>5214200000</v>
      </c>
      <c r="DQ41" s="385">
        <v>5574163100.000001</v>
      </c>
      <c r="DR41" s="378">
        <v>5227911795</v>
      </c>
      <c r="DS41" s="384">
        <v>3725449000</v>
      </c>
      <c r="DT41" s="385">
        <v>4007789008</v>
      </c>
      <c r="DU41" s="378">
        <v>3905887954</v>
      </c>
      <c r="DV41" s="379">
        <v>26202674096</v>
      </c>
      <c r="DW41" s="385">
        <v>30577851335</v>
      </c>
      <c r="DX41" s="378">
        <v>24952391359</v>
      </c>
      <c r="DY41" s="896">
        <v>81.602827764549332</v>
      </c>
    </row>
    <row r="42" spans="1:129" s="51" customFormat="1" ht="20.100000000000001" customHeight="1" x14ac:dyDescent="0.2">
      <c r="A42" s="1433" t="s">
        <v>104</v>
      </c>
      <c r="B42" s="1434" t="s">
        <v>62</v>
      </c>
      <c r="C42" s="379">
        <v>0</v>
      </c>
      <c r="D42" s="236">
        <v>0</v>
      </c>
      <c r="E42" s="378">
        <v>0</v>
      </c>
      <c r="F42" s="379">
        <v>0</v>
      </c>
      <c r="G42" s="236">
        <v>0</v>
      </c>
      <c r="H42" s="378">
        <v>0</v>
      </c>
      <c r="I42" s="379">
        <v>0</v>
      </c>
      <c r="J42" s="236">
        <v>0</v>
      </c>
      <c r="K42" s="378">
        <v>0</v>
      </c>
      <c r="L42" s="379">
        <v>0</v>
      </c>
      <c r="M42" s="236">
        <v>0</v>
      </c>
      <c r="N42" s="378">
        <v>0</v>
      </c>
      <c r="O42" s="379">
        <v>0</v>
      </c>
      <c r="P42" s="236">
        <v>0</v>
      </c>
      <c r="Q42" s="378">
        <v>0</v>
      </c>
      <c r="R42" s="379">
        <v>0</v>
      </c>
      <c r="S42" s="236">
        <v>0</v>
      </c>
      <c r="T42" s="378">
        <v>0</v>
      </c>
      <c r="U42" s="379">
        <v>0</v>
      </c>
      <c r="V42" s="236">
        <v>0</v>
      </c>
      <c r="W42" s="378">
        <v>0</v>
      </c>
      <c r="X42" s="379">
        <v>0</v>
      </c>
      <c r="Y42" s="385">
        <v>0</v>
      </c>
      <c r="Z42" s="378">
        <v>0</v>
      </c>
      <c r="AA42" s="379">
        <v>0</v>
      </c>
      <c r="AB42" s="385">
        <v>0</v>
      </c>
      <c r="AC42" s="378">
        <v>0</v>
      </c>
      <c r="AD42" s="379">
        <v>0</v>
      </c>
      <c r="AE42" s="385">
        <v>0</v>
      </c>
      <c r="AF42" s="378">
        <v>0</v>
      </c>
      <c r="AG42" s="379">
        <v>0</v>
      </c>
      <c r="AH42" s="385">
        <v>0</v>
      </c>
      <c r="AI42" s="378">
        <v>0</v>
      </c>
      <c r="AJ42" s="379">
        <v>0</v>
      </c>
      <c r="AK42" s="385">
        <v>0</v>
      </c>
      <c r="AL42" s="378">
        <v>0</v>
      </c>
      <c r="AM42" s="379">
        <v>0</v>
      </c>
      <c r="AN42" s="385">
        <v>0</v>
      </c>
      <c r="AO42" s="378">
        <v>0</v>
      </c>
      <c r="AP42" s="379">
        <v>0</v>
      </c>
      <c r="AQ42" s="385">
        <v>0</v>
      </c>
      <c r="AR42" s="378">
        <v>0</v>
      </c>
      <c r="AS42" s="379">
        <v>0</v>
      </c>
      <c r="AT42" s="385">
        <v>0</v>
      </c>
      <c r="AU42" s="378">
        <v>0</v>
      </c>
      <c r="AV42" s="379">
        <v>0</v>
      </c>
      <c r="AW42" s="385">
        <v>0</v>
      </c>
      <c r="AX42" s="378">
        <v>0</v>
      </c>
      <c r="AY42" s="379">
        <v>0</v>
      </c>
      <c r="AZ42" s="385">
        <v>0</v>
      </c>
      <c r="BA42" s="378">
        <v>0</v>
      </c>
      <c r="BB42" s="379">
        <v>141849754</v>
      </c>
      <c r="BC42" s="385">
        <v>681912072.99999988</v>
      </c>
      <c r="BD42" s="378">
        <v>509615739</v>
      </c>
      <c r="BE42" s="379">
        <v>0</v>
      </c>
      <c r="BF42" s="385">
        <v>0</v>
      </c>
      <c r="BG42" s="378">
        <v>0</v>
      </c>
      <c r="BH42" s="379">
        <v>141849754</v>
      </c>
      <c r="BI42" s="385">
        <v>681912072.99999988</v>
      </c>
      <c r="BJ42" s="378">
        <v>509615739</v>
      </c>
      <c r="BK42" s="379">
        <v>0</v>
      </c>
      <c r="BL42" s="385">
        <v>0</v>
      </c>
      <c r="BM42" s="378">
        <v>0</v>
      </c>
      <c r="BN42" s="379">
        <v>0</v>
      </c>
      <c r="BO42" s="385">
        <v>0</v>
      </c>
      <c r="BP42" s="378">
        <v>0</v>
      </c>
      <c r="BQ42" s="379">
        <v>0</v>
      </c>
      <c r="BR42" s="385">
        <v>0</v>
      </c>
      <c r="BS42" s="378">
        <v>0</v>
      </c>
      <c r="BT42" s="379">
        <v>0</v>
      </c>
      <c r="BU42" s="385">
        <v>0</v>
      </c>
      <c r="BV42" s="378">
        <v>0</v>
      </c>
      <c r="BW42" s="379">
        <v>0</v>
      </c>
      <c r="BX42" s="385">
        <v>0</v>
      </c>
      <c r="BY42" s="378">
        <v>0</v>
      </c>
      <c r="BZ42" s="379">
        <v>0</v>
      </c>
      <c r="CA42" s="385">
        <v>0</v>
      </c>
      <c r="CB42" s="382">
        <v>0</v>
      </c>
      <c r="CC42" s="379">
        <v>0</v>
      </c>
      <c r="CD42" s="385">
        <v>0</v>
      </c>
      <c r="CE42" s="378">
        <v>70178000000</v>
      </c>
      <c r="CF42" s="384">
        <v>0</v>
      </c>
      <c r="CG42" s="385">
        <v>0</v>
      </c>
      <c r="CH42" s="378">
        <v>0</v>
      </c>
      <c r="CI42" s="379">
        <v>0</v>
      </c>
      <c r="CJ42" s="385">
        <v>0</v>
      </c>
      <c r="CK42" s="382">
        <v>0</v>
      </c>
      <c r="CL42" s="379">
        <v>0</v>
      </c>
      <c r="CM42" s="385">
        <v>0</v>
      </c>
      <c r="CN42" s="378">
        <v>0</v>
      </c>
      <c r="CO42" s="379">
        <v>0</v>
      </c>
      <c r="CP42" s="385">
        <v>0</v>
      </c>
      <c r="CQ42" s="378">
        <v>0</v>
      </c>
      <c r="CR42" s="379">
        <v>0</v>
      </c>
      <c r="CS42" s="236">
        <v>0</v>
      </c>
      <c r="CT42" s="378">
        <v>0</v>
      </c>
      <c r="CU42" s="379">
        <v>0</v>
      </c>
      <c r="CV42" s="236">
        <v>0</v>
      </c>
      <c r="CW42" s="382">
        <v>0</v>
      </c>
      <c r="CX42" s="379">
        <v>0</v>
      </c>
      <c r="CY42" s="236">
        <v>0</v>
      </c>
      <c r="CZ42" s="378">
        <v>0</v>
      </c>
      <c r="DA42" s="379">
        <v>0</v>
      </c>
      <c r="DB42" s="1165">
        <v>0</v>
      </c>
      <c r="DC42" s="378">
        <v>70178000000</v>
      </c>
      <c r="DD42" s="379">
        <v>141849754</v>
      </c>
      <c r="DE42" s="385">
        <v>681912072.99999988</v>
      </c>
      <c r="DF42" s="378">
        <v>70687615739</v>
      </c>
      <c r="DG42" s="379">
        <v>0</v>
      </c>
      <c r="DH42" s="385">
        <v>0</v>
      </c>
      <c r="DI42" s="378">
        <v>0</v>
      </c>
      <c r="DJ42" s="379">
        <v>0</v>
      </c>
      <c r="DK42" s="385">
        <v>0</v>
      </c>
      <c r="DL42" s="382">
        <v>0</v>
      </c>
      <c r="DM42" s="379">
        <v>0</v>
      </c>
      <c r="DN42" s="1165">
        <v>0</v>
      </c>
      <c r="DO42" s="378">
        <v>0</v>
      </c>
      <c r="DP42" s="379">
        <v>0</v>
      </c>
      <c r="DQ42" s="385">
        <v>0</v>
      </c>
      <c r="DR42" s="378">
        <v>0</v>
      </c>
      <c r="DS42" s="384">
        <v>0</v>
      </c>
      <c r="DT42" s="385">
        <v>0</v>
      </c>
      <c r="DU42" s="378">
        <v>0</v>
      </c>
      <c r="DV42" s="379">
        <v>141849754</v>
      </c>
      <c r="DW42" s="385">
        <v>681912072.99999988</v>
      </c>
      <c r="DX42" s="382">
        <v>70687615739</v>
      </c>
      <c r="DY42" s="896">
        <v>10366.089491276687</v>
      </c>
    </row>
    <row r="43" spans="1:129" ht="20.100000000000001" customHeight="1" x14ac:dyDescent="0.2">
      <c r="A43" s="1451" t="s">
        <v>36</v>
      </c>
      <c r="B43" s="1452" t="s">
        <v>761</v>
      </c>
      <c r="C43" s="379">
        <v>0</v>
      </c>
      <c r="D43" s="236">
        <v>0</v>
      </c>
      <c r="E43" s="378">
        <v>0</v>
      </c>
      <c r="F43" s="379">
        <v>0</v>
      </c>
      <c r="G43" s="236">
        <v>0</v>
      </c>
      <c r="H43" s="378">
        <v>0</v>
      </c>
      <c r="I43" s="379">
        <v>0</v>
      </c>
      <c r="J43" s="236">
        <v>0</v>
      </c>
      <c r="K43" s="378">
        <v>0</v>
      </c>
      <c r="L43" s="379">
        <v>0</v>
      </c>
      <c r="M43" s="236">
        <v>0</v>
      </c>
      <c r="N43" s="378">
        <v>0</v>
      </c>
      <c r="O43" s="379">
        <v>0</v>
      </c>
      <c r="P43" s="236">
        <v>0</v>
      </c>
      <c r="Q43" s="378">
        <v>0</v>
      </c>
      <c r="R43" s="379">
        <v>0</v>
      </c>
      <c r="S43" s="236">
        <v>0</v>
      </c>
      <c r="T43" s="378">
        <v>0</v>
      </c>
      <c r="U43" s="379">
        <v>0</v>
      </c>
      <c r="V43" s="236">
        <v>0</v>
      </c>
      <c r="W43" s="378">
        <v>0</v>
      </c>
      <c r="X43" s="379">
        <v>0</v>
      </c>
      <c r="Y43" s="385">
        <v>0</v>
      </c>
      <c r="Z43" s="378">
        <v>0</v>
      </c>
      <c r="AA43" s="379">
        <v>0</v>
      </c>
      <c r="AB43" s="385">
        <v>0</v>
      </c>
      <c r="AC43" s="378">
        <v>0</v>
      </c>
      <c r="AD43" s="379">
        <v>0</v>
      </c>
      <c r="AE43" s="385">
        <v>0</v>
      </c>
      <c r="AF43" s="378">
        <v>0</v>
      </c>
      <c r="AG43" s="379">
        <v>0</v>
      </c>
      <c r="AH43" s="385">
        <v>0</v>
      </c>
      <c r="AI43" s="378">
        <v>0</v>
      </c>
      <c r="AJ43" s="379">
        <v>0</v>
      </c>
      <c r="AK43" s="385">
        <v>0</v>
      </c>
      <c r="AL43" s="378">
        <v>0</v>
      </c>
      <c r="AM43" s="379">
        <v>0</v>
      </c>
      <c r="AN43" s="385">
        <v>0</v>
      </c>
      <c r="AO43" s="378">
        <v>0</v>
      </c>
      <c r="AP43" s="379">
        <v>0</v>
      </c>
      <c r="AQ43" s="385">
        <v>0</v>
      </c>
      <c r="AR43" s="378">
        <v>0</v>
      </c>
      <c r="AS43" s="379">
        <v>0</v>
      </c>
      <c r="AT43" s="385">
        <v>0</v>
      </c>
      <c r="AU43" s="378">
        <v>0</v>
      </c>
      <c r="AV43" s="379">
        <v>0</v>
      </c>
      <c r="AW43" s="385">
        <v>0</v>
      </c>
      <c r="AX43" s="378">
        <v>0</v>
      </c>
      <c r="AY43" s="379">
        <v>0</v>
      </c>
      <c r="AZ43" s="385">
        <v>0</v>
      </c>
      <c r="BA43" s="378">
        <v>0</v>
      </c>
      <c r="BB43" s="379">
        <v>141849754</v>
      </c>
      <c r="BC43" s="385">
        <v>681912072.99999988</v>
      </c>
      <c r="BD43" s="378">
        <v>509615739</v>
      </c>
      <c r="BE43" s="379">
        <v>0</v>
      </c>
      <c r="BF43" s="385">
        <v>0</v>
      </c>
      <c r="BG43" s="378">
        <v>0</v>
      </c>
      <c r="BH43" s="379">
        <v>141849754</v>
      </c>
      <c r="BI43" s="236">
        <v>681912072.99999988</v>
      </c>
      <c r="BJ43" s="378">
        <v>509615739</v>
      </c>
      <c r="BK43" s="379">
        <v>0</v>
      </c>
      <c r="BL43" s="385">
        <v>0</v>
      </c>
      <c r="BM43" s="378">
        <v>0</v>
      </c>
      <c r="BN43" s="379">
        <v>0</v>
      </c>
      <c r="BO43" s="385">
        <v>0</v>
      </c>
      <c r="BP43" s="378">
        <v>0</v>
      </c>
      <c r="BQ43" s="379">
        <v>0</v>
      </c>
      <c r="BR43" s="385">
        <v>0</v>
      </c>
      <c r="BS43" s="378">
        <v>0</v>
      </c>
      <c r="BT43" s="379">
        <v>0</v>
      </c>
      <c r="BU43" s="385">
        <v>0</v>
      </c>
      <c r="BV43" s="378">
        <v>0</v>
      </c>
      <c r="BW43" s="379">
        <v>0</v>
      </c>
      <c r="BX43" s="385">
        <v>0</v>
      </c>
      <c r="BY43" s="378">
        <v>0</v>
      </c>
      <c r="BZ43" s="379">
        <v>0</v>
      </c>
      <c r="CA43" s="385">
        <v>0</v>
      </c>
      <c r="CB43" s="382">
        <v>0</v>
      </c>
      <c r="CC43" s="379">
        <v>0</v>
      </c>
      <c r="CD43" s="385">
        <v>0</v>
      </c>
      <c r="CE43" s="378">
        <v>70178000000</v>
      </c>
      <c r="CF43" s="872">
        <v>0</v>
      </c>
      <c r="CG43" s="791">
        <v>0</v>
      </c>
      <c r="CH43" s="790">
        <v>0</v>
      </c>
      <c r="CI43" s="788">
        <v>0</v>
      </c>
      <c r="CJ43" s="791">
        <v>0</v>
      </c>
      <c r="CK43" s="869">
        <v>0</v>
      </c>
      <c r="CL43" s="788">
        <v>0</v>
      </c>
      <c r="CM43" s="791">
        <v>0</v>
      </c>
      <c r="CN43" s="790">
        <v>0</v>
      </c>
      <c r="CO43" s="788">
        <v>0</v>
      </c>
      <c r="CP43" s="791">
        <v>0</v>
      </c>
      <c r="CQ43" s="790">
        <v>0</v>
      </c>
      <c r="CR43" s="379">
        <v>0</v>
      </c>
      <c r="CS43" s="236">
        <v>0</v>
      </c>
      <c r="CT43" s="378">
        <v>0</v>
      </c>
      <c r="CU43" s="379">
        <v>0</v>
      </c>
      <c r="CV43" s="236">
        <v>0</v>
      </c>
      <c r="CW43" s="382">
        <v>0</v>
      </c>
      <c r="CX43" s="379">
        <v>0</v>
      </c>
      <c r="CY43" s="236">
        <v>0</v>
      </c>
      <c r="CZ43" s="378">
        <v>0</v>
      </c>
      <c r="DA43" s="788">
        <v>0</v>
      </c>
      <c r="DB43" s="1166">
        <v>0</v>
      </c>
      <c r="DC43" s="790">
        <v>70178000000</v>
      </c>
      <c r="DD43" s="673">
        <v>141849754</v>
      </c>
      <c r="DE43" s="850">
        <v>681912072.99999988</v>
      </c>
      <c r="DF43" s="849">
        <v>70687615739</v>
      </c>
      <c r="DG43" s="788">
        <v>0</v>
      </c>
      <c r="DH43" s="791">
        <v>0</v>
      </c>
      <c r="DI43" s="790">
        <v>0</v>
      </c>
      <c r="DJ43" s="788">
        <v>0</v>
      </c>
      <c r="DK43" s="791">
        <v>0</v>
      </c>
      <c r="DL43" s="869">
        <v>0</v>
      </c>
      <c r="DM43" s="788">
        <v>0</v>
      </c>
      <c r="DN43" s="789">
        <v>0</v>
      </c>
      <c r="DO43" s="790">
        <v>0</v>
      </c>
      <c r="DP43" s="788">
        <v>0</v>
      </c>
      <c r="DQ43" s="791">
        <v>0</v>
      </c>
      <c r="DR43" s="790">
        <v>0</v>
      </c>
      <c r="DS43" s="872">
        <v>0</v>
      </c>
      <c r="DT43" s="791">
        <v>0</v>
      </c>
      <c r="DU43" s="790">
        <v>0</v>
      </c>
      <c r="DV43" s="788">
        <v>141849754</v>
      </c>
      <c r="DW43" s="791">
        <v>681912072.99999988</v>
      </c>
      <c r="DX43" s="869">
        <v>70687615739</v>
      </c>
      <c r="DY43" s="896">
        <v>10366.089491276687</v>
      </c>
    </row>
    <row r="44" spans="1:129" ht="18" customHeight="1" x14ac:dyDescent="0.2">
      <c r="A44" s="1442" t="s">
        <v>762</v>
      </c>
      <c r="B44" s="1453" t="s">
        <v>763</v>
      </c>
      <c r="C44" s="802"/>
      <c r="D44" s="804"/>
      <c r="E44" s="805"/>
      <c r="F44" s="802"/>
      <c r="G44" s="804"/>
      <c r="H44" s="805"/>
      <c r="I44" s="802"/>
      <c r="J44" s="804"/>
      <c r="K44" s="805"/>
      <c r="L44" s="802"/>
      <c r="M44" s="804"/>
      <c r="N44" s="805"/>
      <c r="O44" s="802"/>
      <c r="P44" s="804"/>
      <c r="Q44" s="805"/>
      <c r="R44" s="802"/>
      <c r="S44" s="804"/>
      <c r="T44" s="805"/>
      <c r="U44" s="802"/>
      <c r="V44" s="804"/>
      <c r="W44" s="805"/>
      <c r="X44" s="802"/>
      <c r="Y44" s="804"/>
      <c r="Z44" s="805"/>
      <c r="AA44" s="802"/>
      <c r="AB44" s="804"/>
      <c r="AC44" s="805"/>
      <c r="AD44" s="802"/>
      <c r="AE44" s="804"/>
      <c r="AF44" s="805"/>
      <c r="AG44" s="802"/>
      <c r="AH44" s="804"/>
      <c r="AI44" s="805"/>
      <c r="AJ44" s="802"/>
      <c r="AK44" s="804"/>
      <c r="AL44" s="805"/>
      <c r="AM44" s="802"/>
      <c r="AN44" s="804"/>
      <c r="AO44" s="805"/>
      <c r="AP44" s="802"/>
      <c r="AQ44" s="804"/>
      <c r="AR44" s="805"/>
      <c r="AS44" s="802"/>
      <c r="AT44" s="804"/>
      <c r="AU44" s="805"/>
      <c r="AV44" s="802"/>
      <c r="AW44" s="804"/>
      <c r="AX44" s="805"/>
      <c r="AY44" s="802"/>
      <c r="AZ44" s="804"/>
      <c r="BA44" s="805"/>
      <c r="BB44" s="802"/>
      <c r="BC44" s="804"/>
      <c r="BD44" s="805"/>
      <c r="BE44" s="825">
        <v>0</v>
      </c>
      <c r="BF44" s="826">
        <v>0</v>
      </c>
      <c r="BG44" s="827">
        <v>0</v>
      </c>
      <c r="BH44" s="828">
        <v>0</v>
      </c>
      <c r="BI44" s="846">
        <v>0</v>
      </c>
      <c r="BJ44" s="830">
        <v>0</v>
      </c>
      <c r="BK44" s="802"/>
      <c r="BL44" s="804"/>
      <c r="BM44" s="805"/>
      <c r="BN44" s="802"/>
      <c r="BO44" s="804"/>
      <c r="BP44" s="805"/>
      <c r="BQ44" s="802"/>
      <c r="BR44" s="804"/>
      <c r="BS44" s="805"/>
      <c r="BT44" s="802"/>
      <c r="BU44" s="804"/>
      <c r="BV44" s="805"/>
      <c r="BW44" s="802"/>
      <c r="BX44" s="804"/>
      <c r="BY44" s="805"/>
      <c r="BZ44" s="802"/>
      <c r="CA44" s="804"/>
      <c r="CB44" s="2180"/>
      <c r="CC44" s="2196"/>
      <c r="CD44" s="2197"/>
      <c r="CE44" s="2198"/>
      <c r="CF44" s="2185"/>
      <c r="CG44" s="804"/>
      <c r="CH44" s="805"/>
      <c r="CI44" s="802"/>
      <c r="CJ44" s="804"/>
      <c r="CK44" s="1089"/>
      <c r="CL44" s="802"/>
      <c r="CM44" s="804"/>
      <c r="CN44" s="861"/>
      <c r="CO44" s="802"/>
      <c r="CP44" s="804"/>
      <c r="CQ44" s="861"/>
      <c r="CR44" s="802"/>
      <c r="CS44" s="804"/>
      <c r="CT44" s="805"/>
      <c r="CU44" s="802"/>
      <c r="CV44" s="804"/>
      <c r="CW44" s="1173"/>
      <c r="CX44" s="802"/>
      <c r="CY44" s="804"/>
      <c r="CZ44" s="805"/>
      <c r="DA44" s="1175">
        <v>0</v>
      </c>
      <c r="DB44" s="1167">
        <v>0</v>
      </c>
      <c r="DC44" s="1176">
        <v>0</v>
      </c>
      <c r="DD44" s="720">
        <v>0</v>
      </c>
      <c r="DE44" s="783">
        <v>0</v>
      </c>
      <c r="DF44" s="784">
        <v>0</v>
      </c>
      <c r="DG44" s="802"/>
      <c r="DH44" s="804"/>
      <c r="DI44" s="805"/>
      <c r="DJ44" s="802"/>
      <c r="DK44" s="804"/>
      <c r="DL44" s="1173"/>
      <c r="DM44" s="381">
        <v>0</v>
      </c>
      <c r="DN44" s="383">
        <v>0</v>
      </c>
      <c r="DO44" s="380">
        <v>0</v>
      </c>
      <c r="DP44" s="802"/>
      <c r="DQ44" s="804"/>
      <c r="DR44" s="861"/>
      <c r="DS44" s="1097"/>
      <c r="DT44" s="804"/>
      <c r="DU44" s="805"/>
      <c r="DV44" s="381">
        <v>0</v>
      </c>
      <c r="DW44" s="386">
        <v>0</v>
      </c>
      <c r="DX44" s="383">
        <v>0</v>
      </c>
      <c r="DY44" s="898">
        <v>0</v>
      </c>
    </row>
    <row r="45" spans="1:129" ht="15" customHeight="1" x14ac:dyDescent="0.2">
      <c r="A45" s="1454" t="s">
        <v>764</v>
      </c>
      <c r="B45" s="1455" t="s">
        <v>793</v>
      </c>
      <c r="C45" s="803"/>
      <c r="D45" s="806"/>
      <c r="E45" s="807"/>
      <c r="F45" s="803"/>
      <c r="G45" s="806"/>
      <c r="H45" s="807"/>
      <c r="I45" s="803"/>
      <c r="J45" s="806"/>
      <c r="K45" s="807"/>
      <c r="L45" s="803"/>
      <c r="M45" s="806"/>
      <c r="N45" s="807"/>
      <c r="O45" s="803"/>
      <c r="P45" s="806"/>
      <c r="Q45" s="807"/>
      <c r="R45" s="803"/>
      <c r="S45" s="806"/>
      <c r="T45" s="807"/>
      <c r="U45" s="803"/>
      <c r="V45" s="806"/>
      <c r="W45" s="807"/>
      <c r="X45" s="803"/>
      <c r="Y45" s="806"/>
      <c r="Z45" s="807"/>
      <c r="AA45" s="803"/>
      <c r="AB45" s="806"/>
      <c r="AC45" s="807"/>
      <c r="AD45" s="803"/>
      <c r="AE45" s="806"/>
      <c r="AF45" s="807"/>
      <c r="AG45" s="803"/>
      <c r="AH45" s="806"/>
      <c r="AI45" s="807"/>
      <c r="AJ45" s="803"/>
      <c r="AK45" s="806"/>
      <c r="AL45" s="807"/>
      <c r="AM45" s="803"/>
      <c r="AN45" s="806"/>
      <c r="AO45" s="807"/>
      <c r="AP45" s="803"/>
      <c r="AQ45" s="806"/>
      <c r="AR45" s="807"/>
      <c r="AS45" s="803"/>
      <c r="AT45" s="806"/>
      <c r="AU45" s="807"/>
      <c r="AV45" s="803"/>
      <c r="AW45" s="806"/>
      <c r="AX45" s="807"/>
      <c r="AY45" s="803"/>
      <c r="AZ45" s="806"/>
      <c r="BA45" s="807"/>
      <c r="BB45" s="803"/>
      <c r="BC45" s="806"/>
      <c r="BD45" s="807"/>
      <c r="BE45" s="835"/>
      <c r="BF45" s="839"/>
      <c r="BG45" s="840"/>
      <c r="BH45" s="836">
        <v>0</v>
      </c>
      <c r="BI45" s="837">
        <v>0</v>
      </c>
      <c r="BJ45" s="838">
        <v>0</v>
      </c>
      <c r="BK45" s="803"/>
      <c r="BL45" s="806"/>
      <c r="BM45" s="807"/>
      <c r="BN45" s="803"/>
      <c r="BO45" s="806"/>
      <c r="BP45" s="807"/>
      <c r="BQ45" s="803"/>
      <c r="BR45" s="806"/>
      <c r="BS45" s="807"/>
      <c r="BT45" s="803"/>
      <c r="BU45" s="806"/>
      <c r="BV45" s="807"/>
      <c r="BW45" s="803"/>
      <c r="BX45" s="806"/>
      <c r="BY45" s="807"/>
      <c r="BZ45" s="803"/>
      <c r="CA45" s="806"/>
      <c r="CB45" s="1090"/>
      <c r="CC45" s="2199"/>
      <c r="CD45" s="806"/>
      <c r="CE45" s="862"/>
      <c r="CF45" s="1098"/>
      <c r="CG45" s="806"/>
      <c r="CH45" s="807"/>
      <c r="CI45" s="803"/>
      <c r="CJ45" s="806"/>
      <c r="CK45" s="1090"/>
      <c r="CL45" s="803"/>
      <c r="CM45" s="806"/>
      <c r="CN45" s="862"/>
      <c r="CO45" s="803"/>
      <c r="CP45" s="806"/>
      <c r="CQ45" s="862"/>
      <c r="CR45" s="803"/>
      <c r="CS45" s="806"/>
      <c r="CT45" s="807"/>
      <c r="CU45" s="803"/>
      <c r="CV45" s="806"/>
      <c r="CW45" s="1090"/>
      <c r="CX45" s="803"/>
      <c r="CY45" s="806"/>
      <c r="CZ45" s="807"/>
      <c r="DA45" s="835">
        <v>0</v>
      </c>
      <c r="DB45" s="839">
        <v>0</v>
      </c>
      <c r="DC45" s="840">
        <v>0</v>
      </c>
      <c r="DD45" s="835">
        <v>0</v>
      </c>
      <c r="DE45" s="863">
        <v>0</v>
      </c>
      <c r="DF45" s="840">
        <v>0</v>
      </c>
      <c r="DG45" s="803"/>
      <c r="DH45" s="806"/>
      <c r="DI45" s="807"/>
      <c r="DJ45" s="803"/>
      <c r="DK45" s="806"/>
      <c r="DL45" s="1090"/>
      <c r="DM45" s="381">
        <v>0</v>
      </c>
      <c r="DN45" s="383">
        <v>0</v>
      </c>
      <c r="DO45" s="380">
        <v>0</v>
      </c>
      <c r="DP45" s="803"/>
      <c r="DQ45" s="806"/>
      <c r="DR45" s="862"/>
      <c r="DS45" s="1098"/>
      <c r="DT45" s="806"/>
      <c r="DU45" s="807"/>
      <c r="DV45" s="835">
        <v>0</v>
      </c>
      <c r="DW45" s="839">
        <v>0</v>
      </c>
      <c r="DX45" s="2121">
        <v>0</v>
      </c>
      <c r="DY45" s="897">
        <v>0</v>
      </c>
    </row>
    <row r="46" spans="1:129" ht="15" customHeight="1" x14ac:dyDescent="0.2">
      <c r="A46" s="1454" t="s">
        <v>765</v>
      </c>
      <c r="B46" s="1455" t="s">
        <v>794</v>
      </c>
      <c r="C46" s="803"/>
      <c r="D46" s="806"/>
      <c r="E46" s="807"/>
      <c r="F46" s="803"/>
      <c r="G46" s="806"/>
      <c r="H46" s="807"/>
      <c r="I46" s="803"/>
      <c r="J46" s="806"/>
      <c r="K46" s="807"/>
      <c r="L46" s="803"/>
      <c r="M46" s="806"/>
      <c r="N46" s="807"/>
      <c r="O46" s="803"/>
      <c r="P46" s="806"/>
      <c r="Q46" s="807"/>
      <c r="R46" s="803"/>
      <c r="S46" s="806"/>
      <c r="T46" s="807"/>
      <c r="U46" s="803"/>
      <c r="V46" s="806"/>
      <c r="W46" s="807"/>
      <c r="X46" s="803"/>
      <c r="Y46" s="806"/>
      <c r="Z46" s="807"/>
      <c r="AA46" s="803"/>
      <c r="AB46" s="806"/>
      <c r="AC46" s="807"/>
      <c r="AD46" s="803"/>
      <c r="AE46" s="806"/>
      <c r="AF46" s="807"/>
      <c r="AG46" s="803"/>
      <c r="AH46" s="806"/>
      <c r="AI46" s="807"/>
      <c r="AJ46" s="803"/>
      <c r="AK46" s="806"/>
      <c r="AL46" s="807"/>
      <c r="AM46" s="803"/>
      <c r="AN46" s="806"/>
      <c r="AO46" s="807"/>
      <c r="AP46" s="803"/>
      <c r="AQ46" s="806"/>
      <c r="AR46" s="807"/>
      <c r="AS46" s="803"/>
      <c r="AT46" s="806"/>
      <c r="AU46" s="807"/>
      <c r="AV46" s="803"/>
      <c r="AW46" s="806"/>
      <c r="AX46" s="807"/>
      <c r="AY46" s="803"/>
      <c r="AZ46" s="806"/>
      <c r="BA46" s="807"/>
      <c r="BB46" s="803"/>
      <c r="BC46" s="806"/>
      <c r="BD46" s="807"/>
      <c r="BE46" s="803"/>
      <c r="BF46" s="806"/>
      <c r="BG46" s="807"/>
      <c r="BH46" s="817">
        <v>0</v>
      </c>
      <c r="BI46" s="818">
        <v>0</v>
      </c>
      <c r="BJ46" s="819">
        <v>0</v>
      </c>
      <c r="BK46" s="803"/>
      <c r="BL46" s="806"/>
      <c r="BM46" s="807"/>
      <c r="BN46" s="803"/>
      <c r="BO46" s="806"/>
      <c r="BP46" s="807"/>
      <c r="BQ46" s="803"/>
      <c r="BR46" s="806"/>
      <c r="BS46" s="807"/>
      <c r="BT46" s="803"/>
      <c r="BU46" s="806"/>
      <c r="BV46" s="807"/>
      <c r="BW46" s="803"/>
      <c r="BX46" s="806"/>
      <c r="BY46" s="807"/>
      <c r="BZ46" s="803"/>
      <c r="CA46" s="806"/>
      <c r="CB46" s="1090"/>
      <c r="CC46" s="2199"/>
      <c r="CD46" s="806"/>
      <c r="CE46" s="862"/>
      <c r="CF46" s="1098"/>
      <c r="CG46" s="806"/>
      <c r="CH46" s="807"/>
      <c r="CI46" s="803"/>
      <c r="CJ46" s="806"/>
      <c r="CK46" s="1090"/>
      <c r="CL46" s="803"/>
      <c r="CM46" s="806"/>
      <c r="CN46" s="862"/>
      <c r="CO46" s="803"/>
      <c r="CP46" s="806"/>
      <c r="CQ46" s="862"/>
      <c r="CR46" s="803"/>
      <c r="CS46" s="806"/>
      <c r="CT46" s="807"/>
      <c r="CU46" s="803"/>
      <c r="CV46" s="806"/>
      <c r="CW46" s="1090"/>
      <c r="CX46" s="803"/>
      <c r="CY46" s="806"/>
      <c r="CZ46" s="807"/>
      <c r="DA46" s="835">
        <v>0</v>
      </c>
      <c r="DB46" s="839">
        <v>0</v>
      </c>
      <c r="DC46" s="840">
        <v>0</v>
      </c>
      <c r="DD46" s="835">
        <v>0</v>
      </c>
      <c r="DE46" s="863">
        <v>0</v>
      </c>
      <c r="DF46" s="840">
        <v>0</v>
      </c>
      <c r="DG46" s="803"/>
      <c r="DH46" s="806"/>
      <c r="DI46" s="807"/>
      <c r="DJ46" s="803"/>
      <c r="DK46" s="806"/>
      <c r="DL46" s="1090"/>
      <c r="DM46" s="381">
        <v>0</v>
      </c>
      <c r="DN46" s="383">
        <v>0</v>
      </c>
      <c r="DO46" s="380">
        <v>0</v>
      </c>
      <c r="DP46" s="803"/>
      <c r="DQ46" s="806"/>
      <c r="DR46" s="862"/>
      <c r="DS46" s="1098"/>
      <c r="DT46" s="806"/>
      <c r="DU46" s="807"/>
      <c r="DV46" s="381">
        <v>0</v>
      </c>
      <c r="DW46" s="386">
        <v>0</v>
      </c>
      <c r="DX46" s="383">
        <v>0</v>
      </c>
      <c r="DY46" s="897">
        <v>0</v>
      </c>
    </row>
    <row r="47" spans="1:129" ht="15" customHeight="1" x14ac:dyDescent="0.2">
      <c r="A47" s="1454" t="s">
        <v>766</v>
      </c>
      <c r="B47" s="1455" t="s">
        <v>767</v>
      </c>
      <c r="C47" s="803"/>
      <c r="D47" s="806"/>
      <c r="E47" s="807"/>
      <c r="F47" s="803"/>
      <c r="G47" s="806"/>
      <c r="H47" s="807"/>
      <c r="I47" s="803"/>
      <c r="J47" s="806"/>
      <c r="K47" s="807"/>
      <c r="L47" s="803"/>
      <c r="M47" s="806"/>
      <c r="N47" s="807"/>
      <c r="O47" s="803"/>
      <c r="P47" s="806"/>
      <c r="Q47" s="807"/>
      <c r="R47" s="803"/>
      <c r="S47" s="806"/>
      <c r="T47" s="807"/>
      <c r="U47" s="803"/>
      <c r="V47" s="806"/>
      <c r="W47" s="807"/>
      <c r="X47" s="803"/>
      <c r="Y47" s="806"/>
      <c r="Z47" s="807"/>
      <c r="AA47" s="803"/>
      <c r="AB47" s="806"/>
      <c r="AC47" s="807"/>
      <c r="AD47" s="803"/>
      <c r="AE47" s="806"/>
      <c r="AF47" s="807"/>
      <c r="AG47" s="803"/>
      <c r="AH47" s="806"/>
      <c r="AI47" s="807"/>
      <c r="AJ47" s="803"/>
      <c r="AK47" s="806"/>
      <c r="AL47" s="807"/>
      <c r="AM47" s="803"/>
      <c r="AN47" s="806"/>
      <c r="AO47" s="807"/>
      <c r="AP47" s="803"/>
      <c r="AQ47" s="806"/>
      <c r="AR47" s="807"/>
      <c r="AS47" s="803"/>
      <c r="AT47" s="806"/>
      <c r="AU47" s="807"/>
      <c r="AV47" s="803"/>
      <c r="AW47" s="806"/>
      <c r="AX47" s="807"/>
      <c r="AY47" s="803"/>
      <c r="AZ47" s="806"/>
      <c r="BA47" s="807"/>
      <c r="BB47" s="803"/>
      <c r="BC47" s="806"/>
      <c r="BD47" s="807"/>
      <c r="BE47" s="803"/>
      <c r="BF47" s="806"/>
      <c r="BG47" s="807"/>
      <c r="BH47" s="817">
        <v>0</v>
      </c>
      <c r="BI47" s="818">
        <v>0</v>
      </c>
      <c r="BJ47" s="819">
        <v>0</v>
      </c>
      <c r="BK47" s="803"/>
      <c r="BL47" s="806"/>
      <c r="BM47" s="807"/>
      <c r="BN47" s="803"/>
      <c r="BO47" s="806"/>
      <c r="BP47" s="807"/>
      <c r="BQ47" s="803"/>
      <c r="BR47" s="806"/>
      <c r="BS47" s="807"/>
      <c r="BT47" s="803"/>
      <c r="BU47" s="806"/>
      <c r="BV47" s="807"/>
      <c r="BW47" s="803"/>
      <c r="BX47" s="806"/>
      <c r="BY47" s="807"/>
      <c r="BZ47" s="803"/>
      <c r="CA47" s="806"/>
      <c r="CB47" s="1090"/>
      <c r="CC47" s="2199"/>
      <c r="CD47" s="806"/>
      <c r="CE47" s="862"/>
      <c r="CF47" s="1098"/>
      <c r="CG47" s="806"/>
      <c r="CH47" s="807"/>
      <c r="CI47" s="803"/>
      <c r="CJ47" s="806"/>
      <c r="CK47" s="1090"/>
      <c r="CL47" s="803"/>
      <c r="CM47" s="806"/>
      <c r="CN47" s="862"/>
      <c r="CO47" s="803"/>
      <c r="CP47" s="806"/>
      <c r="CQ47" s="862"/>
      <c r="CR47" s="803"/>
      <c r="CS47" s="806"/>
      <c r="CT47" s="807"/>
      <c r="CU47" s="803"/>
      <c r="CV47" s="806"/>
      <c r="CW47" s="1090"/>
      <c r="CX47" s="803"/>
      <c r="CY47" s="806"/>
      <c r="CZ47" s="807"/>
      <c r="DA47" s="792">
        <v>0</v>
      </c>
      <c r="DB47" s="795">
        <v>0</v>
      </c>
      <c r="DC47" s="794">
        <v>0</v>
      </c>
      <c r="DD47" s="835">
        <v>0</v>
      </c>
      <c r="DE47" s="863">
        <v>0</v>
      </c>
      <c r="DF47" s="840">
        <v>0</v>
      </c>
      <c r="DG47" s="803"/>
      <c r="DH47" s="806"/>
      <c r="DI47" s="807"/>
      <c r="DJ47" s="803"/>
      <c r="DK47" s="806"/>
      <c r="DL47" s="1090"/>
      <c r="DM47" s="381">
        <v>0</v>
      </c>
      <c r="DN47" s="383">
        <v>0</v>
      </c>
      <c r="DO47" s="380">
        <v>0</v>
      </c>
      <c r="DP47" s="803"/>
      <c r="DQ47" s="806"/>
      <c r="DR47" s="862"/>
      <c r="DS47" s="1098"/>
      <c r="DT47" s="806"/>
      <c r="DU47" s="807"/>
      <c r="DV47" s="381">
        <v>0</v>
      </c>
      <c r="DW47" s="386">
        <v>0</v>
      </c>
      <c r="DX47" s="383">
        <v>0</v>
      </c>
      <c r="DY47" s="897">
        <v>0</v>
      </c>
    </row>
    <row r="48" spans="1:129" ht="18" customHeight="1" x14ac:dyDescent="0.2">
      <c r="A48" s="1442" t="s">
        <v>768</v>
      </c>
      <c r="B48" s="1443" t="s">
        <v>795</v>
      </c>
      <c r="C48" s="803"/>
      <c r="D48" s="806"/>
      <c r="E48" s="807"/>
      <c r="F48" s="803"/>
      <c r="G48" s="806"/>
      <c r="H48" s="807"/>
      <c r="I48" s="803"/>
      <c r="J48" s="806"/>
      <c r="K48" s="807"/>
      <c r="L48" s="803"/>
      <c r="M48" s="806"/>
      <c r="N48" s="807"/>
      <c r="O48" s="803"/>
      <c r="P48" s="806"/>
      <c r="Q48" s="807"/>
      <c r="R48" s="803"/>
      <c r="S48" s="806"/>
      <c r="T48" s="807"/>
      <c r="U48" s="803"/>
      <c r="V48" s="806"/>
      <c r="W48" s="807"/>
      <c r="X48" s="803"/>
      <c r="Y48" s="806"/>
      <c r="Z48" s="807"/>
      <c r="AA48" s="803"/>
      <c r="AB48" s="806"/>
      <c r="AC48" s="807"/>
      <c r="AD48" s="803"/>
      <c r="AE48" s="806"/>
      <c r="AF48" s="807"/>
      <c r="AG48" s="803"/>
      <c r="AH48" s="806"/>
      <c r="AI48" s="807"/>
      <c r="AJ48" s="803"/>
      <c r="AK48" s="806"/>
      <c r="AL48" s="807"/>
      <c r="AM48" s="803"/>
      <c r="AN48" s="806"/>
      <c r="AO48" s="807"/>
      <c r="AP48" s="803"/>
      <c r="AQ48" s="806"/>
      <c r="AR48" s="807"/>
      <c r="AS48" s="803"/>
      <c r="AT48" s="806"/>
      <c r="AU48" s="807"/>
      <c r="AV48" s="803"/>
      <c r="AW48" s="806"/>
      <c r="AX48" s="807"/>
      <c r="AY48" s="803"/>
      <c r="AZ48" s="806"/>
      <c r="BA48" s="807"/>
      <c r="BB48" s="803"/>
      <c r="BC48" s="806"/>
      <c r="BD48" s="807"/>
      <c r="BE48" s="381"/>
      <c r="BF48" s="386"/>
      <c r="BG48" s="380"/>
      <c r="BH48" s="817">
        <v>0</v>
      </c>
      <c r="BI48" s="818">
        <v>0</v>
      </c>
      <c r="BJ48" s="819">
        <v>0</v>
      </c>
      <c r="BK48" s="803"/>
      <c r="BL48" s="806"/>
      <c r="BM48" s="807"/>
      <c r="BN48" s="803"/>
      <c r="BO48" s="806"/>
      <c r="BP48" s="807"/>
      <c r="BQ48" s="803"/>
      <c r="BR48" s="806"/>
      <c r="BS48" s="807"/>
      <c r="BT48" s="803"/>
      <c r="BU48" s="806"/>
      <c r="BV48" s="807"/>
      <c r="BW48" s="803"/>
      <c r="BX48" s="806"/>
      <c r="BY48" s="807"/>
      <c r="BZ48" s="803"/>
      <c r="CA48" s="806"/>
      <c r="CB48" s="1090"/>
      <c r="CC48" s="2199"/>
      <c r="CD48" s="806"/>
      <c r="CE48" s="862"/>
      <c r="CF48" s="1098"/>
      <c r="CG48" s="806"/>
      <c r="CH48" s="807"/>
      <c r="CI48" s="803"/>
      <c r="CJ48" s="806"/>
      <c r="CK48" s="1090"/>
      <c r="CL48" s="803"/>
      <c r="CM48" s="806"/>
      <c r="CN48" s="862"/>
      <c r="CO48" s="803"/>
      <c r="CP48" s="806"/>
      <c r="CQ48" s="862"/>
      <c r="CR48" s="803"/>
      <c r="CS48" s="806"/>
      <c r="CT48" s="807"/>
      <c r="CU48" s="803"/>
      <c r="CV48" s="806"/>
      <c r="CW48" s="1090"/>
      <c r="CX48" s="803"/>
      <c r="CY48" s="806"/>
      <c r="CZ48" s="807"/>
      <c r="DA48" s="792">
        <v>0</v>
      </c>
      <c r="DB48" s="795">
        <v>0</v>
      </c>
      <c r="DC48" s="794">
        <v>0</v>
      </c>
      <c r="DD48" s="720">
        <v>0</v>
      </c>
      <c r="DE48" s="783">
        <v>0</v>
      </c>
      <c r="DF48" s="784">
        <v>0</v>
      </c>
      <c r="DG48" s="803"/>
      <c r="DH48" s="806"/>
      <c r="DI48" s="807"/>
      <c r="DJ48" s="803"/>
      <c r="DK48" s="806"/>
      <c r="DL48" s="1090"/>
      <c r="DM48" s="381">
        <v>0</v>
      </c>
      <c r="DN48" s="383">
        <v>0</v>
      </c>
      <c r="DO48" s="380">
        <v>0</v>
      </c>
      <c r="DP48" s="803"/>
      <c r="DQ48" s="806"/>
      <c r="DR48" s="862"/>
      <c r="DS48" s="1098"/>
      <c r="DT48" s="806"/>
      <c r="DU48" s="807"/>
      <c r="DV48" s="381">
        <v>0</v>
      </c>
      <c r="DW48" s="386">
        <v>0</v>
      </c>
      <c r="DX48" s="383">
        <v>0</v>
      </c>
      <c r="DY48" s="897">
        <v>0</v>
      </c>
    </row>
    <row r="49" spans="1:129" ht="18" customHeight="1" x14ac:dyDescent="0.2">
      <c r="A49" s="1442" t="s">
        <v>769</v>
      </c>
      <c r="B49" s="1443" t="s">
        <v>1009</v>
      </c>
      <c r="C49" s="803"/>
      <c r="D49" s="806"/>
      <c r="E49" s="807"/>
      <c r="F49" s="803"/>
      <c r="G49" s="806"/>
      <c r="H49" s="807"/>
      <c r="I49" s="803"/>
      <c r="J49" s="806"/>
      <c r="K49" s="807"/>
      <c r="L49" s="803"/>
      <c r="M49" s="806"/>
      <c r="N49" s="807"/>
      <c r="O49" s="803"/>
      <c r="P49" s="806"/>
      <c r="Q49" s="807"/>
      <c r="R49" s="803"/>
      <c r="S49" s="806"/>
      <c r="T49" s="807"/>
      <c r="U49" s="803"/>
      <c r="V49" s="806"/>
      <c r="W49" s="807"/>
      <c r="X49" s="803"/>
      <c r="Y49" s="806"/>
      <c r="Z49" s="807"/>
      <c r="AA49" s="803"/>
      <c r="AB49" s="806"/>
      <c r="AC49" s="807"/>
      <c r="AD49" s="803"/>
      <c r="AE49" s="806"/>
      <c r="AF49" s="807"/>
      <c r="AG49" s="803"/>
      <c r="AH49" s="806"/>
      <c r="AI49" s="807"/>
      <c r="AJ49" s="803"/>
      <c r="AK49" s="806"/>
      <c r="AL49" s="807"/>
      <c r="AM49" s="803"/>
      <c r="AN49" s="806"/>
      <c r="AO49" s="807"/>
      <c r="AP49" s="803"/>
      <c r="AQ49" s="806"/>
      <c r="AR49" s="807"/>
      <c r="AS49" s="803"/>
      <c r="AT49" s="806"/>
      <c r="AU49" s="807"/>
      <c r="AV49" s="803"/>
      <c r="AW49" s="806"/>
      <c r="AX49" s="807"/>
      <c r="AY49" s="803"/>
      <c r="AZ49" s="806"/>
      <c r="BA49" s="807"/>
      <c r="BB49" s="381">
        <v>141849754</v>
      </c>
      <c r="BC49" s="386">
        <v>681912072.99999988</v>
      </c>
      <c r="BD49" s="380">
        <v>509615739</v>
      </c>
      <c r="BE49" s="803"/>
      <c r="BF49" s="386"/>
      <c r="BG49" s="807"/>
      <c r="BH49" s="817">
        <v>141849754</v>
      </c>
      <c r="BI49" s="818">
        <v>681912072.99999988</v>
      </c>
      <c r="BJ49" s="819">
        <v>509615739</v>
      </c>
      <c r="BK49" s="803"/>
      <c r="BL49" s="806"/>
      <c r="BM49" s="807"/>
      <c r="BN49" s="803"/>
      <c r="BO49" s="806"/>
      <c r="BP49" s="807"/>
      <c r="BQ49" s="803"/>
      <c r="BR49" s="806"/>
      <c r="BS49" s="807"/>
      <c r="BT49" s="803"/>
      <c r="BU49" s="806"/>
      <c r="BV49" s="807"/>
      <c r="BW49" s="803"/>
      <c r="BX49" s="806"/>
      <c r="BY49" s="807"/>
      <c r="BZ49" s="803"/>
      <c r="CA49" s="806"/>
      <c r="CB49" s="1090"/>
      <c r="CC49" s="2199"/>
      <c r="CD49" s="806"/>
      <c r="CE49" s="862"/>
      <c r="CF49" s="1098"/>
      <c r="CG49" s="806"/>
      <c r="CH49" s="807"/>
      <c r="CI49" s="803"/>
      <c r="CJ49" s="806"/>
      <c r="CK49" s="1090"/>
      <c r="CL49" s="803"/>
      <c r="CM49" s="806"/>
      <c r="CN49" s="862"/>
      <c r="CO49" s="803"/>
      <c r="CP49" s="806"/>
      <c r="CQ49" s="862"/>
      <c r="CR49" s="803"/>
      <c r="CS49" s="806"/>
      <c r="CT49" s="807"/>
      <c r="CU49" s="803"/>
      <c r="CV49" s="806"/>
      <c r="CW49" s="1090"/>
      <c r="CX49" s="803"/>
      <c r="CY49" s="806"/>
      <c r="CZ49" s="807"/>
      <c r="DA49" s="792">
        <v>0</v>
      </c>
      <c r="DB49" s="795">
        <v>0</v>
      </c>
      <c r="DC49" s="794">
        <v>0</v>
      </c>
      <c r="DD49" s="720">
        <v>141849754</v>
      </c>
      <c r="DE49" s="783">
        <v>681912072.99999988</v>
      </c>
      <c r="DF49" s="784">
        <v>509615739</v>
      </c>
      <c r="DG49" s="803"/>
      <c r="DH49" s="806"/>
      <c r="DI49" s="807"/>
      <c r="DJ49" s="803"/>
      <c r="DK49" s="806"/>
      <c r="DL49" s="1090"/>
      <c r="DM49" s="381">
        <v>0</v>
      </c>
      <c r="DN49" s="383">
        <v>0</v>
      </c>
      <c r="DO49" s="380">
        <v>0</v>
      </c>
      <c r="DP49" s="803"/>
      <c r="DQ49" s="806"/>
      <c r="DR49" s="862"/>
      <c r="DS49" s="1098"/>
      <c r="DT49" s="806"/>
      <c r="DU49" s="807"/>
      <c r="DV49" s="381">
        <v>141849754</v>
      </c>
      <c r="DW49" s="386">
        <v>681912072.99999988</v>
      </c>
      <c r="DX49" s="383">
        <v>509615739</v>
      </c>
      <c r="DY49" s="897">
        <v>74.733350409532946</v>
      </c>
    </row>
    <row r="50" spans="1:129" ht="18" customHeight="1" x14ac:dyDescent="0.2">
      <c r="A50" s="1442" t="s">
        <v>770</v>
      </c>
      <c r="B50" s="1443" t="s">
        <v>796</v>
      </c>
      <c r="C50" s="803"/>
      <c r="D50" s="806"/>
      <c r="E50" s="807"/>
      <c r="F50" s="803"/>
      <c r="G50" s="806"/>
      <c r="H50" s="807"/>
      <c r="I50" s="803"/>
      <c r="J50" s="806"/>
      <c r="K50" s="807"/>
      <c r="L50" s="803"/>
      <c r="M50" s="806"/>
      <c r="N50" s="807"/>
      <c r="O50" s="803"/>
      <c r="P50" s="806"/>
      <c r="Q50" s="807"/>
      <c r="R50" s="803"/>
      <c r="S50" s="806"/>
      <c r="T50" s="807"/>
      <c r="U50" s="803"/>
      <c r="V50" s="806"/>
      <c r="W50" s="807"/>
      <c r="X50" s="803"/>
      <c r="Y50" s="806"/>
      <c r="Z50" s="807"/>
      <c r="AA50" s="803"/>
      <c r="AB50" s="806"/>
      <c r="AC50" s="807"/>
      <c r="AD50" s="803"/>
      <c r="AE50" s="806"/>
      <c r="AF50" s="807"/>
      <c r="AG50" s="803"/>
      <c r="AH50" s="806"/>
      <c r="AI50" s="807"/>
      <c r="AJ50" s="803"/>
      <c r="AK50" s="806"/>
      <c r="AL50" s="807"/>
      <c r="AM50" s="803"/>
      <c r="AN50" s="806"/>
      <c r="AO50" s="807"/>
      <c r="AP50" s="803"/>
      <c r="AQ50" s="806"/>
      <c r="AR50" s="807"/>
      <c r="AS50" s="803"/>
      <c r="AT50" s="806"/>
      <c r="AU50" s="807"/>
      <c r="AV50" s="803"/>
      <c r="AW50" s="806"/>
      <c r="AX50" s="807"/>
      <c r="AY50" s="803"/>
      <c r="AZ50" s="806"/>
      <c r="BA50" s="807"/>
      <c r="BB50" s="803"/>
      <c r="BC50" s="806"/>
      <c r="BD50" s="807"/>
      <c r="BE50" s="803"/>
      <c r="BF50" s="806"/>
      <c r="BG50" s="807"/>
      <c r="BH50" s="832">
        <v>0</v>
      </c>
      <c r="BI50" s="833">
        <v>0</v>
      </c>
      <c r="BJ50" s="834">
        <v>0</v>
      </c>
      <c r="BK50" s="803"/>
      <c r="BL50" s="806"/>
      <c r="BM50" s="807"/>
      <c r="BN50" s="803"/>
      <c r="BO50" s="806"/>
      <c r="BP50" s="807"/>
      <c r="BQ50" s="803"/>
      <c r="BR50" s="806"/>
      <c r="BS50" s="807"/>
      <c r="BT50" s="803"/>
      <c r="BU50" s="806"/>
      <c r="BV50" s="807"/>
      <c r="BW50" s="803"/>
      <c r="BX50" s="806"/>
      <c r="BY50" s="807"/>
      <c r="BZ50" s="803"/>
      <c r="CA50" s="806"/>
      <c r="CB50" s="1090"/>
      <c r="CC50" s="2199"/>
      <c r="CD50" s="806"/>
      <c r="CE50" s="823">
        <v>70178000000</v>
      </c>
      <c r="CF50" s="1098"/>
      <c r="CG50" s="806"/>
      <c r="CH50" s="807"/>
      <c r="CI50" s="803"/>
      <c r="CJ50" s="806"/>
      <c r="CK50" s="1090"/>
      <c r="CL50" s="803"/>
      <c r="CM50" s="806"/>
      <c r="CN50" s="862"/>
      <c r="CO50" s="803"/>
      <c r="CP50" s="806"/>
      <c r="CQ50" s="862"/>
      <c r="CR50" s="803"/>
      <c r="CS50" s="806"/>
      <c r="CT50" s="807"/>
      <c r="CU50" s="803"/>
      <c r="CV50" s="806"/>
      <c r="CW50" s="1090"/>
      <c r="CX50" s="803"/>
      <c r="CY50" s="806"/>
      <c r="CZ50" s="807"/>
      <c r="DA50" s="821">
        <v>0</v>
      </c>
      <c r="DB50" s="824">
        <v>0</v>
      </c>
      <c r="DC50" s="823">
        <v>70178000000</v>
      </c>
      <c r="DD50" s="775">
        <v>0</v>
      </c>
      <c r="DE50" s="776">
        <v>0</v>
      </c>
      <c r="DF50" s="777">
        <v>70178000000</v>
      </c>
      <c r="DG50" s="803"/>
      <c r="DH50" s="806"/>
      <c r="DI50" s="807"/>
      <c r="DJ50" s="803"/>
      <c r="DK50" s="806"/>
      <c r="DL50" s="1090"/>
      <c r="DM50" s="821">
        <v>0</v>
      </c>
      <c r="DN50" s="867">
        <v>0</v>
      </c>
      <c r="DO50" s="823">
        <v>0</v>
      </c>
      <c r="DP50" s="803"/>
      <c r="DQ50" s="806"/>
      <c r="DR50" s="862"/>
      <c r="DS50" s="1098"/>
      <c r="DT50" s="806"/>
      <c r="DU50" s="807"/>
      <c r="DV50" s="884">
        <v>0</v>
      </c>
      <c r="DW50" s="887">
        <v>0</v>
      </c>
      <c r="DX50" s="1695">
        <v>70178000000</v>
      </c>
      <c r="DY50" s="890">
        <v>0</v>
      </c>
    </row>
    <row r="51" spans="1:129" ht="20.100000000000001" customHeight="1" x14ac:dyDescent="0.2">
      <c r="A51" s="1456" t="s">
        <v>574</v>
      </c>
      <c r="B51" s="1457" t="s">
        <v>771</v>
      </c>
      <c r="C51" s="808"/>
      <c r="D51" s="800"/>
      <c r="E51" s="801"/>
      <c r="F51" s="808"/>
      <c r="G51" s="800"/>
      <c r="H51" s="801"/>
      <c r="I51" s="808"/>
      <c r="J51" s="800"/>
      <c r="K51" s="801"/>
      <c r="L51" s="808"/>
      <c r="M51" s="800"/>
      <c r="N51" s="801"/>
      <c r="O51" s="808"/>
      <c r="P51" s="800"/>
      <c r="Q51" s="801"/>
      <c r="R51" s="808"/>
      <c r="S51" s="800"/>
      <c r="T51" s="801"/>
      <c r="U51" s="808"/>
      <c r="V51" s="800"/>
      <c r="W51" s="801"/>
      <c r="X51" s="808"/>
      <c r="Y51" s="800"/>
      <c r="Z51" s="801"/>
      <c r="AA51" s="808"/>
      <c r="AB51" s="800"/>
      <c r="AC51" s="801"/>
      <c r="AD51" s="808"/>
      <c r="AE51" s="800"/>
      <c r="AF51" s="801"/>
      <c r="AG51" s="808"/>
      <c r="AH51" s="800"/>
      <c r="AI51" s="801"/>
      <c r="AJ51" s="808"/>
      <c r="AK51" s="800"/>
      <c r="AL51" s="801"/>
      <c r="AM51" s="808"/>
      <c r="AN51" s="800"/>
      <c r="AO51" s="801"/>
      <c r="AP51" s="808"/>
      <c r="AQ51" s="800"/>
      <c r="AR51" s="801"/>
      <c r="AS51" s="808"/>
      <c r="AT51" s="800"/>
      <c r="AU51" s="801"/>
      <c r="AV51" s="808"/>
      <c r="AW51" s="800"/>
      <c r="AX51" s="801"/>
      <c r="AY51" s="808"/>
      <c r="AZ51" s="800"/>
      <c r="BA51" s="801"/>
      <c r="BB51" s="808"/>
      <c r="BC51" s="800"/>
      <c r="BD51" s="801"/>
      <c r="BE51" s="808"/>
      <c r="BF51" s="800"/>
      <c r="BG51" s="801"/>
      <c r="BH51" s="788">
        <v>0</v>
      </c>
      <c r="BI51" s="385">
        <v>0</v>
      </c>
      <c r="BJ51" s="378">
        <v>0</v>
      </c>
      <c r="BK51" s="808"/>
      <c r="BL51" s="800"/>
      <c r="BM51" s="801"/>
      <c r="BN51" s="808"/>
      <c r="BO51" s="800"/>
      <c r="BP51" s="801"/>
      <c r="BQ51" s="808"/>
      <c r="BR51" s="800"/>
      <c r="BS51" s="801"/>
      <c r="BT51" s="808"/>
      <c r="BU51" s="800"/>
      <c r="BV51" s="801"/>
      <c r="BW51" s="808"/>
      <c r="BX51" s="800"/>
      <c r="BY51" s="801"/>
      <c r="BZ51" s="808"/>
      <c r="CA51" s="800"/>
      <c r="CB51" s="1091"/>
      <c r="CC51" s="808"/>
      <c r="CD51" s="800"/>
      <c r="CE51" s="1094"/>
      <c r="CF51" s="1099"/>
      <c r="CG51" s="800"/>
      <c r="CH51" s="801"/>
      <c r="CI51" s="808"/>
      <c r="CJ51" s="800"/>
      <c r="CK51" s="1091"/>
      <c r="CL51" s="808"/>
      <c r="CM51" s="800"/>
      <c r="CN51" s="1094"/>
      <c r="CO51" s="808"/>
      <c r="CP51" s="800"/>
      <c r="CQ51" s="1094"/>
      <c r="CR51" s="808"/>
      <c r="CS51" s="800"/>
      <c r="CT51" s="801"/>
      <c r="CU51" s="808"/>
      <c r="CV51" s="800"/>
      <c r="CW51" s="1091"/>
      <c r="CX51" s="808"/>
      <c r="CY51" s="800"/>
      <c r="CZ51" s="801"/>
      <c r="DA51" s="788">
        <v>0</v>
      </c>
      <c r="DB51" s="1166">
        <v>0</v>
      </c>
      <c r="DC51" s="790">
        <v>0</v>
      </c>
      <c r="DD51" s="379">
        <v>0</v>
      </c>
      <c r="DE51" s="385">
        <v>0</v>
      </c>
      <c r="DF51" s="378">
        <v>0</v>
      </c>
      <c r="DG51" s="808"/>
      <c r="DH51" s="800"/>
      <c r="DI51" s="801"/>
      <c r="DJ51" s="808"/>
      <c r="DK51" s="800"/>
      <c r="DL51" s="1091"/>
      <c r="DM51" s="1184">
        <v>0</v>
      </c>
      <c r="DN51" s="876">
        <v>0</v>
      </c>
      <c r="DO51" s="1185">
        <v>0</v>
      </c>
      <c r="DP51" s="808"/>
      <c r="DQ51" s="800"/>
      <c r="DR51" s="1094"/>
      <c r="DS51" s="1099"/>
      <c r="DT51" s="800"/>
      <c r="DU51" s="801"/>
      <c r="DV51" s="885">
        <v>0</v>
      </c>
      <c r="DW51" s="888">
        <v>0</v>
      </c>
      <c r="DX51" s="2122">
        <v>0</v>
      </c>
      <c r="DY51" s="891">
        <v>0</v>
      </c>
    </row>
    <row r="52" spans="1:129" ht="20.100000000000001" customHeight="1" thickBot="1" x14ac:dyDescent="0.25">
      <c r="A52" s="1458" t="s">
        <v>772</v>
      </c>
      <c r="B52" s="1459" t="s">
        <v>773</v>
      </c>
      <c r="C52" s="809"/>
      <c r="D52" s="810"/>
      <c r="E52" s="811"/>
      <c r="F52" s="809"/>
      <c r="G52" s="810"/>
      <c r="H52" s="811"/>
      <c r="I52" s="809"/>
      <c r="J52" s="810"/>
      <c r="K52" s="811"/>
      <c r="L52" s="809"/>
      <c r="M52" s="810"/>
      <c r="N52" s="811"/>
      <c r="O52" s="809"/>
      <c r="P52" s="810"/>
      <c r="Q52" s="811"/>
      <c r="R52" s="809"/>
      <c r="S52" s="810"/>
      <c r="T52" s="811"/>
      <c r="U52" s="809"/>
      <c r="V52" s="810"/>
      <c r="W52" s="811"/>
      <c r="X52" s="809"/>
      <c r="Y52" s="810"/>
      <c r="Z52" s="811"/>
      <c r="AA52" s="809"/>
      <c r="AB52" s="810"/>
      <c r="AC52" s="811"/>
      <c r="AD52" s="809"/>
      <c r="AE52" s="810"/>
      <c r="AF52" s="811"/>
      <c r="AG52" s="809"/>
      <c r="AH52" s="810"/>
      <c r="AI52" s="811"/>
      <c r="AJ52" s="809"/>
      <c r="AK52" s="810"/>
      <c r="AL52" s="811"/>
      <c r="AM52" s="809"/>
      <c r="AN52" s="810"/>
      <c r="AO52" s="811"/>
      <c r="AP52" s="809"/>
      <c r="AQ52" s="810"/>
      <c r="AR52" s="811"/>
      <c r="AS52" s="809"/>
      <c r="AT52" s="810"/>
      <c r="AU52" s="811"/>
      <c r="AV52" s="809"/>
      <c r="AW52" s="810"/>
      <c r="AX52" s="811"/>
      <c r="AY52" s="809"/>
      <c r="AZ52" s="810"/>
      <c r="BA52" s="811"/>
      <c r="BB52" s="809"/>
      <c r="BC52" s="810"/>
      <c r="BD52" s="811"/>
      <c r="BE52" s="809"/>
      <c r="BF52" s="810"/>
      <c r="BG52" s="841"/>
      <c r="BH52" s="842">
        <v>0</v>
      </c>
      <c r="BI52" s="843">
        <v>0</v>
      </c>
      <c r="BJ52" s="844">
        <v>0</v>
      </c>
      <c r="BK52" s="809"/>
      <c r="BL52" s="810"/>
      <c r="BM52" s="811"/>
      <c r="BN52" s="809"/>
      <c r="BO52" s="810"/>
      <c r="BP52" s="811"/>
      <c r="BQ52" s="809"/>
      <c r="BR52" s="810"/>
      <c r="BS52" s="811"/>
      <c r="BT52" s="809"/>
      <c r="BU52" s="810"/>
      <c r="BV52" s="811"/>
      <c r="BW52" s="809"/>
      <c r="BX52" s="810"/>
      <c r="BY52" s="811"/>
      <c r="BZ52" s="809"/>
      <c r="CA52" s="810"/>
      <c r="CB52" s="841"/>
      <c r="CC52" s="809"/>
      <c r="CD52" s="810"/>
      <c r="CE52" s="1095"/>
      <c r="CF52" s="1100"/>
      <c r="CG52" s="810"/>
      <c r="CH52" s="811"/>
      <c r="CI52" s="809"/>
      <c r="CJ52" s="810"/>
      <c r="CK52" s="841"/>
      <c r="CL52" s="809"/>
      <c r="CM52" s="810"/>
      <c r="CN52" s="1095"/>
      <c r="CO52" s="809"/>
      <c r="CP52" s="810"/>
      <c r="CQ52" s="1095"/>
      <c r="CR52" s="809"/>
      <c r="CS52" s="810"/>
      <c r="CT52" s="811"/>
      <c r="CU52" s="809"/>
      <c r="CV52" s="810"/>
      <c r="CW52" s="841"/>
      <c r="CX52" s="809"/>
      <c r="CY52" s="810"/>
      <c r="CZ52" s="811"/>
      <c r="DA52" s="856">
        <v>0</v>
      </c>
      <c r="DB52" s="369">
        <v>0</v>
      </c>
      <c r="DC52" s="857">
        <v>0</v>
      </c>
      <c r="DD52" s="864">
        <v>0</v>
      </c>
      <c r="DE52" s="865">
        <v>0</v>
      </c>
      <c r="DF52" s="866">
        <v>0</v>
      </c>
      <c r="DG52" s="809"/>
      <c r="DH52" s="810"/>
      <c r="DI52" s="811"/>
      <c r="DJ52" s="809"/>
      <c r="DK52" s="810"/>
      <c r="DL52" s="1173"/>
      <c r="DM52" s="1186">
        <v>0</v>
      </c>
      <c r="DN52" s="877">
        <v>0</v>
      </c>
      <c r="DO52" s="1187">
        <v>0</v>
      </c>
      <c r="DP52" s="802"/>
      <c r="DQ52" s="810"/>
      <c r="DR52" s="1095"/>
      <c r="DS52" s="1100"/>
      <c r="DT52" s="810"/>
      <c r="DU52" s="811"/>
      <c r="DV52" s="886">
        <v>0</v>
      </c>
      <c r="DW52" s="889">
        <v>0</v>
      </c>
      <c r="DX52" s="2123">
        <v>0</v>
      </c>
      <c r="DY52" s="892">
        <v>0</v>
      </c>
    </row>
    <row r="53" spans="1:129" ht="24.95" customHeight="1" thickBot="1" x14ac:dyDescent="0.25">
      <c r="A53" s="1460"/>
      <c r="B53" s="1461" t="s">
        <v>774</v>
      </c>
      <c r="C53" s="1696">
        <v>3290726326</v>
      </c>
      <c r="D53" s="1697">
        <v>4703786359</v>
      </c>
      <c r="E53" s="1698">
        <v>4151472790.9999995</v>
      </c>
      <c r="F53" s="1696">
        <v>318691000</v>
      </c>
      <c r="G53" s="1697">
        <v>337879000</v>
      </c>
      <c r="H53" s="1698">
        <v>214650368</v>
      </c>
      <c r="I53" s="1696">
        <v>49574000</v>
      </c>
      <c r="J53" s="1697">
        <v>91637000</v>
      </c>
      <c r="K53" s="1698">
        <v>48263326.999999993</v>
      </c>
      <c r="L53" s="1696">
        <v>31681000</v>
      </c>
      <c r="M53" s="1697">
        <v>45720000</v>
      </c>
      <c r="N53" s="1698">
        <v>22716158</v>
      </c>
      <c r="O53" s="1696">
        <v>0</v>
      </c>
      <c r="P53" s="1697">
        <v>0</v>
      </c>
      <c r="Q53" s="1698">
        <v>0</v>
      </c>
      <c r="R53" s="1696">
        <v>709077399</v>
      </c>
      <c r="S53" s="1697">
        <v>911868586.99999988</v>
      </c>
      <c r="T53" s="1698">
        <v>575436104</v>
      </c>
      <c r="U53" s="1696">
        <v>436426502</v>
      </c>
      <c r="V53" s="1697">
        <v>467206769</v>
      </c>
      <c r="W53" s="1698">
        <v>377445943</v>
      </c>
      <c r="X53" s="1696">
        <v>147827000</v>
      </c>
      <c r="Y53" s="1699">
        <v>235084864</v>
      </c>
      <c r="Z53" s="1698">
        <v>113185521</v>
      </c>
      <c r="AA53" s="1696">
        <v>4880000</v>
      </c>
      <c r="AB53" s="1699">
        <v>5880000</v>
      </c>
      <c r="AC53" s="1698">
        <v>5023420</v>
      </c>
      <c r="AD53" s="1696">
        <v>470204000</v>
      </c>
      <c r="AE53" s="1699">
        <v>502915000</v>
      </c>
      <c r="AF53" s="1698">
        <v>492745137</v>
      </c>
      <c r="AG53" s="1696">
        <v>947097000</v>
      </c>
      <c r="AH53" s="1699">
        <v>1055164000</v>
      </c>
      <c r="AI53" s="1698">
        <v>598890820.00000012</v>
      </c>
      <c r="AJ53" s="1696">
        <v>11030000</v>
      </c>
      <c r="AK53" s="1699">
        <v>11030000</v>
      </c>
      <c r="AL53" s="1698">
        <v>11029683</v>
      </c>
      <c r="AM53" s="1696">
        <v>1321623000</v>
      </c>
      <c r="AN53" s="1699">
        <v>1837048967</v>
      </c>
      <c r="AO53" s="1698">
        <v>1764590307.0000002</v>
      </c>
      <c r="AP53" s="1696">
        <v>85512000</v>
      </c>
      <c r="AQ53" s="1699">
        <v>122467000</v>
      </c>
      <c r="AR53" s="1698">
        <v>62015496</v>
      </c>
      <c r="AS53" s="1696">
        <v>11000000</v>
      </c>
      <c r="AT53" s="1699">
        <v>12350000</v>
      </c>
      <c r="AU53" s="1698">
        <v>12179450</v>
      </c>
      <c r="AV53" s="1696">
        <v>755220505</v>
      </c>
      <c r="AW53" s="1699">
        <v>1039953684.9999999</v>
      </c>
      <c r="AX53" s="1698">
        <v>867902600.00000012</v>
      </c>
      <c r="AY53" s="1696">
        <v>11645000</v>
      </c>
      <c r="AZ53" s="1699">
        <v>11645000</v>
      </c>
      <c r="BA53" s="1698">
        <v>3252185.9999999995</v>
      </c>
      <c r="BB53" s="1696">
        <v>2917637361</v>
      </c>
      <c r="BC53" s="1699">
        <v>3186801257</v>
      </c>
      <c r="BD53" s="1698">
        <v>2449155003</v>
      </c>
      <c r="BE53" s="1696">
        <v>191275000</v>
      </c>
      <c r="BF53" s="1699">
        <v>54089000</v>
      </c>
      <c r="BG53" s="1700">
        <v>21886750</v>
      </c>
      <c r="BH53" s="1696">
        <v>11711127093</v>
      </c>
      <c r="BI53" s="1699">
        <v>14632526488</v>
      </c>
      <c r="BJ53" s="1701">
        <v>11791841064</v>
      </c>
      <c r="BK53" s="1702">
        <v>450000</v>
      </c>
      <c r="BL53" s="1699">
        <v>452000</v>
      </c>
      <c r="BM53" s="1700">
        <v>254422.00000000003</v>
      </c>
      <c r="BN53" s="1696">
        <v>150242000</v>
      </c>
      <c r="BO53" s="1699">
        <v>282885831</v>
      </c>
      <c r="BP53" s="1700">
        <v>223512059.00000006</v>
      </c>
      <c r="BQ53" s="1696">
        <v>97651000</v>
      </c>
      <c r="BR53" s="1699">
        <v>97651000</v>
      </c>
      <c r="BS53" s="1700">
        <v>97645500</v>
      </c>
      <c r="BT53" s="1696">
        <v>41275000</v>
      </c>
      <c r="BU53" s="1699">
        <v>12928000</v>
      </c>
      <c r="BV53" s="1700">
        <v>11384538</v>
      </c>
      <c r="BW53" s="1696">
        <v>2540000</v>
      </c>
      <c r="BX53" s="1699">
        <v>6858000</v>
      </c>
      <c r="BY53" s="1700">
        <v>5435600</v>
      </c>
      <c r="BZ53" s="1696">
        <v>69850000</v>
      </c>
      <c r="CA53" s="1699">
        <v>75959000</v>
      </c>
      <c r="CB53" s="2181">
        <v>60682454</v>
      </c>
      <c r="CC53" s="2200">
        <v>553131000</v>
      </c>
      <c r="CD53" s="2201">
        <v>897687711</v>
      </c>
      <c r="CE53" s="860">
        <v>70548628776</v>
      </c>
      <c r="CF53" s="384">
        <v>1000000</v>
      </c>
      <c r="CG53" s="385">
        <v>200000</v>
      </c>
      <c r="CH53" s="382">
        <v>0</v>
      </c>
      <c r="CI53" s="379">
        <v>467707265</v>
      </c>
      <c r="CJ53" s="385">
        <v>477211265.00000006</v>
      </c>
      <c r="CK53" s="382">
        <v>276538855</v>
      </c>
      <c r="CL53" s="379">
        <v>44341000</v>
      </c>
      <c r="CM53" s="385">
        <v>50982000</v>
      </c>
      <c r="CN53" s="378">
        <v>24769494.999999996</v>
      </c>
      <c r="CO53" s="379">
        <v>0</v>
      </c>
      <c r="CP53" s="385">
        <v>2248000</v>
      </c>
      <c r="CQ53" s="378">
        <v>2256850.0000000005</v>
      </c>
      <c r="CR53" s="379">
        <v>401330000</v>
      </c>
      <c r="CS53" s="236">
        <v>596296306</v>
      </c>
      <c r="CT53" s="378">
        <v>130762215.00000001</v>
      </c>
      <c r="CU53" s="379">
        <v>158750000</v>
      </c>
      <c r="CV53" s="236">
        <v>257392000</v>
      </c>
      <c r="CW53" s="382">
        <v>63788718</v>
      </c>
      <c r="CX53" s="379">
        <v>0</v>
      </c>
      <c r="CY53" s="236">
        <v>0</v>
      </c>
      <c r="CZ53" s="378">
        <v>0</v>
      </c>
      <c r="DA53" s="858">
        <v>1988267265</v>
      </c>
      <c r="DB53" s="859">
        <v>2758751113</v>
      </c>
      <c r="DC53" s="860">
        <v>71445659482</v>
      </c>
      <c r="DD53" s="858">
        <v>13699394358</v>
      </c>
      <c r="DE53" s="859">
        <v>17391277601</v>
      </c>
      <c r="DF53" s="860">
        <v>83237500546</v>
      </c>
      <c r="DG53" s="379">
        <v>45098000</v>
      </c>
      <c r="DH53" s="385">
        <v>250345044</v>
      </c>
      <c r="DI53" s="382">
        <v>162054468</v>
      </c>
      <c r="DJ53" s="858">
        <v>3660382492</v>
      </c>
      <c r="DK53" s="385">
        <v>4036188655</v>
      </c>
      <c r="DL53" s="895">
        <v>3106652335</v>
      </c>
      <c r="DM53" s="875">
        <v>3705480492</v>
      </c>
      <c r="DN53" s="778">
        <v>4286533699</v>
      </c>
      <c r="DO53" s="1188">
        <v>3268706803</v>
      </c>
      <c r="DP53" s="858">
        <v>5214200000</v>
      </c>
      <c r="DQ53" s="385">
        <v>5574163100.000001</v>
      </c>
      <c r="DR53" s="378">
        <v>5227911795</v>
      </c>
      <c r="DS53" s="384">
        <v>3725449000</v>
      </c>
      <c r="DT53" s="385">
        <v>4007789008</v>
      </c>
      <c r="DU53" s="382">
        <v>3905887954</v>
      </c>
      <c r="DV53" s="858">
        <v>26344523850</v>
      </c>
      <c r="DW53" s="859">
        <v>31259763408</v>
      </c>
      <c r="DX53" s="895">
        <v>95640007098</v>
      </c>
      <c r="DY53" s="900">
        <v>305.95243428337591</v>
      </c>
    </row>
    <row r="54" spans="1:129" ht="24.95" customHeight="1" thickBot="1" x14ac:dyDescent="0.25">
      <c r="A54" s="1703"/>
      <c r="B54" s="1704" t="s">
        <v>1160</v>
      </c>
      <c r="C54" s="858">
        <v>3290726326</v>
      </c>
      <c r="D54" s="859">
        <v>4703786359</v>
      </c>
      <c r="E54" s="860">
        <v>4151472790.9999995</v>
      </c>
      <c r="F54" s="858">
        <v>318691000</v>
      </c>
      <c r="G54" s="859">
        <v>337879000</v>
      </c>
      <c r="H54" s="860">
        <v>214650368</v>
      </c>
      <c r="I54" s="858">
        <v>49574000</v>
      </c>
      <c r="J54" s="859">
        <v>91637000</v>
      </c>
      <c r="K54" s="860">
        <v>48263326.999999993</v>
      </c>
      <c r="L54" s="858">
        <v>31681000</v>
      </c>
      <c r="M54" s="859">
        <v>45720000</v>
      </c>
      <c r="N54" s="860">
        <v>22716158</v>
      </c>
      <c r="O54" s="858">
        <v>0</v>
      </c>
      <c r="P54" s="859">
        <v>0</v>
      </c>
      <c r="Q54" s="860">
        <v>0</v>
      </c>
      <c r="R54" s="858">
        <v>709077399</v>
      </c>
      <c r="S54" s="859">
        <v>911868586.99999988</v>
      </c>
      <c r="T54" s="860">
        <v>575436104</v>
      </c>
      <c r="U54" s="858">
        <v>436426502</v>
      </c>
      <c r="V54" s="859">
        <v>467206769</v>
      </c>
      <c r="W54" s="860">
        <v>377445943</v>
      </c>
      <c r="X54" s="858">
        <v>147827000</v>
      </c>
      <c r="Y54" s="859">
        <v>235084864</v>
      </c>
      <c r="Z54" s="860">
        <v>113185521</v>
      </c>
      <c r="AA54" s="858">
        <v>4880000</v>
      </c>
      <c r="AB54" s="859">
        <v>5880000</v>
      </c>
      <c r="AC54" s="860">
        <v>5023420</v>
      </c>
      <c r="AD54" s="858">
        <v>470204000</v>
      </c>
      <c r="AE54" s="859">
        <v>502915000</v>
      </c>
      <c r="AF54" s="860">
        <v>492745137</v>
      </c>
      <c r="AG54" s="858">
        <v>947097000</v>
      </c>
      <c r="AH54" s="859">
        <v>1055164000</v>
      </c>
      <c r="AI54" s="860">
        <v>598890820.00000012</v>
      </c>
      <c r="AJ54" s="858">
        <v>11030000</v>
      </c>
      <c r="AK54" s="859">
        <v>11030000</v>
      </c>
      <c r="AL54" s="860">
        <v>11029683</v>
      </c>
      <c r="AM54" s="858">
        <v>1321623000</v>
      </c>
      <c r="AN54" s="859">
        <v>1837048967</v>
      </c>
      <c r="AO54" s="860">
        <v>1764590307.0000002</v>
      </c>
      <c r="AP54" s="858">
        <v>85512000</v>
      </c>
      <c r="AQ54" s="859">
        <v>122467000</v>
      </c>
      <c r="AR54" s="860">
        <v>62015496</v>
      </c>
      <c r="AS54" s="858">
        <v>11000000</v>
      </c>
      <c r="AT54" s="859">
        <v>12350000</v>
      </c>
      <c r="AU54" s="860">
        <v>12179450</v>
      </c>
      <c r="AV54" s="858">
        <v>755220505</v>
      </c>
      <c r="AW54" s="859">
        <v>1039953684.9999999</v>
      </c>
      <c r="AX54" s="860">
        <v>867902600.00000012</v>
      </c>
      <c r="AY54" s="858">
        <v>11645000</v>
      </c>
      <c r="AZ54" s="859">
        <v>11645000</v>
      </c>
      <c r="BA54" s="860">
        <v>3252185.9999999995</v>
      </c>
      <c r="BB54" s="858">
        <v>2917637361</v>
      </c>
      <c r="BC54" s="859">
        <v>3186801257</v>
      </c>
      <c r="BD54" s="860">
        <v>2449155003</v>
      </c>
      <c r="BE54" s="858">
        <v>191275000</v>
      </c>
      <c r="BF54" s="859">
        <v>54089000</v>
      </c>
      <c r="BG54" s="860">
        <v>21886750</v>
      </c>
      <c r="BH54" s="858">
        <v>11711127093</v>
      </c>
      <c r="BI54" s="859">
        <v>14632526488</v>
      </c>
      <c r="BJ54" s="860">
        <v>11791841064</v>
      </c>
      <c r="BK54" s="858">
        <v>450000</v>
      </c>
      <c r="BL54" s="859">
        <v>452000</v>
      </c>
      <c r="BM54" s="860">
        <v>254422.00000000003</v>
      </c>
      <c r="BN54" s="858">
        <v>150242000</v>
      </c>
      <c r="BO54" s="859">
        <v>282885831</v>
      </c>
      <c r="BP54" s="860">
        <v>223512059.00000006</v>
      </c>
      <c r="BQ54" s="858">
        <v>97651000</v>
      </c>
      <c r="BR54" s="859">
        <v>97651000</v>
      </c>
      <c r="BS54" s="860">
        <v>97645500</v>
      </c>
      <c r="BT54" s="858">
        <v>41275000</v>
      </c>
      <c r="BU54" s="859">
        <v>12928000</v>
      </c>
      <c r="BV54" s="860">
        <v>11384538</v>
      </c>
      <c r="BW54" s="858">
        <v>2540000</v>
      </c>
      <c r="BX54" s="859">
        <v>6858000</v>
      </c>
      <c r="BY54" s="860">
        <v>5435600</v>
      </c>
      <c r="BZ54" s="858">
        <v>69850000</v>
      </c>
      <c r="CA54" s="859">
        <v>75959000</v>
      </c>
      <c r="CB54" s="895">
        <v>60682454</v>
      </c>
      <c r="CC54" s="858">
        <v>553131000</v>
      </c>
      <c r="CD54" s="859">
        <v>897687711</v>
      </c>
      <c r="CE54" s="860">
        <v>370628776</v>
      </c>
      <c r="CF54" s="2186">
        <v>1000000</v>
      </c>
      <c r="CG54" s="859">
        <v>200000</v>
      </c>
      <c r="CH54" s="860">
        <v>0</v>
      </c>
      <c r="CI54" s="858">
        <v>467707265</v>
      </c>
      <c r="CJ54" s="859">
        <v>477211265.00000006</v>
      </c>
      <c r="CK54" s="860">
        <v>276538855</v>
      </c>
      <c r="CL54" s="858">
        <v>44341000</v>
      </c>
      <c r="CM54" s="859">
        <v>50982000</v>
      </c>
      <c r="CN54" s="860">
        <v>24769494.999999996</v>
      </c>
      <c r="CO54" s="858">
        <v>0</v>
      </c>
      <c r="CP54" s="859">
        <v>2248000</v>
      </c>
      <c r="CQ54" s="860">
        <v>2256850.0000000005</v>
      </c>
      <c r="CR54" s="858">
        <v>401330000</v>
      </c>
      <c r="CS54" s="859">
        <v>596296306</v>
      </c>
      <c r="CT54" s="860">
        <v>130762215.00000001</v>
      </c>
      <c r="CU54" s="858">
        <v>158750000</v>
      </c>
      <c r="CV54" s="859">
        <v>257392000</v>
      </c>
      <c r="CW54" s="860">
        <v>63788718</v>
      </c>
      <c r="CX54" s="858">
        <v>0</v>
      </c>
      <c r="CY54" s="859">
        <v>0</v>
      </c>
      <c r="CZ54" s="860">
        <v>0</v>
      </c>
      <c r="DA54" s="858">
        <v>1988267265</v>
      </c>
      <c r="DB54" s="859">
        <v>2758751113</v>
      </c>
      <c r="DC54" s="860">
        <v>1267659482</v>
      </c>
      <c r="DD54" s="858">
        <v>13699394358</v>
      </c>
      <c r="DE54" s="859">
        <v>17391277601</v>
      </c>
      <c r="DF54" s="860">
        <v>13059500546</v>
      </c>
      <c r="DG54" s="858">
        <v>45098000</v>
      </c>
      <c r="DH54" s="859">
        <v>250345044</v>
      </c>
      <c r="DI54" s="860">
        <v>162054468</v>
      </c>
      <c r="DJ54" s="858">
        <v>3660382492</v>
      </c>
      <c r="DK54" s="859">
        <v>4036188655</v>
      </c>
      <c r="DL54" s="860">
        <v>3106652335</v>
      </c>
      <c r="DM54" s="858">
        <v>3705480492</v>
      </c>
      <c r="DN54" s="859">
        <v>4286533699</v>
      </c>
      <c r="DO54" s="860">
        <v>3268706803</v>
      </c>
      <c r="DP54" s="858">
        <v>5214200000</v>
      </c>
      <c r="DQ54" s="859">
        <v>5574163100.000001</v>
      </c>
      <c r="DR54" s="860">
        <v>5227911795</v>
      </c>
      <c r="DS54" s="858">
        <v>3725449000</v>
      </c>
      <c r="DT54" s="859">
        <v>4007789008</v>
      </c>
      <c r="DU54" s="860">
        <v>3905887954</v>
      </c>
      <c r="DV54" s="858">
        <v>26344523850</v>
      </c>
      <c r="DW54" s="859">
        <v>31259763408</v>
      </c>
      <c r="DX54" s="860">
        <v>25462007098</v>
      </c>
      <c r="DY54" s="900">
        <v>81.452974437688042</v>
      </c>
    </row>
    <row r="55" spans="1:129" ht="20.100000000000001" customHeight="1" thickBot="1" x14ac:dyDescent="0.25">
      <c r="A55" s="417"/>
      <c r="B55" s="674" t="s">
        <v>158</v>
      </c>
      <c r="C55" s="407"/>
      <c r="D55" s="405"/>
      <c r="E55" s="406"/>
      <c r="F55" s="407"/>
      <c r="G55" s="405"/>
      <c r="H55" s="406"/>
      <c r="I55" s="407"/>
      <c r="J55" s="405"/>
      <c r="K55" s="406"/>
      <c r="L55" s="407"/>
      <c r="M55" s="405"/>
      <c r="N55" s="406"/>
      <c r="O55" s="407"/>
      <c r="P55" s="405"/>
      <c r="Q55" s="406"/>
      <c r="R55" s="407"/>
      <c r="S55" s="405"/>
      <c r="T55" s="406"/>
      <c r="U55" s="407"/>
      <c r="V55" s="408"/>
      <c r="W55" s="409"/>
      <c r="X55" s="411"/>
      <c r="Y55" s="412"/>
      <c r="Z55" s="409"/>
      <c r="AA55" s="411"/>
      <c r="AB55" s="412"/>
      <c r="AC55" s="409"/>
      <c r="AD55" s="411"/>
      <c r="AE55" s="412"/>
      <c r="AF55" s="409"/>
      <c r="AG55" s="411"/>
      <c r="AH55" s="412"/>
      <c r="AI55" s="409"/>
      <c r="AJ55" s="411"/>
      <c r="AK55" s="412"/>
      <c r="AL55" s="409"/>
      <c r="AM55" s="411"/>
      <c r="AN55" s="412"/>
      <c r="AO55" s="409"/>
      <c r="AP55" s="411"/>
      <c r="AQ55" s="412"/>
      <c r="AR55" s="409"/>
      <c r="AS55" s="411"/>
      <c r="AT55" s="412"/>
      <c r="AU55" s="409"/>
      <c r="AV55" s="411"/>
      <c r="AW55" s="412"/>
      <c r="AX55" s="409"/>
      <c r="AY55" s="411"/>
      <c r="AZ55" s="412"/>
      <c r="BA55" s="409"/>
      <c r="BB55" s="411">
        <v>2</v>
      </c>
      <c r="BC55" s="412">
        <v>2</v>
      </c>
      <c r="BD55" s="409">
        <v>2</v>
      </c>
      <c r="BE55" s="411"/>
      <c r="BF55" s="412"/>
      <c r="BG55" s="409"/>
      <c r="BH55" s="411">
        <v>2</v>
      </c>
      <c r="BI55" s="412">
        <v>2</v>
      </c>
      <c r="BJ55" s="409">
        <v>2</v>
      </c>
      <c r="BK55" s="411"/>
      <c r="BL55" s="412"/>
      <c r="BM55" s="409"/>
      <c r="BN55" s="411"/>
      <c r="BO55" s="412"/>
      <c r="BP55" s="409"/>
      <c r="BQ55" s="411"/>
      <c r="BR55" s="412"/>
      <c r="BS55" s="409"/>
      <c r="BT55" s="411"/>
      <c r="BU55" s="412"/>
      <c r="BV55" s="409"/>
      <c r="BW55" s="411"/>
      <c r="BX55" s="412"/>
      <c r="BY55" s="409"/>
      <c r="BZ55" s="411"/>
      <c r="CA55" s="412"/>
      <c r="CB55" s="1092"/>
      <c r="CC55" s="411"/>
      <c r="CD55" s="412"/>
      <c r="CE55" s="409"/>
      <c r="CF55" s="2187"/>
      <c r="CG55" s="412"/>
      <c r="CH55" s="409"/>
      <c r="CI55" s="411"/>
      <c r="CJ55" s="766"/>
      <c r="CK55" s="1092"/>
      <c r="CL55" s="411"/>
      <c r="CM55" s="766"/>
      <c r="CN55" s="409"/>
      <c r="CO55" s="411"/>
      <c r="CP55" s="766"/>
      <c r="CQ55" s="409"/>
      <c r="CR55" s="407"/>
      <c r="CS55" s="405"/>
      <c r="CT55" s="406"/>
      <c r="CU55" s="407"/>
      <c r="CV55" s="405"/>
      <c r="CW55" s="410"/>
      <c r="CX55" s="407"/>
      <c r="CY55" s="405"/>
      <c r="CZ55" s="406"/>
      <c r="DA55" s="411">
        <v>0</v>
      </c>
      <c r="DB55" s="412">
        <v>0</v>
      </c>
      <c r="DC55" s="409">
        <v>0</v>
      </c>
      <c r="DD55" s="414">
        <v>2</v>
      </c>
      <c r="DE55" s="412">
        <v>2</v>
      </c>
      <c r="DF55" s="409">
        <v>2</v>
      </c>
      <c r="DG55" s="411"/>
      <c r="DH55" s="412"/>
      <c r="DI55" s="409"/>
      <c r="DJ55" s="407">
        <v>350</v>
      </c>
      <c r="DK55" s="410">
        <v>350</v>
      </c>
      <c r="DL55" s="523">
        <v>312</v>
      </c>
      <c r="DM55" s="411">
        <v>350</v>
      </c>
      <c r="DN55" s="413">
        <v>350</v>
      </c>
      <c r="DO55" s="406">
        <v>312</v>
      </c>
      <c r="DP55" s="413">
        <v>766</v>
      </c>
      <c r="DQ55" s="410">
        <v>769</v>
      </c>
      <c r="DR55" s="409">
        <v>728</v>
      </c>
      <c r="DS55" s="413">
        <v>303</v>
      </c>
      <c r="DT55" s="410">
        <v>306</v>
      </c>
      <c r="DU55" s="409">
        <v>304</v>
      </c>
      <c r="DV55" s="544">
        <v>1421</v>
      </c>
      <c r="DW55" s="524">
        <v>1427</v>
      </c>
      <c r="DX55" s="523">
        <v>1346</v>
      </c>
      <c r="DY55" s="900">
        <v>94.323756131744915</v>
      </c>
    </row>
    <row r="56" spans="1:129" ht="20.100000000000001" customHeight="1" thickBot="1" x14ac:dyDescent="0.25">
      <c r="A56" s="417"/>
      <c r="B56" s="674" t="s">
        <v>485</v>
      </c>
      <c r="C56" s="407"/>
      <c r="D56" s="405"/>
      <c r="E56" s="406"/>
      <c r="F56" s="407"/>
      <c r="G56" s="405"/>
      <c r="H56" s="406"/>
      <c r="I56" s="407"/>
      <c r="J56" s="405"/>
      <c r="K56" s="406"/>
      <c r="L56" s="407"/>
      <c r="M56" s="405"/>
      <c r="N56" s="406"/>
      <c r="O56" s="407"/>
      <c r="P56" s="405"/>
      <c r="Q56" s="406"/>
      <c r="R56" s="407"/>
      <c r="S56" s="405"/>
      <c r="T56" s="406"/>
      <c r="U56" s="407"/>
      <c r="V56" s="408"/>
      <c r="W56" s="409"/>
      <c r="X56" s="411"/>
      <c r="Y56" s="412"/>
      <c r="Z56" s="409"/>
      <c r="AA56" s="411"/>
      <c r="AB56" s="412"/>
      <c r="AC56" s="409"/>
      <c r="AD56" s="411"/>
      <c r="AE56" s="412"/>
      <c r="AF56" s="409"/>
      <c r="AG56" s="411"/>
      <c r="AH56" s="412"/>
      <c r="AI56" s="409"/>
      <c r="AJ56" s="411"/>
      <c r="AK56" s="412"/>
      <c r="AL56" s="409"/>
      <c r="AM56" s="411"/>
      <c r="AN56" s="412"/>
      <c r="AO56" s="409"/>
      <c r="AP56" s="411"/>
      <c r="AQ56" s="412"/>
      <c r="AR56" s="409"/>
      <c r="AS56" s="411"/>
      <c r="AT56" s="412"/>
      <c r="AU56" s="409"/>
      <c r="AV56" s="411"/>
      <c r="AW56" s="412"/>
      <c r="AX56" s="409"/>
      <c r="AY56" s="411"/>
      <c r="AZ56" s="412"/>
      <c r="BA56" s="409"/>
      <c r="BB56" s="411"/>
      <c r="BC56" s="412"/>
      <c r="BD56" s="409"/>
      <c r="BE56" s="411"/>
      <c r="BF56" s="412"/>
      <c r="BG56" s="409"/>
      <c r="BH56" s="411">
        <v>0</v>
      </c>
      <c r="BI56" s="412">
        <v>0</v>
      </c>
      <c r="BJ56" s="409">
        <v>0</v>
      </c>
      <c r="BK56" s="411"/>
      <c r="BL56" s="412"/>
      <c r="BM56" s="409"/>
      <c r="BN56" s="411"/>
      <c r="BO56" s="412"/>
      <c r="BP56" s="409"/>
      <c r="BQ56" s="411"/>
      <c r="BR56" s="412"/>
      <c r="BS56" s="409"/>
      <c r="BT56" s="411"/>
      <c r="BU56" s="412"/>
      <c r="BV56" s="409"/>
      <c r="BW56" s="411"/>
      <c r="BX56" s="412"/>
      <c r="BY56" s="409"/>
      <c r="BZ56" s="411"/>
      <c r="CA56" s="412"/>
      <c r="CB56" s="1092"/>
      <c r="CC56" s="411"/>
      <c r="CD56" s="412"/>
      <c r="CE56" s="409"/>
      <c r="CF56" s="2187"/>
      <c r="CG56" s="412"/>
      <c r="CH56" s="409"/>
      <c r="CI56" s="411"/>
      <c r="CJ56" s="766"/>
      <c r="CK56" s="1092"/>
      <c r="CL56" s="411"/>
      <c r="CM56" s="766"/>
      <c r="CN56" s="409"/>
      <c r="CO56" s="411"/>
      <c r="CP56" s="766"/>
      <c r="CQ56" s="409"/>
      <c r="CR56" s="407"/>
      <c r="CS56" s="405"/>
      <c r="CT56" s="406"/>
      <c r="CU56" s="407"/>
      <c r="CV56" s="405"/>
      <c r="CW56" s="410"/>
      <c r="CX56" s="407"/>
      <c r="CY56" s="405"/>
      <c r="CZ56" s="406"/>
      <c r="DA56" s="411">
        <v>0</v>
      </c>
      <c r="DB56" s="412">
        <v>0</v>
      </c>
      <c r="DC56" s="409">
        <v>0</v>
      </c>
      <c r="DD56" s="414">
        <v>0</v>
      </c>
      <c r="DE56" s="412">
        <v>0</v>
      </c>
      <c r="DF56" s="409">
        <v>0</v>
      </c>
      <c r="DG56" s="411"/>
      <c r="DH56" s="412"/>
      <c r="DI56" s="409"/>
      <c r="DJ56" s="407"/>
      <c r="DK56" s="410"/>
      <c r="DL56" s="1092"/>
      <c r="DM56" s="411">
        <v>0</v>
      </c>
      <c r="DN56" s="413">
        <v>0</v>
      </c>
      <c r="DO56" s="406">
        <v>0</v>
      </c>
      <c r="DP56" s="413">
        <v>0</v>
      </c>
      <c r="DQ56" s="410">
        <v>0</v>
      </c>
      <c r="DR56" s="1628">
        <v>0</v>
      </c>
      <c r="DS56" s="413">
        <v>0</v>
      </c>
      <c r="DT56" s="410">
        <v>0</v>
      </c>
      <c r="DU56" s="409">
        <v>0</v>
      </c>
      <c r="DV56" s="411">
        <v>0</v>
      </c>
      <c r="DW56" s="413">
        <v>0</v>
      </c>
      <c r="DX56" s="410">
        <v>0</v>
      </c>
      <c r="DY56" s="1629">
        <v>0</v>
      </c>
    </row>
    <row r="58" spans="1:129" ht="16.5" customHeight="1" x14ac:dyDescent="0.2"/>
    <row r="59" spans="1:129" ht="16.5" customHeight="1" x14ac:dyDescent="0.2"/>
    <row r="63" spans="1:129" x14ac:dyDescent="0.2">
      <c r="DO63" s="1101"/>
    </row>
    <row r="64" spans="1:129" x14ac:dyDescent="0.2">
      <c r="DO64" s="1101"/>
      <c r="DP64" s="1101"/>
    </row>
    <row r="65" spans="119:119" x14ac:dyDescent="0.2">
      <c r="DO65" s="1101"/>
    </row>
    <row r="67" spans="119:119" x14ac:dyDescent="0.2">
      <c r="DO67" s="1101"/>
    </row>
  </sheetData>
  <mergeCells count="119">
    <mergeCell ref="DV7:DX7"/>
    <mergeCell ref="DV8:DX8"/>
    <mergeCell ref="DS7:DU7"/>
    <mergeCell ref="DS8:DU8"/>
    <mergeCell ref="DP7:DR7"/>
    <mergeCell ref="CI7:CK7"/>
    <mergeCell ref="CC7:CE7"/>
    <mergeCell ref="CC8:CE8"/>
    <mergeCell ref="DJ10:DK10"/>
    <mergeCell ref="DV10:DW10"/>
    <mergeCell ref="DS10:DT10"/>
    <mergeCell ref="DP10:DQ10"/>
    <mergeCell ref="DM10:DN10"/>
    <mergeCell ref="DM7:DO7"/>
    <mergeCell ref="DG7:DI7"/>
    <mergeCell ref="CI8:CK8"/>
    <mergeCell ref="DJ8:DL8"/>
    <mergeCell ref="DG8:DI8"/>
    <mergeCell ref="DJ7:DL7"/>
    <mergeCell ref="DA7:DC7"/>
    <mergeCell ref="CL7:CN7"/>
    <mergeCell ref="CL8:CN8"/>
    <mergeCell ref="CL10:CM10"/>
    <mergeCell ref="CF10:CG10"/>
    <mergeCell ref="AA7:AC7"/>
    <mergeCell ref="AD7:AF7"/>
    <mergeCell ref="X8:Z8"/>
    <mergeCell ref="C5:W5"/>
    <mergeCell ref="DD7:DF7"/>
    <mergeCell ref="DD8:DF8"/>
    <mergeCell ref="DA8:DC8"/>
    <mergeCell ref="DP8:DR8"/>
    <mergeCell ref="DM8:DO8"/>
    <mergeCell ref="O7:Q7"/>
    <mergeCell ref="R7:T7"/>
    <mergeCell ref="AA8:AC8"/>
    <mergeCell ref="AM8:AO8"/>
    <mergeCell ref="AD8:AF8"/>
    <mergeCell ref="BZ7:CB7"/>
    <mergeCell ref="L8:N8"/>
    <mergeCell ref="AG7:AI7"/>
    <mergeCell ref="X7:Z7"/>
    <mergeCell ref="CF8:CH8"/>
    <mergeCell ref="CF7:CH7"/>
    <mergeCell ref="CO7:CQ7"/>
    <mergeCell ref="CO8:CQ8"/>
    <mergeCell ref="AS7:AU7"/>
    <mergeCell ref="AV7:AX7"/>
    <mergeCell ref="C4:W4"/>
    <mergeCell ref="R8:T8"/>
    <mergeCell ref="C7:E7"/>
    <mergeCell ref="C8:E8"/>
    <mergeCell ref="F7:H7"/>
    <mergeCell ref="U7:W7"/>
    <mergeCell ref="U8:W8"/>
    <mergeCell ref="L7:N7"/>
    <mergeCell ref="O8:Q8"/>
    <mergeCell ref="AP7:AR7"/>
    <mergeCell ref="AY7:BA7"/>
    <mergeCell ref="BB7:BD7"/>
    <mergeCell ref="DG10:DH10"/>
    <mergeCell ref="CO10:CP10"/>
    <mergeCell ref="CR7:CT7"/>
    <mergeCell ref="CR8:CT8"/>
    <mergeCell ref="CR10:CS10"/>
    <mergeCell ref="CU7:CW7"/>
    <mergeCell ref="CU8:CW8"/>
    <mergeCell ref="CU10:CV10"/>
    <mergeCell ref="CX7:CZ7"/>
    <mergeCell ref="CX8:CZ8"/>
    <mergeCell ref="CX10:CY10"/>
    <mergeCell ref="AG10:AH10"/>
    <mergeCell ref="CC10:CD10"/>
    <mergeCell ref="BZ10:CA10"/>
    <mergeCell ref="BW10:BX10"/>
    <mergeCell ref="BT10:BU10"/>
    <mergeCell ref="BQ10:BR10"/>
    <mergeCell ref="BN10:BO10"/>
    <mergeCell ref="DD10:DE10"/>
    <mergeCell ref="AJ7:AL7"/>
    <mergeCell ref="AJ8:AL8"/>
    <mergeCell ref="BZ8:CB8"/>
    <mergeCell ref="BE7:BG7"/>
    <mergeCell ref="BE8:BG8"/>
    <mergeCell ref="BK7:BM7"/>
    <mergeCell ref="BN8:BP8"/>
    <mergeCell ref="BN7:BP7"/>
    <mergeCell ref="BQ8:BS8"/>
    <mergeCell ref="BT7:BV7"/>
    <mergeCell ref="BQ7:BS7"/>
    <mergeCell ref="BW7:BY7"/>
    <mergeCell ref="BH7:BJ7"/>
    <mergeCell ref="DA10:DB10"/>
    <mergeCell ref="CI10:CJ10"/>
    <mergeCell ref="AM7:AO7"/>
    <mergeCell ref="F10:G10"/>
    <mergeCell ref="X10:Y10"/>
    <mergeCell ref="C10:D10"/>
    <mergeCell ref="U10:V10"/>
    <mergeCell ref="R10:S10"/>
    <mergeCell ref="O10:P10"/>
    <mergeCell ref="L10:M10"/>
    <mergeCell ref="I10:J10"/>
    <mergeCell ref="BK8:BM8"/>
    <mergeCell ref="BH8:BJ8"/>
    <mergeCell ref="AP10:AQ10"/>
    <mergeCell ref="BH10:BI10"/>
    <mergeCell ref="AV10:AW10"/>
    <mergeCell ref="AS10:AT10"/>
    <mergeCell ref="BB8:BD8"/>
    <mergeCell ref="AV8:AX8"/>
    <mergeCell ref="AD10:AE10"/>
    <mergeCell ref="BE10:BF10"/>
    <mergeCell ref="BB10:BC10"/>
    <mergeCell ref="AY10:AZ10"/>
    <mergeCell ref="AA10:AB10"/>
    <mergeCell ref="BK10:BL10"/>
    <mergeCell ref="AM10:AN10"/>
    <mergeCell ref="AJ10:AK10"/>
  </mergeCells>
  <phoneticPr fontId="0" type="noConversion"/>
  <printOptions horizontalCentered="1" verticalCentered="1"/>
  <pageMargins left="0.15748031496062992" right="0.15748031496062992" top="0.31496062992125984" bottom="0.23622047244094491" header="0.15748031496062992" footer="0.15748031496062992"/>
  <pageSetup paperSize="9" scale="50" orientation="landscape" r:id="rId1"/>
  <headerFooter alignWithMargins="0"/>
  <colBreaks count="6" manualBreakCount="6">
    <brk id="23" min="1" max="41" man="1"/>
    <brk id="44" min="1" max="41" man="1"/>
    <brk id="62" min="1" max="41" man="1"/>
    <brk id="83" min="1" max="41" man="1"/>
    <brk id="104" min="1" max="56" man="1"/>
    <brk id="119" min="1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59"/>
  <sheetViews>
    <sheetView zoomScale="90" zoomScaleNormal="90" zoomScaleSheetLayoutView="100" workbookViewId="0">
      <pane xSplit="2" ySplit="10" topLeftCell="C11" activePane="bottomRight" state="frozen"/>
      <selection pane="topRight"/>
      <selection pane="bottomLeft"/>
      <selection pane="bottomRight" activeCell="T2" sqref="T2"/>
    </sheetView>
  </sheetViews>
  <sheetFormatPr defaultRowHeight="12.75" x14ac:dyDescent="0.2"/>
  <cols>
    <col min="1" max="1" width="5.7109375" style="52" customWidth="1"/>
    <col min="2" max="2" width="57.42578125" style="52" customWidth="1"/>
    <col min="3" max="5" width="12.7109375" style="52" customWidth="1"/>
    <col min="6" max="8" width="14.28515625" style="52" customWidth="1"/>
    <col min="9" max="14" width="12.7109375" style="52" customWidth="1"/>
    <col min="15" max="17" width="10.7109375" style="52" customWidth="1"/>
    <col min="18" max="26" width="12.7109375" style="52" customWidth="1"/>
    <col min="27" max="32" width="10.7109375" style="52" customWidth="1"/>
    <col min="33" max="36" width="14.28515625" style="52" customWidth="1"/>
    <col min="37" max="38" width="15.42578125" style="52" customWidth="1"/>
    <col min="39" max="47" width="10.7109375" style="52" customWidth="1"/>
    <col min="48" max="53" width="12.7109375" style="52" customWidth="1"/>
    <col min="54" max="54" width="14.28515625" style="52" customWidth="1"/>
    <col min="55" max="62" width="15.42578125" style="52" customWidth="1"/>
    <col min="63" max="65" width="10.7109375" style="52" customWidth="1"/>
    <col min="66" max="68" width="12.7109375" style="52" customWidth="1"/>
    <col min="69" max="82" width="10.7109375" style="52" customWidth="1"/>
    <col min="83" max="83" width="15.42578125" style="52" customWidth="1"/>
    <col min="84" max="86" width="10.7109375" style="52" customWidth="1"/>
    <col min="87" max="92" width="12.7109375" style="52" customWidth="1"/>
    <col min="93" max="104" width="10.7109375" style="52" customWidth="1"/>
    <col min="105" max="107" width="12.7109375" style="52" customWidth="1"/>
    <col min="108" max="119" width="15.42578125" style="52" customWidth="1"/>
    <col min="120" max="122" width="12.7109375" style="52" customWidth="1"/>
    <col min="123" max="125" width="14.28515625" style="52" customWidth="1"/>
    <col min="126" max="126" width="16.7109375" style="53" customWidth="1"/>
    <col min="127" max="127" width="15.7109375" style="53" customWidth="1"/>
    <col min="128" max="128" width="16.28515625" style="53" customWidth="1"/>
    <col min="129" max="129" width="15.140625" style="52" customWidth="1"/>
    <col min="130" max="130" width="9.140625" style="52"/>
    <col min="131" max="131" width="14" style="52" customWidth="1"/>
    <col min="132" max="132" width="13" style="52" customWidth="1"/>
    <col min="133" max="226" width="9.140625" style="52"/>
    <col min="227" max="240" width="9.140625" style="65"/>
    <col min="241" max="16384" width="9.140625" style="52"/>
  </cols>
  <sheetData>
    <row r="1" spans="1:240" ht="17.25" customHeight="1" x14ac:dyDescent="0.2"/>
    <row r="2" spans="1:240" ht="18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557" t="s">
        <v>1313</v>
      </c>
      <c r="U2" s="29"/>
      <c r="V2" s="29"/>
      <c r="W2" s="557"/>
      <c r="AF2" s="567"/>
      <c r="AI2" s="567"/>
      <c r="AL2" s="557" t="s">
        <v>1314</v>
      </c>
      <c r="AX2" s="567"/>
      <c r="BD2" s="557" t="s">
        <v>1315</v>
      </c>
      <c r="BV2" s="557" t="s">
        <v>1316</v>
      </c>
      <c r="BY2" s="567"/>
      <c r="CN2" s="557" t="s">
        <v>1317</v>
      </c>
      <c r="DF2" s="557" t="s">
        <v>1318</v>
      </c>
      <c r="DO2" s="557" t="s">
        <v>1319</v>
      </c>
      <c r="DY2" s="557" t="s">
        <v>1320</v>
      </c>
    </row>
    <row r="3" spans="1:240" ht="1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557" t="s">
        <v>51</v>
      </c>
      <c r="U3" s="29"/>
      <c r="V3" s="29"/>
      <c r="W3" s="557"/>
      <c r="AF3" s="228"/>
      <c r="AI3" s="228"/>
      <c r="AL3" s="29"/>
      <c r="BD3" s="29"/>
      <c r="BV3" s="29"/>
      <c r="CN3" s="29"/>
      <c r="DF3" s="29"/>
      <c r="DO3" s="29"/>
      <c r="DY3" s="29"/>
    </row>
    <row r="4" spans="1:240" ht="39.950000000000003" customHeight="1" x14ac:dyDescent="0.3">
      <c r="A4" s="29"/>
      <c r="B4" s="29"/>
      <c r="C4" s="2391" t="s">
        <v>1324</v>
      </c>
      <c r="D4" s="2391"/>
      <c r="E4" s="2391"/>
      <c r="F4" s="2391"/>
      <c r="G4" s="2391"/>
      <c r="H4" s="2391"/>
      <c r="I4" s="2391"/>
      <c r="J4" s="2391"/>
      <c r="K4" s="2391"/>
      <c r="L4" s="2391"/>
      <c r="M4" s="2391"/>
      <c r="N4" s="2391"/>
      <c r="O4" s="2391"/>
      <c r="P4" s="2391"/>
      <c r="Q4" s="2391"/>
      <c r="R4" s="2391"/>
      <c r="S4" s="2391"/>
      <c r="T4" s="2391"/>
      <c r="U4" s="2124"/>
      <c r="V4" s="2124"/>
      <c r="W4" s="2124"/>
      <c r="Z4" s="415"/>
      <c r="AF4" s="415"/>
      <c r="AI4" s="415"/>
      <c r="AK4" s="415"/>
      <c r="AL4" s="29"/>
      <c r="AU4" s="415"/>
      <c r="BA4" s="415"/>
      <c r="BJ4" s="415"/>
      <c r="BP4" s="415"/>
      <c r="BS4" s="415"/>
      <c r="BV4" s="415"/>
      <c r="CB4" s="415"/>
      <c r="CH4" s="415"/>
      <c r="DF4" s="415"/>
      <c r="DM4" s="415"/>
      <c r="DY4" s="415"/>
    </row>
    <row r="5" spans="1:240" ht="20.100000000000001" customHeight="1" x14ac:dyDescent="0.2">
      <c r="A5" s="29"/>
      <c r="B5" s="29"/>
      <c r="C5" s="2375" t="s">
        <v>1361</v>
      </c>
      <c r="D5" s="2375"/>
      <c r="E5" s="2375"/>
      <c r="F5" s="2375"/>
      <c r="G5" s="2375"/>
      <c r="H5" s="2375"/>
      <c r="I5" s="2375"/>
      <c r="J5" s="2375"/>
      <c r="K5" s="2375"/>
      <c r="L5" s="2375"/>
      <c r="M5" s="2375"/>
      <c r="N5" s="2375"/>
      <c r="O5" s="2375"/>
      <c r="P5" s="2375"/>
      <c r="Q5" s="2375"/>
      <c r="R5" s="2375"/>
      <c r="S5" s="2375"/>
      <c r="T5" s="2375"/>
      <c r="U5" s="451"/>
      <c r="V5" s="451"/>
      <c r="W5" s="451"/>
      <c r="X5" s="451"/>
      <c r="Y5" s="451"/>
      <c r="AA5" s="451"/>
      <c r="AB5" s="451"/>
      <c r="AC5" s="451"/>
      <c r="AD5" s="451"/>
      <c r="AE5" s="451"/>
      <c r="AF5" s="451"/>
      <c r="AG5" s="451"/>
      <c r="AH5" s="451"/>
      <c r="AI5" s="451"/>
    </row>
    <row r="6" spans="1:240" ht="20.100000000000001" customHeight="1" thickBot="1" x14ac:dyDescent="0.25">
      <c r="C6" s="2115"/>
      <c r="D6" s="2115"/>
      <c r="E6" s="2115"/>
      <c r="F6" s="2115"/>
      <c r="G6" s="2115"/>
      <c r="H6" s="2115"/>
      <c r="I6" s="2115"/>
      <c r="J6" s="2115"/>
      <c r="K6" s="2115"/>
      <c r="L6" s="2115"/>
      <c r="M6" s="2115"/>
      <c r="N6" s="2115"/>
      <c r="O6" s="2115"/>
      <c r="P6" s="2115"/>
      <c r="Q6" s="415"/>
      <c r="R6" s="2115"/>
      <c r="S6" s="2115"/>
      <c r="T6" s="2115"/>
      <c r="W6" s="376"/>
      <c r="Z6" s="415"/>
      <c r="AL6" s="415"/>
      <c r="AX6" s="415"/>
      <c r="BG6" s="415"/>
      <c r="BP6" s="415"/>
      <c r="BY6" s="415"/>
      <c r="CH6" s="41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</row>
    <row r="7" spans="1:240" ht="12.75" customHeight="1" x14ac:dyDescent="0.2">
      <c r="A7" s="54" t="s">
        <v>505</v>
      </c>
      <c r="B7" s="54" t="s">
        <v>505</v>
      </c>
      <c r="C7" s="2355" t="s">
        <v>629</v>
      </c>
      <c r="D7" s="2356"/>
      <c r="E7" s="2357"/>
      <c r="F7" s="2355" t="s">
        <v>225</v>
      </c>
      <c r="G7" s="2356"/>
      <c r="H7" s="2357"/>
      <c r="I7" s="2112" t="s">
        <v>631</v>
      </c>
      <c r="J7" s="2113"/>
      <c r="K7" s="2114"/>
      <c r="L7" s="2355" t="s">
        <v>632</v>
      </c>
      <c r="M7" s="2356"/>
      <c r="N7" s="2357"/>
      <c r="O7" s="2355" t="s">
        <v>634</v>
      </c>
      <c r="P7" s="2356"/>
      <c r="Q7" s="2357"/>
      <c r="R7" s="2355" t="s">
        <v>635</v>
      </c>
      <c r="S7" s="2356"/>
      <c r="T7" s="2357"/>
      <c r="U7" s="2355" t="s">
        <v>636</v>
      </c>
      <c r="V7" s="2356"/>
      <c r="W7" s="2357"/>
      <c r="X7" s="2355" t="s">
        <v>480</v>
      </c>
      <c r="Y7" s="2368"/>
      <c r="Z7" s="2368"/>
      <c r="AA7" s="2355" t="s">
        <v>637</v>
      </c>
      <c r="AB7" s="2368"/>
      <c r="AC7" s="2369"/>
      <c r="AD7" s="2355" t="s">
        <v>482</v>
      </c>
      <c r="AE7" s="2368"/>
      <c r="AF7" s="2368"/>
      <c r="AG7" s="2355" t="s">
        <v>638</v>
      </c>
      <c r="AH7" s="2368"/>
      <c r="AI7" s="2368"/>
      <c r="AJ7" s="2355" t="s">
        <v>639</v>
      </c>
      <c r="AK7" s="2356"/>
      <c r="AL7" s="2357"/>
      <c r="AM7" s="2355" t="s">
        <v>640</v>
      </c>
      <c r="AN7" s="2356"/>
      <c r="AO7" s="2357"/>
      <c r="AP7" s="2355" t="s">
        <v>641</v>
      </c>
      <c r="AQ7" s="2356"/>
      <c r="AR7" s="2357"/>
      <c r="AS7" s="2355" t="s">
        <v>642</v>
      </c>
      <c r="AT7" s="2356"/>
      <c r="AU7" s="2357"/>
      <c r="AV7" s="2362" t="s">
        <v>1005</v>
      </c>
      <c r="AW7" s="2363"/>
      <c r="AX7" s="2364"/>
      <c r="AY7" s="2355" t="s">
        <v>226</v>
      </c>
      <c r="AZ7" s="2368"/>
      <c r="BA7" s="2369"/>
      <c r="BB7" s="2355" t="s">
        <v>643</v>
      </c>
      <c r="BC7" s="2368"/>
      <c r="BD7" s="2369"/>
      <c r="BE7" s="2362" t="s">
        <v>645</v>
      </c>
      <c r="BF7" s="2363"/>
      <c r="BG7" s="2364"/>
      <c r="BH7" s="2370" t="s">
        <v>470</v>
      </c>
      <c r="BI7" s="2371"/>
      <c r="BJ7" s="2372"/>
      <c r="BK7" s="2362" t="s">
        <v>140</v>
      </c>
      <c r="BL7" s="2363"/>
      <c r="BM7" s="2364"/>
      <c r="BN7" s="2362" t="s">
        <v>471</v>
      </c>
      <c r="BO7" s="2363"/>
      <c r="BP7" s="2364"/>
      <c r="BQ7" s="2355" t="s">
        <v>473</v>
      </c>
      <c r="BR7" s="2368"/>
      <c r="BS7" s="2369"/>
      <c r="BT7" s="2365" t="s">
        <v>475</v>
      </c>
      <c r="BU7" s="2366"/>
      <c r="BV7" s="2367"/>
      <c r="BW7" s="2365" t="s">
        <v>77</v>
      </c>
      <c r="BX7" s="2366"/>
      <c r="BY7" s="2367"/>
      <c r="BZ7" s="2365" t="s">
        <v>141</v>
      </c>
      <c r="CA7" s="2366"/>
      <c r="CB7" s="2367"/>
      <c r="CC7" s="2365" t="s">
        <v>477</v>
      </c>
      <c r="CD7" s="2366"/>
      <c r="CE7" s="2367"/>
      <c r="CF7" s="2398" t="s">
        <v>1063</v>
      </c>
      <c r="CG7" s="2386"/>
      <c r="CH7" s="2387"/>
      <c r="CI7" s="2355" t="s">
        <v>478</v>
      </c>
      <c r="CJ7" s="2368"/>
      <c r="CK7" s="2369"/>
      <c r="CL7" s="2355" t="s">
        <v>989</v>
      </c>
      <c r="CM7" s="2368"/>
      <c r="CN7" s="2369"/>
      <c r="CO7" s="2355" t="s">
        <v>1008</v>
      </c>
      <c r="CP7" s="2368"/>
      <c r="CQ7" s="2369"/>
      <c r="CR7" s="2355" t="s">
        <v>46</v>
      </c>
      <c r="CS7" s="2368"/>
      <c r="CT7" s="2369"/>
      <c r="CU7" s="2355" t="s">
        <v>1040</v>
      </c>
      <c r="CV7" s="2368"/>
      <c r="CW7" s="2369"/>
      <c r="CX7" s="2356" t="s">
        <v>1065</v>
      </c>
      <c r="CY7" s="2368"/>
      <c r="CZ7" s="2368"/>
      <c r="DA7" s="2376" t="s">
        <v>479</v>
      </c>
      <c r="DB7" s="2377"/>
      <c r="DC7" s="2378"/>
      <c r="DD7" s="2376" t="s">
        <v>627</v>
      </c>
      <c r="DE7" s="2377"/>
      <c r="DF7" s="2378"/>
      <c r="DG7" s="2355" t="s">
        <v>483</v>
      </c>
      <c r="DH7" s="2368"/>
      <c r="DI7" s="2369"/>
      <c r="DJ7" s="2355" t="s">
        <v>483</v>
      </c>
      <c r="DK7" s="2368"/>
      <c r="DL7" s="2368"/>
      <c r="DM7" s="2376" t="s">
        <v>333</v>
      </c>
      <c r="DN7" s="2377"/>
      <c r="DO7" s="2378"/>
      <c r="DP7" s="2355" t="s">
        <v>799</v>
      </c>
      <c r="DQ7" s="2356"/>
      <c r="DR7" s="2357"/>
      <c r="DS7" s="2355" t="s">
        <v>148</v>
      </c>
      <c r="DT7" s="2356"/>
      <c r="DU7" s="2357"/>
      <c r="DV7" s="2400" t="s">
        <v>1109</v>
      </c>
      <c r="DW7" s="2401"/>
      <c r="DX7" s="2401"/>
      <c r="DY7" s="5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</row>
    <row r="8" spans="1:240" ht="14.25" customHeight="1" thickBot="1" x14ac:dyDescent="0.25">
      <c r="A8" s="56" t="s">
        <v>336</v>
      </c>
      <c r="B8" s="56"/>
      <c r="C8" s="2373" t="s">
        <v>630</v>
      </c>
      <c r="D8" s="2350"/>
      <c r="E8" s="2351"/>
      <c r="F8" s="2109"/>
      <c r="G8" s="2110"/>
      <c r="H8" s="2110"/>
      <c r="I8" s="2109"/>
      <c r="J8" s="2110"/>
      <c r="K8" s="2111"/>
      <c r="L8" s="2373" t="s">
        <v>633</v>
      </c>
      <c r="M8" s="2350"/>
      <c r="N8" s="2351"/>
      <c r="O8" s="2373" t="s">
        <v>142</v>
      </c>
      <c r="P8" s="2350"/>
      <c r="Q8" s="2351"/>
      <c r="R8" s="2373"/>
      <c r="S8" s="2350"/>
      <c r="T8" s="2351"/>
      <c r="U8" s="2373"/>
      <c r="V8" s="2350"/>
      <c r="W8" s="2351"/>
      <c r="X8" s="2349" t="s">
        <v>481</v>
      </c>
      <c r="Y8" s="2350"/>
      <c r="Z8" s="2351"/>
      <c r="AA8" s="2349"/>
      <c r="AB8" s="2358"/>
      <c r="AC8" s="2359"/>
      <c r="AD8" s="2349" t="s">
        <v>143</v>
      </c>
      <c r="AE8" s="2358"/>
      <c r="AF8" s="2359"/>
      <c r="AG8" s="670"/>
      <c r="AH8" s="671"/>
      <c r="AI8" s="672"/>
      <c r="AJ8" s="2349" t="s">
        <v>142</v>
      </c>
      <c r="AK8" s="2358"/>
      <c r="AL8" s="2359"/>
      <c r="AM8" s="2349"/>
      <c r="AN8" s="2358"/>
      <c r="AO8" s="2359"/>
      <c r="AP8" s="670"/>
      <c r="AQ8" s="671"/>
      <c r="AR8" s="672"/>
      <c r="AS8" s="670"/>
      <c r="AT8" s="671"/>
      <c r="AU8" s="672"/>
      <c r="AV8" s="2343" t="s">
        <v>1006</v>
      </c>
      <c r="AW8" s="2344"/>
      <c r="AX8" s="2345"/>
      <c r="AY8" s="44"/>
      <c r="AZ8" s="45"/>
      <c r="BA8" s="450"/>
      <c r="BB8" s="2349" t="s">
        <v>644</v>
      </c>
      <c r="BC8" s="2350"/>
      <c r="BD8" s="2351"/>
      <c r="BE8" s="2343" t="s">
        <v>646</v>
      </c>
      <c r="BF8" s="2344"/>
      <c r="BG8" s="2345"/>
      <c r="BH8" s="2346" t="s">
        <v>506</v>
      </c>
      <c r="BI8" s="2347"/>
      <c r="BJ8" s="2348"/>
      <c r="BK8" s="2343" t="s">
        <v>143</v>
      </c>
      <c r="BL8" s="2344"/>
      <c r="BM8" s="2345"/>
      <c r="BN8" s="2343" t="s">
        <v>472</v>
      </c>
      <c r="BO8" s="2344"/>
      <c r="BP8" s="2345"/>
      <c r="BQ8" s="2349" t="s">
        <v>474</v>
      </c>
      <c r="BR8" s="2350"/>
      <c r="BS8" s="2351"/>
      <c r="BT8" s="568"/>
      <c r="BU8" s="569"/>
      <c r="BV8" s="570"/>
      <c r="BW8" s="568"/>
      <c r="BX8" s="569"/>
      <c r="BY8" s="570"/>
      <c r="BZ8" s="2360" t="s">
        <v>476</v>
      </c>
      <c r="CA8" s="2361"/>
      <c r="CB8" s="2389"/>
      <c r="CC8" s="2360" t="s">
        <v>142</v>
      </c>
      <c r="CD8" s="2361"/>
      <c r="CE8" s="2389"/>
      <c r="CF8" s="2402"/>
      <c r="CG8" s="2384"/>
      <c r="CH8" s="2385"/>
      <c r="CI8" s="2349"/>
      <c r="CJ8" s="2350"/>
      <c r="CK8" s="2351"/>
      <c r="CL8" s="2349" t="s">
        <v>990</v>
      </c>
      <c r="CM8" s="2350"/>
      <c r="CN8" s="2351"/>
      <c r="CO8" s="2349" t="s">
        <v>1007</v>
      </c>
      <c r="CP8" s="2350"/>
      <c r="CQ8" s="2351"/>
      <c r="CR8" s="2349" t="s">
        <v>1010</v>
      </c>
      <c r="CS8" s="2350"/>
      <c r="CT8" s="2351"/>
      <c r="CU8" s="2349"/>
      <c r="CV8" s="2350"/>
      <c r="CW8" s="2351"/>
      <c r="CX8" s="2350" t="s">
        <v>1064</v>
      </c>
      <c r="CY8" s="2350"/>
      <c r="CZ8" s="2350"/>
      <c r="DA8" s="2381" t="s">
        <v>506</v>
      </c>
      <c r="DB8" s="2382"/>
      <c r="DC8" s="2383"/>
      <c r="DD8" s="2346"/>
      <c r="DE8" s="2379"/>
      <c r="DF8" s="2380"/>
      <c r="DG8" s="2349" t="s">
        <v>484</v>
      </c>
      <c r="DH8" s="2350"/>
      <c r="DI8" s="2351"/>
      <c r="DJ8" s="2349" t="s">
        <v>1041</v>
      </c>
      <c r="DK8" s="2350"/>
      <c r="DL8" s="2351"/>
      <c r="DM8" s="2346" t="s">
        <v>506</v>
      </c>
      <c r="DN8" s="2379"/>
      <c r="DO8" s="2380"/>
      <c r="DP8" s="2349" t="s">
        <v>800</v>
      </c>
      <c r="DQ8" s="2358"/>
      <c r="DR8" s="2359"/>
      <c r="DS8" s="2349"/>
      <c r="DT8" s="2358"/>
      <c r="DU8" s="2359"/>
      <c r="DV8" s="2399"/>
      <c r="DW8" s="2399"/>
      <c r="DX8" s="2399"/>
      <c r="DY8" s="463" t="s">
        <v>172</v>
      </c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</row>
    <row r="9" spans="1:240" ht="12.75" customHeight="1" x14ac:dyDescent="0.2">
      <c r="A9" s="56"/>
      <c r="B9" s="56" t="s">
        <v>587</v>
      </c>
      <c r="C9" s="2215" t="s">
        <v>144</v>
      </c>
      <c r="D9" s="54" t="s">
        <v>147</v>
      </c>
      <c r="E9" s="54" t="s">
        <v>169</v>
      </c>
      <c r="F9" s="2215" t="s">
        <v>144</v>
      </c>
      <c r="G9" s="54" t="s">
        <v>147</v>
      </c>
      <c r="H9" s="54" t="s">
        <v>169</v>
      </c>
      <c r="I9" s="2215" t="s">
        <v>144</v>
      </c>
      <c r="J9" s="54" t="s">
        <v>147</v>
      </c>
      <c r="K9" s="54" t="s">
        <v>169</v>
      </c>
      <c r="L9" s="2215" t="s">
        <v>144</v>
      </c>
      <c r="M9" s="54" t="s">
        <v>147</v>
      </c>
      <c r="N9" s="54" t="s">
        <v>169</v>
      </c>
      <c r="O9" s="2215" t="s">
        <v>144</v>
      </c>
      <c r="P9" s="54" t="s">
        <v>147</v>
      </c>
      <c r="Q9" s="54" t="s">
        <v>169</v>
      </c>
      <c r="R9" s="2216" t="s">
        <v>144</v>
      </c>
      <c r="S9" s="54" t="s">
        <v>147</v>
      </c>
      <c r="T9" s="54" t="s">
        <v>169</v>
      </c>
      <c r="U9" s="2215" t="s">
        <v>144</v>
      </c>
      <c r="V9" s="54" t="s">
        <v>147</v>
      </c>
      <c r="W9" s="2215" t="s">
        <v>169</v>
      </c>
      <c r="X9" s="2215" t="s">
        <v>144</v>
      </c>
      <c r="Y9" s="54" t="s">
        <v>147</v>
      </c>
      <c r="Z9" s="2217" t="s">
        <v>169</v>
      </c>
      <c r="AA9" s="2216" t="s">
        <v>144</v>
      </c>
      <c r="AB9" s="54" t="s">
        <v>147</v>
      </c>
      <c r="AC9" s="54" t="s">
        <v>169</v>
      </c>
      <c r="AD9" s="2215" t="s">
        <v>144</v>
      </c>
      <c r="AE9" s="54" t="s">
        <v>147</v>
      </c>
      <c r="AF9" s="54" t="s">
        <v>169</v>
      </c>
      <c r="AG9" s="2215" t="s">
        <v>144</v>
      </c>
      <c r="AH9" s="54" t="s">
        <v>147</v>
      </c>
      <c r="AI9" s="54" t="s">
        <v>169</v>
      </c>
      <c r="AJ9" s="2215" t="s">
        <v>144</v>
      </c>
      <c r="AK9" s="54" t="s">
        <v>147</v>
      </c>
      <c r="AL9" s="54" t="s">
        <v>169</v>
      </c>
      <c r="AM9" s="2216" t="s">
        <v>144</v>
      </c>
      <c r="AN9" s="54" t="s">
        <v>147</v>
      </c>
      <c r="AO9" s="54" t="s">
        <v>169</v>
      </c>
      <c r="AP9" s="2215" t="s">
        <v>144</v>
      </c>
      <c r="AQ9" s="54" t="s">
        <v>147</v>
      </c>
      <c r="AR9" s="54" t="s">
        <v>169</v>
      </c>
      <c r="AS9" s="2215" t="s">
        <v>144</v>
      </c>
      <c r="AT9" s="54" t="s">
        <v>147</v>
      </c>
      <c r="AU9" s="54" t="s">
        <v>169</v>
      </c>
      <c r="AV9" s="2215" t="s">
        <v>144</v>
      </c>
      <c r="AW9" s="54" t="s">
        <v>147</v>
      </c>
      <c r="AX9" s="54" t="s">
        <v>169</v>
      </c>
      <c r="AY9" s="2216" t="s">
        <v>144</v>
      </c>
      <c r="AZ9" s="54" t="s">
        <v>147</v>
      </c>
      <c r="BA9" s="54" t="s">
        <v>169</v>
      </c>
      <c r="BB9" s="2215" t="s">
        <v>144</v>
      </c>
      <c r="BC9" s="54" t="s">
        <v>147</v>
      </c>
      <c r="BD9" s="54" t="s">
        <v>169</v>
      </c>
      <c r="BE9" s="2215" t="s">
        <v>144</v>
      </c>
      <c r="BF9" s="54" t="s">
        <v>147</v>
      </c>
      <c r="BG9" s="54" t="s">
        <v>169</v>
      </c>
      <c r="BH9" s="2216" t="s">
        <v>144</v>
      </c>
      <c r="BI9" s="54" t="s">
        <v>147</v>
      </c>
      <c r="BJ9" s="54" t="s">
        <v>169</v>
      </c>
      <c r="BK9" s="2215" t="s">
        <v>144</v>
      </c>
      <c r="BL9" s="54" t="s">
        <v>147</v>
      </c>
      <c r="BM9" s="54" t="s">
        <v>169</v>
      </c>
      <c r="BN9" s="2215" t="s">
        <v>144</v>
      </c>
      <c r="BO9" s="54" t="s">
        <v>147</v>
      </c>
      <c r="BP9" s="54" t="s">
        <v>169</v>
      </c>
      <c r="BQ9" s="54" t="s">
        <v>144</v>
      </c>
      <c r="BR9" s="54" t="s">
        <v>147</v>
      </c>
      <c r="BS9" s="2215" t="s">
        <v>169</v>
      </c>
      <c r="BT9" s="2218" t="s">
        <v>144</v>
      </c>
      <c r="BU9" s="2219" t="s">
        <v>147</v>
      </c>
      <c r="BV9" s="2220" t="s">
        <v>169</v>
      </c>
      <c r="BW9" s="2208" t="s">
        <v>144</v>
      </c>
      <c r="BX9" s="2209" t="s">
        <v>147</v>
      </c>
      <c r="BY9" s="2209" t="s">
        <v>169</v>
      </c>
      <c r="BZ9" s="2210" t="s">
        <v>144</v>
      </c>
      <c r="CA9" s="2209" t="s">
        <v>147</v>
      </c>
      <c r="CB9" s="2209" t="s">
        <v>169</v>
      </c>
      <c r="CC9" s="2208" t="s">
        <v>144</v>
      </c>
      <c r="CD9" s="2209" t="s">
        <v>147</v>
      </c>
      <c r="CE9" s="2209" t="s">
        <v>169</v>
      </c>
      <c r="CF9" s="2208" t="s">
        <v>144</v>
      </c>
      <c r="CG9" s="2209" t="s">
        <v>147</v>
      </c>
      <c r="CH9" s="2209" t="s">
        <v>169</v>
      </c>
      <c r="CI9" s="2210" t="s">
        <v>144</v>
      </c>
      <c r="CJ9" s="2209" t="s">
        <v>147</v>
      </c>
      <c r="CK9" s="54" t="s">
        <v>169</v>
      </c>
      <c r="CL9" s="2208" t="s">
        <v>144</v>
      </c>
      <c r="CM9" s="2209" t="s">
        <v>147</v>
      </c>
      <c r="CN9" s="2209" t="s">
        <v>169</v>
      </c>
      <c r="CO9" s="2208" t="s">
        <v>144</v>
      </c>
      <c r="CP9" s="2209" t="s">
        <v>147</v>
      </c>
      <c r="CQ9" s="2209" t="s">
        <v>169</v>
      </c>
      <c r="CR9" s="2208" t="s">
        <v>144</v>
      </c>
      <c r="CS9" s="2209" t="s">
        <v>147</v>
      </c>
      <c r="CT9" s="2209" t="s">
        <v>169</v>
      </c>
      <c r="CU9" s="2208" t="s">
        <v>144</v>
      </c>
      <c r="CV9" s="2209" t="s">
        <v>147</v>
      </c>
      <c r="CW9" s="2209" t="s">
        <v>169</v>
      </c>
      <c r="CX9" s="2208" t="s">
        <v>144</v>
      </c>
      <c r="CY9" s="2209" t="s">
        <v>147</v>
      </c>
      <c r="CZ9" s="2209" t="s">
        <v>169</v>
      </c>
      <c r="DA9" s="2208" t="s">
        <v>144</v>
      </c>
      <c r="DB9" s="2209" t="s">
        <v>147</v>
      </c>
      <c r="DC9" s="54" t="s">
        <v>169</v>
      </c>
      <c r="DD9" s="57" t="s">
        <v>144</v>
      </c>
      <c r="DE9" s="57" t="s">
        <v>147</v>
      </c>
      <c r="DF9" s="57" t="s">
        <v>169</v>
      </c>
      <c r="DG9" s="2210" t="s">
        <v>144</v>
      </c>
      <c r="DH9" s="2209" t="s">
        <v>147</v>
      </c>
      <c r="DI9" s="54" t="s">
        <v>169</v>
      </c>
      <c r="DJ9" s="2208" t="s">
        <v>144</v>
      </c>
      <c r="DK9" s="2209" t="s">
        <v>147</v>
      </c>
      <c r="DL9" s="54" t="s">
        <v>169</v>
      </c>
      <c r="DM9" s="2208" t="s">
        <v>144</v>
      </c>
      <c r="DN9" s="2209" t="s">
        <v>147</v>
      </c>
      <c r="DO9" s="54" t="s">
        <v>169</v>
      </c>
      <c r="DP9" s="2210" t="s">
        <v>144</v>
      </c>
      <c r="DQ9" s="2209" t="s">
        <v>147</v>
      </c>
      <c r="DR9" s="54" t="s">
        <v>169</v>
      </c>
      <c r="DS9" s="2208" t="s">
        <v>144</v>
      </c>
      <c r="DT9" s="2209" t="s">
        <v>147</v>
      </c>
      <c r="DU9" s="54" t="s">
        <v>169</v>
      </c>
      <c r="DV9" s="57" t="s">
        <v>144</v>
      </c>
      <c r="DW9" s="57" t="s">
        <v>147</v>
      </c>
      <c r="DX9" s="57" t="s">
        <v>169</v>
      </c>
      <c r="DY9" s="463" t="s">
        <v>170</v>
      </c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</row>
    <row r="10" spans="1:240" ht="13.5" thickBot="1" x14ac:dyDescent="0.25">
      <c r="A10" s="418"/>
      <c r="B10" s="419" t="s">
        <v>505</v>
      </c>
      <c r="C10" s="2392" t="s">
        <v>8</v>
      </c>
      <c r="D10" s="2393"/>
      <c r="E10" s="58"/>
      <c r="F10" s="2392" t="s">
        <v>8</v>
      </c>
      <c r="G10" s="2393"/>
      <c r="H10" s="58"/>
      <c r="I10" s="2392" t="s">
        <v>8</v>
      </c>
      <c r="J10" s="2393"/>
      <c r="K10" s="58"/>
      <c r="L10" s="2392" t="s">
        <v>8</v>
      </c>
      <c r="M10" s="2393"/>
      <c r="N10" s="58"/>
      <c r="O10" s="2392" t="s">
        <v>8</v>
      </c>
      <c r="P10" s="2393"/>
      <c r="Q10" s="58"/>
      <c r="R10" s="2396" t="s">
        <v>8</v>
      </c>
      <c r="S10" s="2393"/>
      <c r="T10" s="58"/>
      <c r="U10" s="2392" t="s">
        <v>8</v>
      </c>
      <c r="V10" s="2393"/>
      <c r="W10" s="1711"/>
      <c r="X10" s="2392" t="s">
        <v>8</v>
      </c>
      <c r="Y10" s="2393"/>
      <c r="Z10" s="461"/>
      <c r="AA10" s="2396" t="s">
        <v>8</v>
      </c>
      <c r="AB10" s="2393"/>
      <c r="AC10" s="58"/>
      <c r="AD10" s="2392" t="s">
        <v>8</v>
      </c>
      <c r="AE10" s="2393"/>
      <c r="AF10" s="58"/>
      <c r="AG10" s="2392" t="s">
        <v>8</v>
      </c>
      <c r="AH10" s="2393"/>
      <c r="AI10" s="58"/>
      <c r="AJ10" s="2392" t="s">
        <v>8</v>
      </c>
      <c r="AK10" s="2393"/>
      <c r="AL10" s="58"/>
      <c r="AM10" s="2396" t="s">
        <v>8</v>
      </c>
      <c r="AN10" s="2393"/>
      <c r="AO10" s="58"/>
      <c r="AP10" s="2392" t="s">
        <v>8</v>
      </c>
      <c r="AQ10" s="2393"/>
      <c r="AR10" s="58"/>
      <c r="AS10" s="2392" t="s">
        <v>8</v>
      </c>
      <c r="AT10" s="2393"/>
      <c r="AU10" s="58"/>
      <c r="AV10" s="2392" t="s">
        <v>8</v>
      </c>
      <c r="AW10" s="2393"/>
      <c r="AX10" s="58"/>
      <c r="AY10" s="2396" t="s">
        <v>8</v>
      </c>
      <c r="AZ10" s="2393"/>
      <c r="BA10" s="58"/>
      <c r="BB10" s="2392" t="s">
        <v>8</v>
      </c>
      <c r="BC10" s="2393"/>
      <c r="BD10" s="58"/>
      <c r="BE10" s="2392" t="s">
        <v>8</v>
      </c>
      <c r="BF10" s="2393"/>
      <c r="BG10" s="58"/>
      <c r="BH10" s="2396" t="s">
        <v>8</v>
      </c>
      <c r="BI10" s="2393"/>
      <c r="BJ10" s="58"/>
      <c r="BK10" s="2392" t="s">
        <v>8</v>
      </c>
      <c r="BL10" s="2393"/>
      <c r="BM10" s="58"/>
      <c r="BN10" s="2392" t="s">
        <v>8</v>
      </c>
      <c r="BO10" s="2393"/>
      <c r="BP10" s="58"/>
      <c r="BQ10" s="2392" t="s">
        <v>8</v>
      </c>
      <c r="BR10" s="2393"/>
      <c r="BS10" s="1711"/>
      <c r="BT10" s="2394" t="s">
        <v>8</v>
      </c>
      <c r="BU10" s="2395"/>
      <c r="BV10" s="462"/>
      <c r="BW10" s="2341" t="s">
        <v>8</v>
      </c>
      <c r="BX10" s="2342"/>
      <c r="BY10" s="47"/>
      <c r="BZ10" s="2390" t="s">
        <v>8</v>
      </c>
      <c r="CA10" s="2342"/>
      <c r="CB10" s="47"/>
      <c r="CC10" s="2341" t="s">
        <v>8</v>
      </c>
      <c r="CD10" s="2342"/>
      <c r="CE10" s="47"/>
      <c r="CF10" s="2341" t="s">
        <v>8</v>
      </c>
      <c r="CG10" s="2342"/>
      <c r="CH10" s="47"/>
      <c r="CI10" s="2390" t="s">
        <v>8</v>
      </c>
      <c r="CJ10" s="2342"/>
      <c r="CK10" s="58"/>
      <c r="CL10" s="2341" t="s">
        <v>8</v>
      </c>
      <c r="CM10" s="2342"/>
      <c r="CN10" s="47"/>
      <c r="CO10" s="2341" t="s">
        <v>8</v>
      </c>
      <c r="CP10" s="2342"/>
      <c r="CQ10" s="47"/>
      <c r="CR10" s="2341" t="s">
        <v>8</v>
      </c>
      <c r="CS10" s="2342"/>
      <c r="CT10" s="47"/>
      <c r="CU10" s="2341" t="s">
        <v>8</v>
      </c>
      <c r="CV10" s="2342"/>
      <c r="CW10" s="47"/>
      <c r="CX10" s="2341" t="s">
        <v>8</v>
      </c>
      <c r="CY10" s="2342"/>
      <c r="CZ10" s="47"/>
      <c r="DA10" s="2341" t="s">
        <v>8</v>
      </c>
      <c r="DB10" s="2342"/>
      <c r="DC10" s="58"/>
      <c r="DD10" s="2397" t="s">
        <v>8</v>
      </c>
      <c r="DE10" s="2397"/>
      <c r="DF10" s="1712"/>
      <c r="DG10" s="2390" t="s">
        <v>8</v>
      </c>
      <c r="DH10" s="2342"/>
      <c r="DI10" s="58"/>
      <c r="DJ10" s="2341" t="s">
        <v>8</v>
      </c>
      <c r="DK10" s="2342"/>
      <c r="DL10" s="58"/>
      <c r="DM10" s="2341" t="s">
        <v>8</v>
      </c>
      <c r="DN10" s="2342"/>
      <c r="DO10" s="58"/>
      <c r="DP10" s="2390" t="s">
        <v>8</v>
      </c>
      <c r="DQ10" s="2342"/>
      <c r="DR10" s="58"/>
      <c r="DS10" s="2341" t="s">
        <v>8</v>
      </c>
      <c r="DT10" s="2342"/>
      <c r="DU10" s="58"/>
      <c r="DV10" s="2397" t="s">
        <v>8</v>
      </c>
      <c r="DW10" s="2397"/>
      <c r="DX10" s="1712"/>
      <c r="DY10" s="464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</row>
    <row r="11" spans="1:240" x14ac:dyDescent="0.2">
      <c r="A11" s="2125">
        <v>1</v>
      </c>
      <c r="B11" s="2145">
        <v>2</v>
      </c>
      <c r="C11" s="1717">
        <v>3</v>
      </c>
      <c r="D11" s="2134">
        <v>4</v>
      </c>
      <c r="E11" s="1725">
        <v>5</v>
      </c>
      <c r="F11" s="1717">
        <v>6</v>
      </c>
      <c r="G11" s="1724">
        <v>7</v>
      </c>
      <c r="H11" s="1725">
        <v>8</v>
      </c>
      <c r="I11" s="1717">
        <v>9</v>
      </c>
      <c r="J11" s="1724">
        <v>10</v>
      </c>
      <c r="K11" s="1725">
        <v>11</v>
      </c>
      <c r="L11" s="1717">
        <v>12</v>
      </c>
      <c r="M11" s="1724">
        <v>13</v>
      </c>
      <c r="N11" s="1725">
        <v>14</v>
      </c>
      <c r="O11" s="1717">
        <v>15</v>
      </c>
      <c r="P11" s="1724">
        <v>16</v>
      </c>
      <c r="Q11" s="1725">
        <v>17</v>
      </c>
      <c r="R11" s="1717">
        <v>18</v>
      </c>
      <c r="S11" s="1724">
        <v>19</v>
      </c>
      <c r="T11" s="1725">
        <v>20</v>
      </c>
      <c r="U11" s="1717">
        <v>3</v>
      </c>
      <c r="V11" s="1724">
        <v>4</v>
      </c>
      <c r="W11" s="1725">
        <v>5</v>
      </c>
      <c r="X11" s="1717">
        <v>6</v>
      </c>
      <c r="Y11" s="1724">
        <v>7</v>
      </c>
      <c r="Z11" s="1725">
        <v>8</v>
      </c>
      <c r="AA11" s="1717">
        <v>9</v>
      </c>
      <c r="AB11" s="1724">
        <v>10</v>
      </c>
      <c r="AC11" s="1725">
        <v>11</v>
      </c>
      <c r="AD11" s="1717">
        <v>12</v>
      </c>
      <c r="AE11" s="1724">
        <v>13</v>
      </c>
      <c r="AF11" s="1725">
        <v>14</v>
      </c>
      <c r="AG11" s="1717">
        <v>15</v>
      </c>
      <c r="AH11" s="1724">
        <v>16</v>
      </c>
      <c r="AI11" s="1725">
        <v>17</v>
      </c>
      <c r="AJ11" s="1717">
        <v>18</v>
      </c>
      <c r="AK11" s="1724">
        <v>19</v>
      </c>
      <c r="AL11" s="1725">
        <v>20</v>
      </c>
      <c r="AM11" s="1717">
        <v>3</v>
      </c>
      <c r="AN11" s="1724">
        <v>4</v>
      </c>
      <c r="AO11" s="1725">
        <v>5</v>
      </c>
      <c r="AP11" s="1717">
        <v>6</v>
      </c>
      <c r="AQ11" s="1724">
        <v>7</v>
      </c>
      <c r="AR11" s="1725">
        <v>8</v>
      </c>
      <c r="AS11" s="1717">
        <v>9</v>
      </c>
      <c r="AT11" s="1724">
        <v>10</v>
      </c>
      <c r="AU11" s="1725">
        <v>11</v>
      </c>
      <c r="AV11" s="1717">
        <v>12</v>
      </c>
      <c r="AW11" s="1724">
        <v>13</v>
      </c>
      <c r="AX11" s="1725">
        <v>14</v>
      </c>
      <c r="AY11" s="1717">
        <v>15</v>
      </c>
      <c r="AZ11" s="1724">
        <v>16</v>
      </c>
      <c r="BA11" s="1725">
        <v>17</v>
      </c>
      <c r="BB11" s="1717">
        <v>18</v>
      </c>
      <c r="BC11" s="1724">
        <v>19</v>
      </c>
      <c r="BD11" s="1725">
        <v>20</v>
      </c>
      <c r="BE11" s="1717">
        <v>3</v>
      </c>
      <c r="BF11" s="1724">
        <v>4</v>
      </c>
      <c r="BG11" s="1725">
        <v>5</v>
      </c>
      <c r="BH11" s="1717">
        <v>6</v>
      </c>
      <c r="BI11" s="1724">
        <v>7</v>
      </c>
      <c r="BJ11" s="1725">
        <v>8</v>
      </c>
      <c r="BK11" s="1717">
        <v>9</v>
      </c>
      <c r="BL11" s="1724">
        <v>10</v>
      </c>
      <c r="BM11" s="1725">
        <v>11</v>
      </c>
      <c r="BN11" s="1717">
        <v>12</v>
      </c>
      <c r="BO11" s="1724">
        <v>13</v>
      </c>
      <c r="BP11" s="1725">
        <v>14</v>
      </c>
      <c r="BQ11" s="1717">
        <v>15</v>
      </c>
      <c r="BR11" s="1724">
        <v>16</v>
      </c>
      <c r="BS11" s="1725">
        <v>17</v>
      </c>
      <c r="BT11" s="1717">
        <v>18</v>
      </c>
      <c r="BU11" s="1724">
        <v>19</v>
      </c>
      <c r="BV11" s="1725">
        <v>20</v>
      </c>
      <c r="BW11" s="1717">
        <v>3</v>
      </c>
      <c r="BX11" s="1724">
        <v>4</v>
      </c>
      <c r="BY11" s="1725">
        <v>5</v>
      </c>
      <c r="BZ11" s="1717">
        <v>6</v>
      </c>
      <c r="CA11" s="1724">
        <v>7</v>
      </c>
      <c r="CB11" s="1725">
        <v>8</v>
      </c>
      <c r="CC11" s="1717">
        <v>9</v>
      </c>
      <c r="CD11" s="1724">
        <v>10</v>
      </c>
      <c r="CE11" s="1725">
        <v>11</v>
      </c>
      <c r="CF11" s="1717">
        <v>12</v>
      </c>
      <c r="CG11" s="1724">
        <v>13</v>
      </c>
      <c r="CH11" s="1725">
        <v>14</v>
      </c>
      <c r="CI11" s="1717">
        <v>15</v>
      </c>
      <c r="CJ11" s="1724">
        <v>16</v>
      </c>
      <c r="CK11" s="1726">
        <v>17</v>
      </c>
      <c r="CL11" s="1717">
        <v>18</v>
      </c>
      <c r="CM11" s="1724">
        <v>19</v>
      </c>
      <c r="CN11" s="1725">
        <v>20</v>
      </c>
      <c r="CO11" s="1717">
        <v>3</v>
      </c>
      <c r="CP11" s="1724">
        <v>4</v>
      </c>
      <c r="CQ11" s="1725">
        <v>5</v>
      </c>
      <c r="CR11" s="1717">
        <v>6</v>
      </c>
      <c r="CS11" s="1724">
        <v>7</v>
      </c>
      <c r="CT11" s="1725">
        <v>8</v>
      </c>
      <c r="CU11" s="1717">
        <v>9</v>
      </c>
      <c r="CV11" s="1724">
        <v>10</v>
      </c>
      <c r="CW11" s="1725">
        <v>11</v>
      </c>
      <c r="CX11" s="1717">
        <v>12</v>
      </c>
      <c r="CY11" s="1724">
        <v>13</v>
      </c>
      <c r="CZ11" s="1725">
        <v>14</v>
      </c>
      <c r="DA11" s="1717">
        <v>15</v>
      </c>
      <c r="DB11" s="1724">
        <v>16</v>
      </c>
      <c r="DC11" s="1725">
        <v>17</v>
      </c>
      <c r="DD11" s="1717">
        <v>18</v>
      </c>
      <c r="DE11" s="1724">
        <v>19</v>
      </c>
      <c r="DF11" s="1725">
        <v>20</v>
      </c>
      <c r="DG11" s="1717">
        <v>3</v>
      </c>
      <c r="DH11" s="1724">
        <v>4</v>
      </c>
      <c r="DI11" s="1725">
        <v>4</v>
      </c>
      <c r="DJ11" s="1717">
        <v>6</v>
      </c>
      <c r="DK11" s="1724">
        <v>7</v>
      </c>
      <c r="DL11" s="1725">
        <v>8</v>
      </c>
      <c r="DM11" s="1717">
        <v>9</v>
      </c>
      <c r="DN11" s="1724">
        <v>10</v>
      </c>
      <c r="DO11" s="1725">
        <v>11</v>
      </c>
      <c r="DP11" s="1717">
        <v>3</v>
      </c>
      <c r="DQ11" s="1724">
        <v>4</v>
      </c>
      <c r="DR11" s="1725">
        <v>5</v>
      </c>
      <c r="DS11" s="1717">
        <v>6</v>
      </c>
      <c r="DT11" s="1724">
        <v>7</v>
      </c>
      <c r="DU11" s="1725">
        <v>8</v>
      </c>
      <c r="DV11" s="1717">
        <v>9</v>
      </c>
      <c r="DW11" s="1724">
        <v>10</v>
      </c>
      <c r="DX11" s="1725">
        <v>11</v>
      </c>
      <c r="DY11" s="465">
        <v>12</v>
      </c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</row>
    <row r="12" spans="1:240" ht="24.95" customHeight="1" x14ac:dyDescent="0.2">
      <c r="A12" s="2126" t="s">
        <v>121</v>
      </c>
      <c r="B12" s="2146" t="s">
        <v>827</v>
      </c>
      <c r="C12" s="2223">
        <v>4065000</v>
      </c>
      <c r="D12" s="2135">
        <v>1668000</v>
      </c>
      <c r="E12" s="428">
        <v>1827986.9999999998</v>
      </c>
      <c r="F12" s="420">
        <v>1651116000</v>
      </c>
      <c r="G12" s="452">
        <v>1271335000</v>
      </c>
      <c r="H12" s="428">
        <v>1377413899.9999998</v>
      </c>
      <c r="I12" s="420">
        <v>223587000</v>
      </c>
      <c r="J12" s="452">
        <v>248183000</v>
      </c>
      <c r="K12" s="428">
        <v>227762029</v>
      </c>
      <c r="L12" s="420">
        <v>5000000</v>
      </c>
      <c r="M12" s="452">
        <v>5000000</v>
      </c>
      <c r="N12" s="428">
        <v>3350000</v>
      </c>
      <c r="O12" s="420">
        <v>0</v>
      </c>
      <c r="P12" s="452">
        <v>0</v>
      </c>
      <c r="Q12" s="428">
        <v>0</v>
      </c>
      <c r="R12" s="420">
        <v>53905000</v>
      </c>
      <c r="S12" s="452">
        <v>64106000</v>
      </c>
      <c r="T12" s="428">
        <v>57832720</v>
      </c>
      <c r="U12" s="420">
        <v>89371000</v>
      </c>
      <c r="V12" s="452">
        <v>90209000</v>
      </c>
      <c r="W12" s="428">
        <v>89715897.000000015</v>
      </c>
      <c r="X12" s="420">
        <v>3937000</v>
      </c>
      <c r="Y12" s="452">
        <v>9508000</v>
      </c>
      <c r="Z12" s="428">
        <v>8400161</v>
      </c>
      <c r="AA12" s="420">
        <v>0</v>
      </c>
      <c r="AB12" s="452">
        <v>0</v>
      </c>
      <c r="AC12" s="428">
        <v>0</v>
      </c>
      <c r="AD12" s="420">
        <v>50000</v>
      </c>
      <c r="AE12" s="452">
        <v>50000</v>
      </c>
      <c r="AF12" s="428">
        <v>35998.999999999993</v>
      </c>
      <c r="AG12" s="420">
        <v>442187000</v>
      </c>
      <c r="AH12" s="452">
        <v>429050000</v>
      </c>
      <c r="AI12" s="428">
        <v>412860725.99999988</v>
      </c>
      <c r="AJ12" s="420">
        <v>9366724000</v>
      </c>
      <c r="AK12" s="452">
        <v>10236893000</v>
      </c>
      <c r="AL12" s="428">
        <v>10792447560.000002</v>
      </c>
      <c r="AM12" s="420">
        <v>0</v>
      </c>
      <c r="AN12" s="452">
        <v>463000</v>
      </c>
      <c r="AO12" s="428">
        <v>191697.99999999997</v>
      </c>
      <c r="AP12" s="420">
        <v>0</v>
      </c>
      <c r="AQ12" s="452">
        <v>0</v>
      </c>
      <c r="AR12" s="428">
        <v>0</v>
      </c>
      <c r="AS12" s="420">
        <v>0</v>
      </c>
      <c r="AT12" s="452">
        <v>0</v>
      </c>
      <c r="AU12" s="428">
        <v>335000</v>
      </c>
      <c r="AV12" s="420">
        <v>259892000</v>
      </c>
      <c r="AW12" s="452">
        <v>259925000</v>
      </c>
      <c r="AX12" s="428">
        <v>311657376</v>
      </c>
      <c r="AY12" s="420">
        <v>0</v>
      </c>
      <c r="AZ12" s="452">
        <v>1000000</v>
      </c>
      <c r="BA12" s="428">
        <v>2197790</v>
      </c>
      <c r="BB12" s="420">
        <v>3984608679.9999995</v>
      </c>
      <c r="BC12" s="452">
        <v>4673174924</v>
      </c>
      <c r="BD12" s="428">
        <v>4649447735</v>
      </c>
      <c r="BE12" s="420">
        <v>287515000</v>
      </c>
      <c r="BF12" s="452">
        <v>494056000</v>
      </c>
      <c r="BG12" s="428">
        <v>555070111</v>
      </c>
      <c r="BH12" s="420">
        <v>16371957680</v>
      </c>
      <c r="BI12" s="452">
        <v>17784620924</v>
      </c>
      <c r="BJ12" s="428">
        <v>18490546689</v>
      </c>
      <c r="BK12" s="420">
        <v>0</v>
      </c>
      <c r="BL12" s="452">
        <v>0</v>
      </c>
      <c r="BM12" s="428">
        <v>0</v>
      </c>
      <c r="BN12" s="420">
        <v>70000000</v>
      </c>
      <c r="BO12" s="452">
        <v>45000000</v>
      </c>
      <c r="BP12" s="428">
        <v>30409850</v>
      </c>
      <c r="BQ12" s="420">
        <v>0</v>
      </c>
      <c r="BR12" s="452">
        <v>0</v>
      </c>
      <c r="BS12" s="428">
        <v>0</v>
      </c>
      <c r="BT12" s="420">
        <v>0</v>
      </c>
      <c r="BU12" s="452">
        <v>0</v>
      </c>
      <c r="BV12" s="428">
        <v>0</v>
      </c>
      <c r="BW12" s="420">
        <v>0</v>
      </c>
      <c r="BX12" s="452">
        <v>0</v>
      </c>
      <c r="BY12" s="428">
        <v>0</v>
      </c>
      <c r="BZ12" s="420">
        <v>635000</v>
      </c>
      <c r="CA12" s="452">
        <v>635000</v>
      </c>
      <c r="CB12" s="428">
        <v>223520</v>
      </c>
      <c r="CC12" s="420">
        <v>0</v>
      </c>
      <c r="CD12" s="452">
        <v>231000</v>
      </c>
      <c r="CE12" s="428">
        <v>1046338</v>
      </c>
      <c r="CF12" s="420">
        <v>0</v>
      </c>
      <c r="CG12" s="452">
        <v>0</v>
      </c>
      <c r="CH12" s="428">
        <v>0</v>
      </c>
      <c r="CI12" s="420">
        <v>0</v>
      </c>
      <c r="CJ12" s="452">
        <v>0</v>
      </c>
      <c r="CK12" s="1071">
        <v>371010</v>
      </c>
      <c r="CL12" s="420">
        <v>160004000</v>
      </c>
      <c r="CM12" s="452">
        <v>152266000</v>
      </c>
      <c r="CN12" s="428">
        <v>148951723</v>
      </c>
      <c r="CO12" s="420">
        <v>0</v>
      </c>
      <c r="CP12" s="452">
        <v>2247000</v>
      </c>
      <c r="CQ12" s="428">
        <v>3201234</v>
      </c>
      <c r="CR12" s="420">
        <v>0</v>
      </c>
      <c r="CS12" s="452">
        <v>0</v>
      </c>
      <c r="CT12" s="428">
        <v>0</v>
      </c>
      <c r="CU12" s="420">
        <v>0</v>
      </c>
      <c r="CV12" s="452">
        <v>0</v>
      </c>
      <c r="CW12" s="428">
        <v>0</v>
      </c>
      <c r="CX12" s="420">
        <v>0</v>
      </c>
      <c r="CY12" s="452">
        <v>0</v>
      </c>
      <c r="CZ12" s="428">
        <v>0</v>
      </c>
      <c r="DA12" s="420">
        <v>230639000</v>
      </c>
      <c r="DB12" s="452">
        <v>200379000</v>
      </c>
      <c r="DC12" s="428">
        <v>184203675</v>
      </c>
      <c r="DD12" s="420">
        <v>16602596680</v>
      </c>
      <c r="DE12" s="452">
        <v>17984999924</v>
      </c>
      <c r="DF12" s="428">
        <v>18674750364</v>
      </c>
      <c r="DG12" s="420">
        <v>3040000</v>
      </c>
      <c r="DH12" s="452">
        <v>140448419</v>
      </c>
      <c r="DI12" s="428">
        <v>137963183</v>
      </c>
      <c r="DJ12" s="420">
        <v>8458000</v>
      </c>
      <c r="DK12" s="452">
        <v>15540931</v>
      </c>
      <c r="DL12" s="428">
        <v>14352752</v>
      </c>
      <c r="DM12" s="420">
        <v>11498000</v>
      </c>
      <c r="DN12" s="452">
        <v>155989350</v>
      </c>
      <c r="DO12" s="428">
        <v>152315935</v>
      </c>
      <c r="DP12" s="420">
        <v>113858000</v>
      </c>
      <c r="DQ12" s="452">
        <v>120004000</v>
      </c>
      <c r="DR12" s="428">
        <v>135791002</v>
      </c>
      <c r="DS12" s="420">
        <v>3302935000</v>
      </c>
      <c r="DT12" s="452">
        <v>3398129588</v>
      </c>
      <c r="DU12" s="428">
        <v>3416163079</v>
      </c>
      <c r="DV12" s="420">
        <v>20030887680</v>
      </c>
      <c r="DW12" s="452">
        <v>21659122862</v>
      </c>
      <c r="DX12" s="428">
        <v>22379020380</v>
      </c>
      <c r="DY12" s="466">
        <v>103.32376118177449</v>
      </c>
      <c r="DZ12" s="65"/>
      <c r="EA12" s="65"/>
      <c r="EB12" s="66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</row>
    <row r="13" spans="1:240" ht="20.100000000000001" customHeight="1" x14ac:dyDescent="0.2">
      <c r="A13" s="2127" t="s">
        <v>295</v>
      </c>
      <c r="B13" s="2147" t="s">
        <v>828</v>
      </c>
      <c r="C13" s="2161">
        <v>0</v>
      </c>
      <c r="D13" s="2135">
        <v>0</v>
      </c>
      <c r="E13" s="428">
        <v>0</v>
      </c>
      <c r="F13" s="420">
        <v>0</v>
      </c>
      <c r="G13" s="452">
        <v>0</v>
      </c>
      <c r="H13" s="428">
        <v>0</v>
      </c>
      <c r="I13" s="420">
        <v>0</v>
      </c>
      <c r="J13" s="452">
        <v>399000</v>
      </c>
      <c r="K13" s="428">
        <v>399000</v>
      </c>
      <c r="L13" s="420">
        <v>0</v>
      </c>
      <c r="M13" s="452">
        <v>0</v>
      </c>
      <c r="N13" s="428">
        <v>0</v>
      </c>
      <c r="O13" s="420">
        <v>0</v>
      </c>
      <c r="P13" s="452">
        <v>0</v>
      </c>
      <c r="Q13" s="428">
        <v>0</v>
      </c>
      <c r="R13" s="420">
        <v>52000000</v>
      </c>
      <c r="S13" s="452">
        <v>52000000</v>
      </c>
      <c r="T13" s="428">
        <v>52044100</v>
      </c>
      <c r="U13" s="420">
        <v>0</v>
      </c>
      <c r="V13" s="452">
        <v>0</v>
      </c>
      <c r="W13" s="428">
        <v>0</v>
      </c>
      <c r="X13" s="420">
        <v>0</v>
      </c>
      <c r="Y13" s="452">
        <v>3199000</v>
      </c>
      <c r="Z13" s="428">
        <v>3199405</v>
      </c>
      <c r="AA13" s="420">
        <v>0</v>
      </c>
      <c r="AB13" s="452">
        <v>0</v>
      </c>
      <c r="AC13" s="428">
        <v>0</v>
      </c>
      <c r="AD13" s="420">
        <v>0</v>
      </c>
      <c r="AE13" s="452">
        <v>0</v>
      </c>
      <c r="AF13" s="428">
        <v>0</v>
      </c>
      <c r="AG13" s="420">
        <v>0</v>
      </c>
      <c r="AH13" s="452">
        <v>0</v>
      </c>
      <c r="AI13" s="428">
        <v>0</v>
      </c>
      <c r="AJ13" s="420">
        <v>0</v>
      </c>
      <c r="AK13" s="452">
        <v>0</v>
      </c>
      <c r="AL13" s="428">
        <v>0</v>
      </c>
      <c r="AM13" s="420">
        <v>0</v>
      </c>
      <c r="AN13" s="452">
        <v>0</v>
      </c>
      <c r="AO13" s="428">
        <v>0</v>
      </c>
      <c r="AP13" s="420">
        <v>0</v>
      </c>
      <c r="AQ13" s="452">
        <v>0</v>
      </c>
      <c r="AR13" s="428">
        <v>0</v>
      </c>
      <c r="AS13" s="420">
        <v>0</v>
      </c>
      <c r="AT13" s="452">
        <v>0</v>
      </c>
      <c r="AU13" s="428">
        <v>335000</v>
      </c>
      <c r="AV13" s="420">
        <v>0</v>
      </c>
      <c r="AW13" s="452">
        <v>0</v>
      </c>
      <c r="AX13" s="428">
        <v>0</v>
      </c>
      <c r="AY13" s="420">
        <v>0</v>
      </c>
      <c r="AZ13" s="452">
        <v>0</v>
      </c>
      <c r="BA13" s="428">
        <v>0</v>
      </c>
      <c r="BB13" s="420">
        <v>3952541607.9999995</v>
      </c>
      <c r="BC13" s="452">
        <v>4541037924</v>
      </c>
      <c r="BD13" s="428">
        <v>4541037450</v>
      </c>
      <c r="BE13" s="420">
        <v>0</v>
      </c>
      <c r="BF13" s="452">
        <v>0</v>
      </c>
      <c r="BG13" s="428">
        <v>0</v>
      </c>
      <c r="BH13" s="420">
        <v>4004541607.9999995</v>
      </c>
      <c r="BI13" s="452">
        <v>4596635924</v>
      </c>
      <c r="BJ13" s="428">
        <v>4597014955</v>
      </c>
      <c r="BK13" s="420">
        <v>0</v>
      </c>
      <c r="BL13" s="452">
        <v>0</v>
      </c>
      <c r="BM13" s="428">
        <v>0</v>
      </c>
      <c r="BN13" s="420">
        <v>0</v>
      </c>
      <c r="BO13" s="452">
        <v>0</v>
      </c>
      <c r="BP13" s="428">
        <v>0</v>
      </c>
      <c r="BQ13" s="420">
        <v>0</v>
      </c>
      <c r="BR13" s="452">
        <v>0</v>
      </c>
      <c r="BS13" s="428">
        <v>0</v>
      </c>
      <c r="BT13" s="420">
        <v>0</v>
      </c>
      <c r="BU13" s="452">
        <v>0</v>
      </c>
      <c r="BV13" s="428">
        <v>0</v>
      </c>
      <c r="BW13" s="420">
        <v>0</v>
      </c>
      <c r="BX13" s="452">
        <v>0</v>
      </c>
      <c r="BY13" s="428">
        <v>0</v>
      </c>
      <c r="BZ13" s="420">
        <v>0</v>
      </c>
      <c r="CA13" s="452">
        <v>0</v>
      </c>
      <c r="CB13" s="428">
        <v>0</v>
      </c>
      <c r="CC13" s="420">
        <v>0</v>
      </c>
      <c r="CD13" s="452">
        <v>0</v>
      </c>
      <c r="CE13" s="428">
        <v>0</v>
      </c>
      <c r="CF13" s="420">
        <v>0</v>
      </c>
      <c r="CG13" s="452">
        <v>0</v>
      </c>
      <c r="CH13" s="428">
        <v>0</v>
      </c>
      <c r="CI13" s="420">
        <v>0</v>
      </c>
      <c r="CJ13" s="452">
        <v>0</v>
      </c>
      <c r="CK13" s="1071">
        <v>0</v>
      </c>
      <c r="CL13" s="420">
        <v>0</v>
      </c>
      <c r="CM13" s="452">
        <v>0</v>
      </c>
      <c r="CN13" s="428">
        <v>0</v>
      </c>
      <c r="CO13" s="420">
        <v>0</v>
      </c>
      <c r="CP13" s="452">
        <v>0</v>
      </c>
      <c r="CQ13" s="428">
        <v>0</v>
      </c>
      <c r="CR13" s="420">
        <v>0</v>
      </c>
      <c r="CS13" s="452">
        <v>0</v>
      </c>
      <c r="CT13" s="428">
        <v>0</v>
      </c>
      <c r="CU13" s="420">
        <v>0</v>
      </c>
      <c r="CV13" s="452">
        <v>0</v>
      </c>
      <c r="CW13" s="428">
        <v>0</v>
      </c>
      <c r="CX13" s="420">
        <v>0</v>
      </c>
      <c r="CY13" s="452">
        <v>0</v>
      </c>
      <c r="CZ13" s="428">
        <v>0</v>
      </c>
      <c r="DA13" s="420">
        <v>0</v>
      </c>
      <c r="DB13" s="452">
        <v>0</v>
      </c>
      <c r="DC13" s="428">
        <v>0</v>
      </c>
      <c r="DD13" s="420">
        <v>4004541607.9999995</v>
      </c>
      <c r="DE13" s="452">
        <v>4596635924</v>
      </c>
      <c r="DF13" s="428">
        <v>4597014955</v>
      </c>
      <c r="DG13" s="420">
        <v>0</v>
      </c>
      <c r="DH13" s="452">
        <v>137104419</v>
      </c>
      <c r="DI13" s="428">
        <v>137104419</v>
      </c>
      <c r="DJ13" s="420">
        <v>0</v>
      </c>
      <c r="DK13" s="452">
        <v>230931</v>
      </c>
      <c r="DL13" s="428">
        <v>230931</v>
      </c>
      <c r="DM13" s="420">
        <v>0</v>
      </c>
      <c r="DN13" s="452">
        <v>137335350</v>
      </c>
      <c r="DO13" s="428">
        <v>137335350</v>
      </c>
      <c r="DP13" s="420">
        <v>0</v>
      </c>
      <c r="DQ13" s="452">
        <v>2200000</v>
      </c>
      <c r="DR13" s="428">
        <v>2200000</v>
      </c>
      <c r="DS13" s="420">
        <v>3202625000</v>
      </c>
      <c r="DT13" s="452">
        <v>3297819588</v>
      </c>
      <c r="DU13" s="452">
        <v>3300618950</v>
      </c>
      <c r="DV13" s="420">
        <v>7207166608</v>
      </c>
      <c r="DW13" s="452">
        <v>8033990862</v>
      </c>
      <c r="DX13" s="428">
        <v>8037169255</v>
      </c>
      <c r="DY13" s="467">
        <v>100.03956181995468</v>
      </c>
      <c r="DZ13" s="65"/>
      <c r="EA13" s="65"/>
      <c r="EB13" s="66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</row>
    <row r="14" spans="1:240" ht="18" customHeight="1" x14ac:dyDescent="0.2">
      <c r="A14" s="2128" t="s">
        <v>521</v>
      </c>
      <c r="B14" s="2148" t="s">
        <v>813</v>
      </c>
      <c r="C14" s="2162">
        <v>0</v>
      </c>
      <c r="D14" s="2136">
        <v>0</v>
      </c>
      <c r="E14" s="961">
        <v>0</v>
      </c>
      <c r="F14" s="959">
        <v>0</v>
      </c>
      <c r="G14" s="960">
        <v>0</v>
      </c>
      <c r="H14" s="961">
        <v>0</v>
      </c>
      <c r="I14" s="959">
        <v>0</v>
      </c>
      <c r="J14" s="960">
        <v>0</v>
      </c>
      <c r="K14" s="961">
        <v>0</v>
      </c>
      <c r="L14" s="959">
        <v>0</v>
      </c>
      <c r="M14" s="960">
        <v>0</v>
      </c>
      <c r="N14" s="961">
        <v>0</v>
      </c>
      <c r="O14" s="959">
        <v>0</v>
      </c>
      <c r="P14" s="960">
        <v>0</v>
      </c>
      <c r="Q14" s="961">
        <v>0</v>
      </c>
      <c r="R14" s="959">
        <v>0</v>
      </c>
      <c r="S14" s="960">
        <v>0</v>
      </c>
      <c r="T14" s="961">
        <v>0</v>
      </c>
      <c r="U14" s="959">
        <v>0</v>
      </c>
      <c r="V14" s="960">
        <v>0</v>
      </c>
      <c r="W14" s="961">
        <v>0</v>
      </c>
      <c r="X14" s="959">
        <v>0</v>
      </c>
      <c r="Y14" s="960">
        <v>239000</v>
      </c>
      <c r="Z14" s="961">
        <v>239405</v>
      </c>
      <c r="AA14" s="959">
        <v>0</v>
      </c>
      <c r="AB14" s="960">
        <v>0</v>
      </c>
      <c r="AC14" s="961">
        <v>0</v>
      </c>
      <c r="AD14" s="959">
        <v>0</v>
      </c>
      <c r="AE14" s="960">
        <v>0</v>
      </c>
      <c r="AF14" s="961">
        <v>0</v>
      </c>
      <c r="AG14" s="959">
        <v>0</v>
      </c>
      <c r="AH14" s="960">
        <v>0</v>
      </c>
      <c r="AI14" s="961">
        <v>0</v>
      </c>
      <c r="AJ14" s="959">
        <v>0</v>
      </c>
      <c r="AK14" s="960">
        <v>0</v>
      </c>
      <c r="AL14" s="961">
        <v>0</v>
      </c>
      <c r="AM14" s="959">
        <v>0</v>
      </c>
      <c r="AN14" s="960">
        <v>0</v>
      </c>
      <c r="AO14" s="961">
        <v>0</v>
      </c>
      <c r="AP14" s="959">
        <v>0</v>
      </c>
      <c r="AQ14" s="960">
        <v>0</v>
      </c>
      <c r="AR14" s="961">
        <v>0</v>
      </c>
      <c r="AS14" s="959">
        <v>0</v>
      </c>
      <c r="AT14" s="960">
        <v>0</v>
      </c>
      <c r="AU14" s="961">
        <v>0</v>
      </c>
      <c r="AV14" s="959">
        <v>0</v>
      </c>
      <c r="AW14" s="960">
        <v>0</v>
      </c>
      <c r="AX14" s="961">
        <v>0</v>
      </c>
      <c r="AY14" s="959">
        <v>0</v>
      </c>
      <c r="AZ14" s="960">
        <v>0</v>
      </c>
      <c r="BA14" s="961">
        <v>0</v>
      </c>
      <c r="BB14" s="959">
        <v>3952541607.9999995</v>
      </c>
      <c r="BC14" s="960">
        <v>4504470924</v>
      </c>
      <c r="BD14" s="961">
        <v>4504470519</v>
      </c>
      <c r="BE14" s="959">
        <v>0</v>
      </c>
      <c r="BF14" s="960">
        <v>0</v>
      </c>
      <c r="BG14" s="961">
        <v>0</v>
      </c>
      <c r="BH14" s="959">
        <v>3952541607.9999995</v>
      </c>
      <c r="BI14" s="959">
        <v>4504709924</v>
      </c>
      <c r="BJ14" s="959">
        <v>4504709924</v>
      </c>
      <c r="BK14" s="959">
        <v>0</v>
      </c>
      <c r="BL14" s="960">
        <v>0</v>
      </c>
      <c r="BM14" s="961">
        <v>0</v>
      </c>
      <c r="BN14" s="959">
        <v>0</v>
      </c>
      <c r="BO14" s="960">
        <v>0</v>
      </c>
      <c r="BP14" s="961">
        <v>0</v>
      </c>
      <c r="BQ14" s="959">
        <v>0</v>
      </c>
      <c r="BR14" s="960">
        <v>0</v>
      </c>
      <c r="BS14" s="961">
        <v>0</v>
      </c>
      <c r="BT14" s="959">
        <v>0</v>
      </c>
      <c r="BU14" s="960">
        <v>0</v>
      </c>
      <c r="BV14" s="961">
        <v>0</v>
      </c>
      <c r="BW14" s="959">
        <v>0</v>
      </c>
      <c r="BX14" s="960">
        <v>0</v>
      </c>
      <c r="BY14" s="961">
        <v>0</v>
      </c>
      <c r="BZ14" s="959">
        <v>0</v>
      </c>
      <c r="CA14" s="960">
        <v>0</v>
      </c>
      <c r="CB14" s="961">
        <v>0</v>
      </c>
      <c r="CC14" s="959">
        <v>0</v>
      </c>
      <c r="CD14" s="960">
        <v>0</v>
      </c>
      <c r="CE14" s="961">
        <v>0</v>
      </c>
      <c r="CF14" s="959">
        <v>0</v>
      </c>
      <c r="CG14" s="960">
        <v>0</v>
      </c>
      <c r="CH14" s="961">
        <v>0</v>
      </c>
      <c r="CI14" s="959">
        <v>0</v>
      </c>
      <c r="CJ14" s="960">
        <v>0</v>
      </c>
      <c r="CK14" s="1072">
        <v>0</v>
      </c>
      <c r="CL14" s="959">
        <v>0</v>
      </c>
      <c r="CM14" s="960">
        <v>0</v>
      </c>
      <c r="CN14" s="961">
        <v>0</v>
      </c>
      <c r="CO14" s="959">
        <v>0</v>
      </c>
      <c r="CP14" s="960">
        <v>0</v>
      </c>
      <c r="CQ14" s="961">
        <v>0</v>
      </c>
      <c r="CR14" s="959">
        <v>0</v>
      </c>
      <c r="CS14" s="960">
        <v>0</v>
      </c>
      <c r="CT14" s="961">
        <v>0</v>
      </c>
      <c r="CU14" s="959">
        <v>0</v>
      </c>
      <c r="CV14" s="960">
        <v>0</v>
      </c>
      <c r="CW14" s="961">
        <v>0</v>
      </c>
      <c r="CX14" s="959">
        <v>0</v>
      </c>
      <c r="CY14" s="960">
        <v>0</v>
      </c>
      <c r="CZ14" s="961">
        <v>0</v>
      </c>
      <c r="DA14" s="959">
        <v>0</v>
      </c>
      <c r="DB14" s="959">
        <v>0</v>
      </c>
      <c r="DC14" s="959">
        <v>0</v>
      </c>
      <c r="DD14" s="959">
        <v>3952541607.9999995</v>
      </c>
      <c r="DE14" s="960">
        <v>4504709924</v>
      </c>
      <c r="DF14" s="961">
        <v>4504709924</v>
      </c>
      <c r="DG14" s="959">
        <v>0</v>
      </c>
      <c r="DH14" s="960">
        <v>0</v>
      </c>
      <c r="DI14" s="961">
        <v>0</v>
      </c>
      <c r="DJ14" s="959">
        <v>0</v>
      </c>
      <c r="DK14" s="960">
        <v>0</v>
      </c>
      <c r="DL14" s="961">
        <v>0</v>
      </c>
      <c r="DM14" s="959">
        <v>0</v>
      </c>
      <c r="DN14" s="960">
        <v>0</v>
      </c>
      <c r="DO14" s="961">
        <v>0</v>
      </c>
      <c r="DP14" s="959">
        <v>0</v>
      </c>
      <c r="DQ14" s="960">
        <v>0</v>
      </c>
      <c r="DR14" s="961">
        <v>0</v>
      </c>
      <c r="DS14" s="959">
        <v>0</v>
      </c>
      <c r="DT14" s="960">
        <v>0</v>
      </c>
      <c r="DU14" s="961">
        <v>0</v>
      </c>
      <c r="DV14" s="959">
        <v>3952541607.9999995</v>
      </c>
      <c r="DW14" s="960">
        <v>4504709924</v>
      </c>
      <c r="DX14" s="961">
        <v>4504709924</v>
      </c>
      <c r="DY14" s="985">
        <v>100</v>
      </c>
      <c r="DZ14" s="65"/>
      <c r="EA14" s="65"/>
      <c r="EB14" s="66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</row>
    <row r="15" spans="1:240" s="60" customFormat="1" ht="18" customHeight="1" x14ac:dyDescent="0.2">
      <c r="A15" s="2128" t="s">
        <v>522</v>
      </c>
      <c r="B15" s="2148" t="s">
        <v>814</v>
      </c>
      <c r="C15" s="2163"/>
      <c r="D15" s="2137"/>
      <c r="E15" s="431"/>
      <c r="F15" s="423"/>
      <c r="G15" s="455"/>
      <c r="H15" s="431"/>
      <c r="I15" s="423"/>
      <c r="J15" s="455"/>
      <c r="K15" s="431"/>
      <c r="L15" s="423"/>
      <c r="M15" s="455"/>
      <c r="N15" s="431"/>
      <c r="O15" s="423"/>
      <c r="P15" s="455"/>
      <c r="Q15" s="431"/>
      <c r="R15" s="423"/>
      <c r="S15" s="455"/>
      <c r="T15" s="431"/>
      <c r="U15" s="423"/>
      <c r="V15" s="455"/>
      <c r="W15" s="431"/>
      <c r="X15" s="423"/>
      <c r="Y15" s="455"/>
      <c r="Z15" s="431"/>
      <c r="AA15" s="423"/>
      <c r="AB15" s="455"/>
      <c r="AC15" s="431"/>
      <c r="AD15" s="423"/>
      <c r="AE15" s="455"/>
      <c r="AF15" s="431"/>
      <c r="AG15" s="423"/>
      <c r="AH15" s="455"/>
      <c r="AI15" s="431"/>
      <c r="AJ15" s="423"/>
      <c r="AK15" s="455"/>
      <c r="AL15" s="431"/>
      <c r="AM15" s="423"/>
      <c r="AN15" s="455"/>
      <c r="AO15" s="431"/>
      <c r="AP15" s="423"/>
      <c r="AQ15" s="455"/>
      <c r="AR15" s="431"/>
      <c r="AS15" s="423"/>
      <c r="AT15" s="455"/>
      <c r="AU15" s="431"/>
      <c r="AV15" s="423"/>
      <c r="AW15" s="455"/>
      <c r="AX15" s="431"/>
      <c r="AY15" s="423"/>
      <c r="AZ15" s="455"/>
      <c r="BA15" s="431"/>
      <c r="BB15" s="423"/>
      <c r="BC15" s="458">
        <v>36567000</v>
      </c>
      <c r="BD15" s="434">
        <v>36566931</v>
      </c>
      <c r="BE15" s="423"/>
      <c r="BF15" s="455"/>
      <c r="BG15" s="431"/>
      <c r="BH15" s="426">
        <v>0</v>
      </c>
      <c r="BI15" s="458">
        <v>36567000</v>
      </c>
      <c r="BJ15" s="434">
        <v>36566931</v>
      </c>
      <c r="BK15" s="423"/>
      <c r="BL15" s="455"/>
      <c r="BM15" s="431"/>
      <c r="BN15" s="423"/>
      <c r="BO15" s="455"/>
      <c r="BP15" s="431"/>
      <c r="BQ15" s="423"/>
      <c r="BR15" s="455"/>
      <c r="BS15" s="431"/>
      <c r="BT15" s="423"/>
      <c r="BU15" s="455"/>
      <c r="BV15" s="431"/>
      <c r="BW15" s="423"/>
      <c r="BX15" s="455"/>
      <c r="BY15" s="431"/>
      <c r="BZ15" s="423"/>
      <c r="CA15" s="455"/>
      <c r="CB15" s="431"/>
      <c r="CC15" s="423"/>
      <c r="CD15" s="455"/>
      <c r="CE15" s="431"/>
      <c r="CF15" s="423"/>
      <c r="CG15" s="455"/>
      <c r="CH15" s="431"/>
      <c r="CI15" s="423"/>
      <c r="CJ15" s="455"/>
      <c r="CK15" s="1074"/>
      <c r="CL15" s="423"/>
      <c r="CM15" s="455"/>
      <c r="CN15" s="431"/>
      <c r="CO15" s="423"/>
      <c r="CP15" s="455"/>
      <c r="CQ15" s="431"/>
      <c r="CR15" s="423"/>
      <c r="CS15" s="455"/>
      <c r="CT15" s="431"/>
      <c r="CU15" s="423"/>
      <c r="CV15" s="455"/>
      <c r="CW15" s="431"/>
      <c r="CX15" s="423"/>
      <c r="CY15" s="455"/>
      <c r="CZ15" s="431"/>
      <c r="DA15" s="962">
        <v>0</v>
      </c>
      <c r="DB15" s="963">
        <v>0</v>
      </c>
      <c r="DC15" s="964">
        <v>0</v>
      </c>
      <c r="DD15" s="423">
        <v>0</v>
      </c>
      <c r="DE15" s="455">
        <v>36567000</v>
      </c>
      <c r="DF15" s="431">
        <v>36566931</v>
      </c>
      <c r="DG15" s="423"/>
      <c r="DH15" s="455"/>
      <c r="DI15" s="431"/>
      <c r="DJ15" s="423"/>
      <c r="DK15" s="455"/>
      <c r="DL15" s="431"/>
      <c r="DM15" s="423">
        <v>0</v>
      </c>
      <c r="DN15" s="455">
        <v>0</v>
      </c>
      <c r="DO15" s="431">
        <v>0</v>
      </c>
      <c r="DP15" s="423"/>
      <c r="DQ15" s="455"/>
      <c r="DR15" s="431"/>
      <c r="DS15" s="423"/>
      <c r="DT15" s="455"/>
      <c r="DU15" s="431"/>
      <c r="DV15" s="423">
        <v>0</v>
      </c>
      <c r="DW15" s="455">
        <v>36567000</v>
      </c>
      <c r="DX15" s="431">
        <v>36566931</v>
      </c>
      <c r="DY15" s="472">
        <v>0</v>
      </c>
      <c r="DZ15" s="398"/>
      <c r="EA15" s="398"/>
      <c r="EB15" s="66"/>
      <c r="EC15" s="398"/>
      <c r="ED15" s="398"/>
      <c r="EE15" s="398"/>
      <c r="EF15" s="398"/>
      <c r="EG15" s="398"/>
      <c r="EH15" s="398"/>
      <c r="EI15" s="398"/>
      <c r="EJ15" s="398"/>
      <c r="EK15" s="398"/>
      <c r="EL15" s="398"/>
      <c r="EM15" s="398"/>
      <c r="EN15" s="398"/>
      <c r="EO15" s="398"/>
      <c r="EP15" s="398"/>
      <c r="EQ15" s="398"/>
      <c r="ER15" s="398"/>
      <c r="ES15" s="398"/>
      <c r="ET15" s="398"/>
      <c r="EU15" s="398"/>
      <c r="EV15" s="398"/>
      <c r="EW15" s="398"/>
      <c r="EX15" s="398"/>
      <c r="EY15" s="398"/>
      <c r="EZ15" s="398"/>
      <c r="FA15" s="398"/>
      <c r="FB15" s="398"/>
      <c r="FC15" s="398"/>
      <c r="FD15" s="398"/>
      <c r="FE15" s="398"/>
      <c r="FF15" s="398"/>
      <c r="FG15" s="398"/>
      <c r="FH15" s="398"/>
      <c r="FI15" s="398"/>
      <c r="FJ15" s="398"/>
      <c r="FK15" s="398"/>
      <c r="FL15" s="398"/>
      <c r="FM15" s="398"/>
      <c r="FN15" s="398"/>
      <c r="FO15" s="398"/>
      <c r="FP15" s="398"/>
      <c r="FQ15" s="398"/>
      <c r="FR15" s="398"/>
      <c r="FS15" s="398"/>
      <c r="FT15" s="398"/>
      <c r="FU15" s="398"/>
      <c r="FV15" s="398"/>
      <c r="FW15" s="398"/>
      <c r="FX15" s="398"/>
      <c r="FY15" s="398"/>
      <c r="FZ15" s="398"/>
      <c r="GA15" s="398"/>
      <c r="GB15" s="398"/>
      <c r="GC15" s="398"/>
      <c r="GD15" s="398"/>
      <c r="GE15" s="398"/>
      <c r="GF15" s="398"/>
      <c r="GG15" s="398"/>
      <c r="GH15" s="398"/>
      <c r="GI15" s="398"/>
      <c r="GJ15" s="398"/>
      <c r="GK15" s="398"/>
      <c r="GL15" s="398"/>
      <c r="GM15" s="398"/>
      <c r="GN15" s="398"/>
      <c r="GO15" s="398"/>
      <c r="GP15" s="398"/>
      <c r="GQ15" s="398"/>
      <c r="GR15" s="398"/>
      <c r="GS15" s="398"/>
      <c r="GT15" s="398"/>
      <c r="GU15" s="398"/>
      <c r="GV15" s="398"/>
      <c r="GW15" s="398"/>
      <c r="GX15" s="398"/>
      <c r="GY15" s="398"/>
      <c r="GZ15" s="398"/>
      <c r="HA15" s="398"/>
      <c r="HB15" s="398"/>
      <c r="HC15" s="398"/>
      <c r="HD15" s="398"/>
      <c r="HE15" s="398"/>
      <c r="HF15" s="398"/>
      <c r="HG15" s="398"/>
      <c r="HH15" s="398"/>
      <c r="HI15" s="398"/>
      <c r="HJ15" s="398"/>
      <c r="HK15" s="398"/>
      <c r="HL15" s="398"/>
      <c r="HM15" s="398"/>
      <c r="HN15" s="398"/>
      <c r="HO15" s="398"/>
      <c r="HP15" s="398"/>
      <c r="HQ15" s="398"/>
      <c r="HR15" s="398"/>
      <c r="HS15" s="398"/>
      <c r="HT15" s="398"/>
      <c r="HU15" s="398"/>
      <c r="HV15" s="398"/>
      <c r="HW15" s="398"/>
      <c r="HX15" s="398"/>
      <c r="HY15" s="398"/>
      <c r="HZ15" s="398"/>
      <c r="IA15" s="398"/>
      <c r="IB15" s="398"/>
      <c r="IC15" s="398"/>
      <c r="ID15" s="398"/>
      <c r="IE15" s="398"/>
      <c r="IF15" s="398"/>
    </row>
    <row r="16" spans="1:240" ht="18" customHeight="1" x14ac:dyDescent="0.2">
      <c r="A16" s="2128" t="s">
        <v>523</v>
      </c>
      <c r="B16" s="2149" t="s">
        <v>875</v>
      </c>
      <c r="C16" s="2161"/>
      <c r="D16" s="2135"/>
      <c r="E16" s="428"/>
      <c r="F16" s="420"/>
      <c r="G16" s="452"/>
      <c r="H16" s="428"/>
      <c r="I16" s="420"/>
      <c r="J16" s="452"/>
      <c r="K16" s="428"/>
      <c r="L16" s="420"/>
      <c r="M16" s="452"/>
      <c r="N16" s="428"/>
      <c r="O16" s="420"/>
      <c r="P16" s="452"/>
      <c r="Q16" s="428"/>
      <c r="R16" s="420"/>
      <c r="S16" s="452"/>
      <c r="T16" s="428"/>
      <c r="U16" s="420"/>
      <c r="V16" s="452"/>
      <c r="W16" s="428"/>
      <c r="X16" s="420"/>
      <c r="Y16" s="452"/>
      <c r="Z16" s="428"/>
      <c r="AA16" s="420"/>
      <c r="AB16" s="452"/>
      <c r="AC16" s="428"/>
      <c r="AD16" s="420"/>
      <c r="AE16" s="452"/>
      <c r="AF16" s="428"/>
      <c r="AG16" s="420"/>
      <c r="AH16" s="452"/>
      <c r="AI16" s="428"/>
      <c r="AJ16" s="420"/>
      <c r="AK16" s="452"/>
      <c r="AL16" s="428"/>
      <c r="AM16" s="420"/>
      <c r="AN16" s="452"/>
      <c r="AO16" s="428"/>
      <c r="AP16" s="420"/>
      <c r="AQ16" s="452"/>
      <c r="AR16" s="428"/>
      <c r="AS16" s="420"/>
      <c r="AT16" s="452"/>
      <c r="AU16" s="428"/>
      <c r="AV16" s="420"/>
      <c r="AW16" s="452"/>
      <c r="AX16" s="428"/>
      <c r="AY16" s="420"/>
      <c r="AZ16" s="452"/>
      <c r="BA16" s="428"/>
      <c r="BB16" s="420"/>
      <c r="BC16" s="452"/>
      <c r="BD16" s="428"/>
      <c r="BE16" s="420"/>
      <c r="BF16" s="452"/>
      <c r="BG16" s="428"/>
      <c r="BH16" s="995">
        <v>0</v>
      </c>
      <c r="BI16" s="996">
        <v>0</v>
      </c>
      <c r="BJ16" s="997">
        <v>0</v>
      </c>
      <c r="BK16" s="420"/>
      <c r="BL16" s="452"/>
      <c r="BM16" s="428"/>
      <c r="BN16" s="420"/>
      <c r="BO16" s="452"/>
      <c r="BP16" s="428"/>
      <c r="BQ16" s="420"/>
      <c r="BR16" s="452"/>
      <c r="BS16" s="428"/>
      <c r="BT16" s="420"/>
      <c r="BU16" s="452"/>
      <c r="BV16" s="428"/>
      <c r="BW16" s="420"/>
      <c r="BX16" s="452"/>
      <c r="BY16" s="428"/>
      <c r="BZ16" s="420"/>
      <c r="CA16" s="452"/>
      <c r="CB16" s="428"/>
      <c r="CC16" s="420"/>
      <c r="CD16" s="452"/>
      <c r="CE16" s="428"/>
      <c r="CF16" s="420"/>
      <c r="CG16" s="452"/>
      <c r="CH16" s="428"/>
      <c r="CI16" s="420"/>
      <c r="CJ16" s="452"/>
      <c r="CK16" s="1071"/>
      <c r="CL16" s="420"/>
      <c r="CM16" s="452"/>
      <c r="CN16" s="428"/>
      <c r="CO16" s="420"/>
      <c r="CP16" s="452"/>
      <c r="CQ16" s="428"/>
      <c r="CR16" s="420"/>
      <c r="CS16" s="452"/>
      <c r="CT16" s="428"/>
      <c r="CU16" s="420"/>
      <c r="CV16" s="452"/>
      <c r="CW16" s="428"/>
      <c r="CX16" s="420"/>
      <c r="CY16" s="452"/>
      <c r="CZ16" s="428"/>
      <c r="DA16" s="962">
        <v>0</v>
      </c>
      <c r="DB16" s="963">
        <v>0</v>
      </c>
      <c r="DC16" s="964">
        <v>0</v>
      </c>
      <c r="DD16" s="420">
        <v>0</v>
      </c>
      <c r="DE16" s="452">
        <v>0</v>
      </c>
      <c r="DF16" s="428">
        <v>0</v>
      </c>
      <c r="DG16" s="420"/>
      <c r="DH16" s="452"/>
      <c r="DI16" s="428"/>
      <c r="DJ16" s="420"/>
      <c r="DK16" s="452"/>
      <c r="DL16" s="428"/>
      <c r="DM16" s="420">
        <v>0</v>
      </c>
      <c r="DN16" s="452">
        <v>0</v>
      </c>
      <c r="DO16" s="428">
        <v>0</v>
      </c>
      <c r="DP16" s="420"/>
      <c r="DQ16" s="452"/>
      <c r="DR16" s="428"/>
      <c r="DS16" s="420"/>
      <c r="DT16" s="452"/>
      <c r="DU16" s="428"/>
      <c r="DV16" s="995">
        <v>0</v>
      </c>
      <c r="DW16" s="996">
        <v>0</v>
      </c>
      <c r="DX16" s="997">
        <v>0</v>
      </c>
      <c r="DY16" s="986">
        <v>0</v>
      </c>
      <c r="DZ16" s="65"/>
      <c r="EA16" s="65"/>
      <c r="EB16" s="66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</row>
    <row r="17" spans="1:240" ht="18" customHeight="1" x14ac:dyDescent="0.2">
      <c r="A17" s="2128" t="s">
        <v>524</v>
      </c>
      <c r="B17" s="2149" t="s">
        <v>881</v>
      </c>
      <c r="C17" s="2162"/>
      <c r="D17" s="2136"/>
      <c r="E17" s="961"/>
      <c r="F17" s="959"/>
      <c r="G17" s="960"/>
      <c r="H17" s="961"/>
      <c r="I17" s="959"/>
      <c r="J17" s="960"/>
      <c r="K17" s="961"/>
      <c r="L17" s="959"/>
      <c r="M17" s="960"/>
      <c r="N17" s="961"/>
      <c r="O17" s="959"/>
      <c r="P17" s="960"/>
      <c r="Q17" s="961"/>
      <c r="R17" s="959"/>
      <c r="S17" s="960"/>
      <c r="T17" s="961"/>
      <c r="U17" s="959"/>
      <c r="V17" s="960"/>
      <c r="W17" s="961"/>
      <c r="X17" s="959"/>
      <c r="Y17" s="960"/>
      <c r="Z17" s="961"/>
      <c r="AA17" s="959"/>
      <c r="AB17" s="960"/>
      <c r="AC17" s="961"/>
      <c r="AD17" s="959"/>
      <c r="AE17" s="960"/>
      <c r="AF17" s="961"/>
      <c r="AG17" s="959"/>
      <c r="AH17" s="960"/>
      <c r="AI17" s="961"/>
      <c r="AJ17" s="959"/>
      <c r="AK17" s="960"/>
      <c r="AL17" s="961"/>
      <c r="AM17" s="959"/>
      <c r="AN17" s="960"/>
      <c r="AO17" s="961"/>
      <c r="AP17" s="959"/>
      <c r="AQ17" s="960"/>
      <c r="AR17" s="961"/>
      <c r="AS17" s="959"/>
      <c r="AT17" s="960"/>
      <c r="AU17" s="961"/>
      <c r="AV17" s="959"/>
      <c r="AW17" s="960"/>
      <c r="AX17" s="961"/>
      <c r="AY17" s="959"/>
      <c r="AZ17" s="960"/>
      <c r="BA17" s="961"/>
      <c r="BB17" s="959"/>
      <c r="BC17" s="960"/>
      <c r="BD17" s="961"/>
      <c r="BE17" s="959"/>
      <c r="BF17" s="960"/>
      <c r="BG17" s="961"/>
      <c r="BH17" s="959">
        <v>0</v>
      </c>
      <c r="BI17" s="960">
        <v>0</v>
      </c>
      <c r="BJ17" s="961">
        <v>0</v>
      </c>
      <c r="BK17" s="959"/>
      <c r="BL17" s="960"/>
      <c r="BM17" s="961"/>
      <c r="BN17" s="959"/>
      <c r="BO17" s="960"/>
      <c r="BP17" s="961"/>
      <c r="BQ17" s="959"/>
      <c r="BR17" s="960"/>
      <c r="BS17" s="961"/>
      <c r="BT17" s="959"/>
      <c r="BU17" s="960"/>
      <c r="BV17" s="961"/>
      <c r="BW17" s="959"/>
      <c r="BX17" s="960"/>
      <c r="BY17" s="961"/>
      <c r="BZ17" s="959"/>
      <c r="CA17" s="960"/>
      <c r="CB17" s="961"/>
      <c r="CC17" s="959"/>
      <c r="CD17" s="960"/>
      <c r="CE17" s="961"/>
      <c r="CF17" s="959"/>
      <c r="CG17" s="960"/>
      <c r="CH17" s="961"/>
      <c r="CI17" s="959"/>
      <c r="CJ17" s="960"/>
      <c r="CK17" s="1072"/>
      <c r="CL17" s="959"/>
      <c r="CM17" s="960"/>
      <c r="CN17" s="961"/>
      <c r="CO17" s="959"/>
      <c r="CP17" s="960"/>
      <c r="CQ17" s="961"/>
      <c r="CR17" s="959"/>
      <c r="CS17" s="960"/>
      <c r="CT17" s="961"/>
      <c r="CU17" s="959"/>
      <c r="CV17" s="960"/>
      <c r="CW17" s="961"/>
      <c r="CX17" s="959"/>
      <c r="CY17" s="960"/>
      <c r="CZ17" s="961"/>
      <c r="DA17" s="962">
        <v>0</v>
      </c>
      <c r="DB17" s="963">
        <v>0</v>
      </c>
      <c r="DC17" s="964">
        <v>0</v>
      </c>
      <c r="DD17" s="959">
        <v>0</v>
      </c>
      <c r="DE17" s="960">
        <v>0</v>
      </c>
      <c r="DF17" s="961">
        <v>0</v>
      </c>
      <c r="DG17" s="959"/>
      <c r="DH17" s="960"/>
      <c r="DI17" s="961"/>
      <c r="DJ17" s="959"/>
      <c r="DK17" s="960"/>
      <c r="DL17" s="961"/>
      <c r="DM17" s="959">
        <v>0</v>
      </c>
      <c r="DN17" s="960">
        <v>0</v>
      </c>
      <c r="DO17" s="961">
        <v>0</v>
      </c>
      <c r="DP17" s="959"/>
      <c r="DQ17" s="960"/>
      <c r="DR17" s="961"/>
      <c r="DS17" s="959"/>
      <c r="DT17" s="960"/>
      <c r="DU17" s="961"/>
      <c r="DV17" s="959">
        <v>0</v>
      </c>
      <c r="DW17" s="960">
        <v>0</v>
      </c>
      <c r="DX17" s="961">
        <v>0</v>
      </c>
      <c r="DY17" s="986">
        <v>0</v>
      </c>
      <c r="DZ17" s="65"/>
      <c r="EA17" s="65"/>
      <c r="EB17" s="66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</row>
    <row r="18" spans="1:240" ht="18" customHeight="1" x14ac:dyDescent="0.2">
      <c r="A18" s="2128" t="s">
        <v>33</v>
      </c>
      <c r="B18" s="2149" t="s">
        <v>882</v>
      </c>
      <c r="C18" s="962"/>
      <c r="D18" s="2138"/>
      <c r="E18" s="964"/>
      <c r="F18" s="962"/>
      <c r="G18" s="963"/>
      <c r="H18" s="964"/>
      <c r="I18" s="962"/>
      <c r="J18" s="963"/>
      <c r="K18" s="964"/>
      <c r="L18" s="962"/>
      <c r="M18" s="963"/>
      <c r="N18" s="964"/>
      <c r="O18" s="962"/>
      <c r="P18" s="963"/>
      <c r="Q18" s="964"/>
      <c r="R18" s="962"/>
      <c r="S18" s="963"/>
      <c r="T18" s="964"/>
      <c r="U18" s="962"/>
      <c r="V18" s="963"/>
      <c r="W18" s="964"/>
      <c r="X18" s="962"/>
      <c r="Y18" s="963"/>
      <c r="Z18" s="964"/>
      <c r="AA18" s="962"/>
      <c r="AB18" s="963"/>
      <c r="AC18" s="964"/>
      <c r="AD18" s="962"/>
      <c r="AE18" s="963"/>
      <c r="AF18" s="964"/>
      <c r="AG18" s="962"/>
      <c r="AH18" s="963"/>
      <c r="AI18" s="964"/>
      <c r="AJ18" s="962"/>
      <c r="AK18" s="963"/>
      <c r="AL18" s="964"/>
      <c r="AM18" s="962"/>
      <c r="AN18" s="963"/>
      <c r="AO18" s="964"/>
      <c r="AP18" s="962"/>
      <c r="AQ18" s="963"/>
      <c r="AR18" s="964"/>
      <c r="AS18" s="962"/>
      <c r="AT18" s="963"/>
      <c r="AU18" s="964"/>
      <c r="AV18" s="962"/>
      <c r="AW18" s="963"/>
      <c r="AX18" s="964"/>
      <c r="AY18" s="962"/>
      <c r="AZ18" s="963"/>
      <c r="BA18" s="964"/>
      <c r="BB18" s="962"/>
      <c r="BC18" s="963"/>
      <c r="BD18" s="964"/>
      <c r="BE18" s="962"/>
      <c r="BF18" s="963"/>
      <c r="BG18" s="964"/>
      <c r="BH18" s="962">
        <v>0</v>
      </c>
      <c r="BI18" s="963">
        <v>0</v>
      </c>
      <c r="BJ18" s="964">
        <v>0</v>
      </c>
      <c r="BK18" s="962"/>
      <c r="BL18" s="963"/>
      <c r="BM18" s="964"/>
      <c r="BN18" s="962"/>
      <c r="BO18" s="963"/>
      <c r="BP18" s="964"/>
      <c r="BQ18" s="962"/>
      <c r="BR18" s="963"/>
      <c r="BS18" s="964"/>
      <c r="BT18" s="962"/>
      <c r="BU18" s="963"/>
      <c r="BV18" s="964"/>
      <c r="BW18" s="962"/>
      <c r="BX18" s="963"/>
      <c r="BY18" s="964"/>
      <c r="BZ18" s="962"/>
      <c r="CA18" s="963"/>
      <c r="CB18" s="964"/>
      <c r="CC18" s="962"/>
      <c r="CD18" s="963"/>
      <c r="CE18" s="964"/>
      <c r="CF18" s="962"/>
      <c r="CG18" s="963"/>
      <c r="CH18" s="964"/>
      <c r="CI18" s="962"/>
      <c r="CJ18" s="963"/>
      <c r="CK18" s="1075"/>
      <c r="CL18" s="962"/>
      <c r="CM18" s="963"/>
      <c r="CN18" s="964"/>
      <c r="CO18" s="962"/>
      <c r="CP18" s="963"/>
      <c r="CQ18" s="964"/>
      <c r="CR18" s="962"/>
      <c r="CS18" s="963"/>
      <c r="CT18" s="964"/>
      <c r="CU18" s="962"/>
      <c r="CV18" s="963"/>
      <c r="CW18" s="964"/>
      <c r="CX18" s="962"/>
      <c r="CY18" s="963"/>
      <c r="CZ18" s="964"/>
      <c r="DA18" s="962">
        <v>0</v>
      </c>
      <c r="DB18" s="963">
        <v>0</v>
      </c>
      <c r="DC18" s="964">
        <v>0</v>
      </c>
      <c r="DD18" s="962">
        <v>0</v>
      </c>
      <c r="DE18" s="963">
        <v>0</v>
      </c>
      <c r="DF18" s="964">
        <v>0</v>
      </c>
      <c r="DG18" s="962"/>
      <c r="DH18" s="963"/>
      <c r="DI18" s="964"/>
      <c r="DJ18" s="962"/>
      <c r="DK18" s="963"/>
      <c r="DL18" s="964"/>
      <c r="DM18" s="962">
        <v>0</v>
      </c>
      <c r="DN18" s="963">
        <v>0</v>
      </c>
      <c r="DO18" s="964">
        <v>0</v>
      </c>
      <c r="DP18" s="962"/>
      <c r="DQ18" s="963"/>
      <c r="DR18" s="964"/>
      <c r="DS18" s="962"/>
      <c r="DT18" s="963"/>
      <c r="DU18" s="964"/>
      <c r="DV18" s="962">
        <v>0</v>
      </c>
      <c r="DW18" s="963">
        <v>0</v>
      </c>
      <c r="DX18" s="964">
        <v>0</v>
      </c>
      <c r="DY18" s="986">
        <v>0</v>
      </c>
      <c r="DZ18" s="65"/>
      <c r="EA18" s="65"/>
      <c r="EB18" s="66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</row>
    <row r="19" spans="1:240" ht="18" customHeight="1" x14ac:dyDescent="0.2">
      <c r="A19" s="2128" t="s">
        <v>836</v>
      </c>
      <c r="B19" s="2150" t="s">
        <v>876</v>
      </c>
      <c r="C19" s="962"/>
      <c r="D19" s="2138"/>
      <c r="E19" s="964"/>
      <c r="F19" s="962"/>
      <c r="G19" s="963"/>
      <c r="H19" s="964"/>
      <c r="I19" s="962"/>
      <c r="J19" s="963">
        <v>399000</v>
      </c>
      <c r="K19" s="964">
        <v>399000</v>
      </c>
      <c r="L19" s="962"/>
      <c r="M19" s="963"/>
      <c r="N19" s="964"/>
      <c r="O19" s="962"/>
      <c r="P19" s="963"/>
      <c r="Q19" s="964"/>
      <c r="R19" s="962">
        <v>52000000</v>
      </c>
      <c r="S19" s="963">
        <v>52000000</v>
      </c>
      <c r="T19" s="964">
        <v>52044100</v>
      </c>
      <c r="U19" s="962"/>
      <c r="V19" s="963"/>
      <c r="W19" s="964"/>
      <c r="X19" s="962"/>
      <c r="Y19" s="963">
        <v>2960000</v>
      </c>
      <c r="Z19" s="964">
        <v>2960000</v>
      </c>
      <c r="AA19" s="962"/>
      <c r="AB19" s="963"/>
      <c r="AC19" s="964"/>
      <c r="AD19" s="962"/>
      <c r="AE19" s="963"/>
      <c r="AF19" s="964"/>
      <c r="AG19" s="962"/>
      <c r="AH19" s="963"/>
      <c r="AI19" s="964"/>
      <c r="AJ19" s="962"/>
      <c r="AK19" s="963"/>
      <c r="AL19" s="964"/>
      <c r="AM19" s="962"/>
      <c r="AN19" s="963"/>
      <c r="AO19" s="964"/>
      <c r="AP19" s="962"/>
      <c r="AQ19" s="963"/>
      <c r="AR19" s="964"/>
      <c r="AS19" s="962"/>
      <c r="AT19" s="963"/>
      <c r="AU19" s="964">
        <v>335000</v>
      </c>
      <c r="AV19" s="962"/>
      <c r="AW19" s="963"/>
      <c r="AX19" s="964"/>
      <c r="AY19" s="962"/>
      <c r="AZ19" s="963"/>
      <c r="BA19" s="964"/>
      <c r="BB19" s="962"/>
      <c r="BC19" s="963"/>
      <c r="BD19" s="964"/>
      <c r="BE19" s="962"/>
      <c r="BF19" s="963"/>
      <c r="BG19" s="964"/>
      <c r="BH19" s="962">
        <v>52000000</v>
      </c>
      <c r="BI19" s="963">
        <v>55359000</v>
      </c>
      <c r="BJ19" s="964">
        <v>55738100</v>
      </c>
      <c r="BK19" s="962"/>
      <c r="BL19" s="963"/>
      <c r="BM19" s="964"/>
      <c r="BN19" s="962"/>
      <c r="BO19" s="963"/>
      <c r="BP19" s="964">
        <v>0</v>
      </c>
      <c r="BQ19" s="962"/>
      <c r="BR19" s="963"/>
      <c r="BS19" s="964"/>
      <c r="BT19" s="962"/>
      <c r="BU19" s="963"/>
      <c r="BV19" s="964"/>
      <c r="BW19" s="962"/>
      <c r="BX19" s="963"/>
      <c r="BY19" s="964"/>
      <c r="BZ19" s="962"/>
      <c r="CA19" s="963"/>
      <c r="CB19" s="964"/>
      <c r="CC19" s="962"/>
      <c r="CD19" s="963"/>
      <c r="CE19" s="964"/>
      <c r="CF19" s="962"/>
      <c r="CG19" s="963"/>
      <c r="CH19" s="964"/>
      <c r="CI19" s="962"/>
      <c r="CJ19" s="963"/>
      <c r="CK19" s="1075"/>
      <c r="CL19" s="962"/>
      <c r="CM19" s="963"/>
      <c r="CN19" s="964"/>
      <c r="CO19" s="962"/>
      <c r="CP19" s="963"/>
      <c r="CQ19" s="964"/>
      <c r="CR19" s="962"/>
      <c r="CS19" s="963"/>
      <c r="CT19" s="964"/>
      <c r="CU19" s="962"/>
      <c r="CV19" s="963"/>
      <c r="CW19" s="964"/>
      <c r="CX19" s="962"/>
      <c r="CY19" s="963"/>
      <c r="CZ19" s="964"/>
      <c r="DA19" s="962">
        <v>0</v>
      </c>
      <c r="DB19" s="963">
        <v>0</v>
      </c>
      <c r="DC19" s="964">
        <v>0</v>
      </c>
      <c r="DD19" s="969">
        <v>52000000</v>
      </c>
      <c r="DE19" s="970">
        <v>55359000</v>
      </c>
      <c r="DF19" s="971">
        <v>55738100</v>
      </c>
      <c r="DG19" s="962"/>
      <c r="DH19" s="963">
        <v>137104419</v>
      </c>
      <c r="DI19" s="964">
        <v>137104419</v>
      </c>
      <c r="DJ19" s="962"/>
      <c r="DK19" s="963">
        <v>230931</v>
      </c>
      <c r="DL19" s="964">
        <v>230931</v>
      </c>
      <c r="DM19" s="962">
        <v>0</v>
      </c>
      <c r="DN19" s="963">
        <v>137335350</v>
      </c>
      <c r="DO19" s="964">
        <v>137335350</v>
      </c>
      <c r="DP19" s="962">
        <v>0</v>
      </c>
      <c r="DQ19" s="963">
        <v>2200000</v>
      </c>
      <c r="DR19" s="964">
        <v>2200000</v>
      </c>
      <c r="DS19" s="962">
        <v>3202625000</v>
      </c>
      <c r="DT19" s="963">
        <v>3297819588</v>
      </c>
      <c r="DU19" s="964">
        <v>3300618950</v>
      </c>
      <c r="DV19" s="962">
        <v>3254625000</v>
      </c>
      <c r="DW19" s="963">
        <v>3492713938</v>
      </c>
      <c r="DX19" s="964">
        <v>3495892400</v>
      </c>
      <c r="DY19" s="986">
        <v>100.09100264311425</v>
      </c>
      <c r="DZ19" s="65"/>
      <c r="EA19" s="65"/>
      <c r="EB19" s="66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</row>
    <row r="20" spans="1:240" ht="20.100000000000001" customHeight="1" x14ac:dyDescent="0.2">
      <c r="A20" s="2129" t="s">
        <v>103</v>
      </c>
      <c r="B20" s="2151" t="s">
        <v>489</v>
      </c>
      <c r="C20" s="962">
        <v>0</v>
      </c>
      <c r="D20" s="2138">
        <v>0</v>
      </c>
      <c r="E20" s="964">
        <v>0</v>
      </c>
      <c r="F20" s="962">
        <v>216614000</v>
      </c>
      <c r="G20" s="963">
        <v>216614000</v>
      </c>
      <c r="H20" s="964">
        <v>291417148</v>
      </c>
      <c r="I20" s="962">
        <v>223587000</v>
      </c>
      <c r="J20" s="963">
        <v>247178000</v>
      </c>
      <c r="K20" s="964">
        <v>203290990</v>
      </c>
      <c r="L20" s="962">
        <v>5000000</v>
      </c>
      <c r="M20" s="963">
        <v>5000000</v>
      </c>
      <c r="N20" s="964">
        <v>3350000</v>
      </c>
      <c r="O20" s="962">
        <v>0</v>
      </c>
      <c r="P20" s="963">
        <v>0</v>
      </c>
      <c r="Q20" s="964">
        <v>0</v>
      </c>
      <c r="R20" s="962">
        <v>0</v>
      </c>
      <c r="S20" s="963">
        <v>0</v>
      </c>
      <c r="T20" s="964">
        <v>0</v>
      </c>
      <c r="U20" s="962">
        <v>0</v>
      </c>
      <c r="V20" s="963">
        <v>0</v>
      </c>
      <c r="W20" s="964">
        <v>0</v>
      </c>
      <c r="X20" s="962">
        <v>0</v>
      </c>
      <c r="Y20" s="963">
        <v>0</v>
      </c>
      <c r="Z20" s="964">
        <v>0</v>
      </c>
      <c r="AA20" s="962">
        <v>0</v>
      </c>
      <c r="AB20" s="963">
        <v>0</v>
      </c>
      <c r="AC20" s="964">
        <v>0</v>
      </c>
      <c r="AD20" s="962">
        <v>0</v>
      </c>
      <c r="AE20" s="963">
        <v>0</v>
      </c>
      <c r="AF20" s="964">
        <v>0</v>
      </c>
      <c r="AG20" s="962">
        <v>0</v>
      </c>
      <c r="AH20" s="963">
        <v>0</v>
      </c>
      <c r="AI20" s="964">
        <v>0</v>
      </c>
      <c r="AJ20" s="962">
        <v>9366724000</v>
      </c>
      <c r="AK20" s="963">
        <v>10236893000</v>
      </c>
      <c r="AL20" s="964">
        <v>10792447560.000002</v>
      </c>
      <c r="AM20" s="962">
        <v>0</v>
      </c>
      <c r="AN20" s="963">
        <v>0</v>
      </c>
      <c r="AO20" s="964">
        <v>0</v>
      </c>
      <c r="AP20" s="962">
        <v>0</v>
      </c>
      <c r="AQ20" s="963">
        <v>0</v>
      </c>
      <c r="AR20" s="964">
        <v>0</v>
      </c>
      <c r="AS20" s="962">
        <v>0</v>
      </c>
      <c r="AT20" s="963">
        <v>0</v>
      </c>
      <c r="AU20" s="964">
        <v>0</v>
      </c>
      <c r="AV20" s="962">
        <v>0</v>
      </c>
      <c r="AW20" s="963">
        <v>0</v>
      </c>
      <c r="AX20" s="964">
        <v>0</v>
      </c>
      <c r="AY20" s="962">
        <v>0</v>
      </c>
      <c r="AZ20" s="963">
        <v>0</v>
      </c>
      <c r="BA20" s="964">
        <v>0</v>
      </c>
      <c r="BB20" s="962">
        <v>1050000</v>
      </c>
      <c r="BC20" s="963">
        <v>1150000</v>
      </c>
      <c r="BD20" s="964">
        <v>1913200</v>
      </c>
      <c r="BE20" s="962">
        <v>0</v>
      </c>
      <c r="BF20" s="963">
        <v>0</v>
      </c>
      <c r="BG20" s="964">
        <v>0</v>
      </c>
      <c r="BH20" s="959">
        <v>9812975000</v>
      </c>
      <c r="BI20" s="959">
        <v>10706835000</v>
      </c>
      <c r="BJ20" s="959">
        <v>11292418898.000002</v>
      </c>
      <c r="BK20" s="962">
        <v>0</v>
      </c>
      <c r="BL20" s="963">
        <v>0</v>
      </c>
      <c r="BM20" s="964">
        <v>0</v>
      </c>
      <c r="BN20" s="962">
        <v>70000000</v>
      </c>
      <c r="BO20" s="963">
        <v>45000000</v>
      </c>
      <c r="BP20" s="964">
        <v>30409850</v>
      </c>
      <c r="BQ20" s="962">
        <v>0</v>
      </c>
      <c r="BR20" s="963">
        <v>0</v>
      </c>
      <c r="BS20" s="964">
        <v>0</v>
      </c>
      <c r="BT20" s="962">
        <v>0</v>
      </c>
      <c r="BU20" s="963">
        <v>0</v>
      </c>
      <c r="BV20" s="964">
        <v>0</v>
      </c>
      <c r="BW20" s="962">
        <v>0</v>
      </c>
      <c r="BX20" s="963">
        <v>0</v>
      </c>
      <c r="BY20" s="964">
        <v>0</v>
      </c>
      <c r="BZ20" s="962">
        <v>0</v>
      </c>
      <c r="CA20" s="963">
        <v>0</v>
      </c>
      <c r="CB20" s="964">
        <v>0</v>
      </c>
      <c r="CC20" s="962">
        <v>0</v>
      </c>
      <c r="CD20" s="963">
        <v>0</v>
      </c>
      <c r="CE20" s="964">
        <v>0</v>
      </c>
      <c r="CF20" s="962">
        <v>0</v>
      </c>
      <c r="CG20" s="963">
        <v>0</v>
      </c>
      <c r="CH20" s="964">
        <v>0</v>
      </c>
      <c r="CI20" s="962">
        <v>0</v>
      </c>
      <c r="CJ20" s="963">
        <v>0</v>
      </c>
      <c r="CK20" s="1075">
        <v>0</v>
      </c>
      <c r="CL20" s="962">
        <v>34801000</v>
      </c>
      <c r="CM20" s="963">
        <v>34801000</v>
      </c>
      <c r="CN20" s="964">
        <v>30781075</v>
      </c>
      <c r="CO20" s="962">
        <v>0</v>
      </c>
      <c r="CP20" s="963">
        <v>0</v>
      </c>
      <c r="CQ20" s="964">
        <v>0</v>
      </c>
      <c r="CR20" s="962">
        <v>0</v>
      </c>
      <c r="CS20" s="963">
        <v>0</v>
      </c>
      <c r="CT20" s="964">
        <v>0</v>
      </c>
      <c r="CU20" s="962">
        <v>0</v>
      </c>
      <c r="CV20" s="963">
        <v>0</v>
      </c>
      <c r="CW20" s="964">
        <v>0</v>
      </c>
      <c r="CX20" s="962">
        <v>0</v>
      </c>
      <c r="CY20" s="963">
        <v>0</v>
      </c>
      <c r="CZ20" s="964">
        <v>0</v>
      </c>
      <c r="DA20" s="959">
        <v>104801000</v>
      </c>
      <c r="DB20" s="959">
        <v>79801000</v>
      </c>
      <c r="DC20" s="959">
        <v>61190925</v>
      </c>
      <c r="DD20" s="969">
        <v>9917776000</v>
      </c>
      <c r="DE20" s="970">
        <v>10786636000</v>
      </c>
      <c r="DF20" s="971">
        <v>11353609823.000002</v>
      </c>
      <c r="DG20" s="962">
        <v>500000</v>
      </c>
      <c r="DH20" s="963">
        <v>804000</v>
      </c>
      <c r="DI20" s="964">
        <v>803600</v>
      </c>
      <c r="DJ20" s="962">
        <v>0</v>
      </c>
      <c r="DK20" s="963">
        <v>0</v>
      </c>
      <c r="DL20" s="971">
        <v>0</v>
      </c>
      <c r="DM20" s="969">
        <v>500000</v>
      </c>
      <c r="DN20" s="970">
        <v>804000</v>
      </c>
      <c r="DO20" s="971">
        <v>803600</v>
      </c>
      <c r="DP20" s="969">
        <v>0</v>
      </c>
      <c r="DQ20" s="970">
        <v>0</v>
      </c>
      <c r="DR20" s="971">
        <v>0</v>
      </c>
      <c r="DS20" s="969">
        <v>0</v>
      </c>
      <c r="DT20" s="970">
        <v>0</v>
      </c>
      <c r="DU20" s="971">
        <v>0</v>
      </c>
      <c r="DV20" s="969">
        <v>9918276000</v>
      </c>
      <c r="DW20" s="970">
        <v>10787440000</v>
      </c>
      <c r="DX20" s="971">
        <v>11354413423.000002</v>
      </c>
      <c r="DY20" s="986">
        <v>105.25586629450547</v>
      </c>
      <c r="DZ20" s="65"/>
      <c r="EA20" s="65"/>
      <c r="EB20" s="66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</row>
    <row r="21" spans="1:240" ht="20.100000000000001" customHeight="1" x14ac:dyDescent="0.2">
      <c r="A21" s="2129" t="s">
        <v>104</v>
      </c>
      <c r="B21" s="2151" t="s">
        <v>223</v>
      </c>
      <c r="C21" s="2164">
        <v>4065000</v>
      </c>
      <c r="D21" s="2139">
        <v>1668000</v>
      </c>
      <c r="E21" s="997">
        <v>1827986.9999999998</v>
      </c>
      <c r="F21" s="995">
        <v>1434502000</v>
      </c>
      <c r="G21" s="996">
        <v>1054721000</v>
      </c>
      <c r="H21" s="997">
        <v>1085996751.9999998</v>
      </c>
      <c r="I21" s="995">
        <v>0</v>
      </c>
      <c r="J21" s="996">
        <v>606000</v>
      </c>
      <c r="K21" s="997">
        <v>24072039</v>
      </c>
      <c r="L21" s="995">
        <v>0</v>
      </c>
      <c r="M21" s="996">
        <v>0</v>
      </c>
      <c r="N21" s="997">
        <v>0</v>
      </c>
      <c r="O21" s="995">
        <v>0</v>
      </c>
      <c r="P21" s="996">
        <v>0</v>
      </c>
      <c r="Q21" s="997">
        <v>0</v>
      </c>
      <c r="R21" s="995">
        <v>1905000</v>
      </c>
      <c r="S21" s="996">
        <v>12106000</v>
      </c>
      <c r="T21" s="997">
        <v>5788620</v>
      </c>
      <c r="U21" s="995">
        <v>89371000</v>
      </c>
      <c r="V21" s="996">
        <v>90209000</v>
      </c>
      <c r="W21" s="997">
        <v>89715897.000000015</v>
      </c>
      <c r="X21" s="995">
        <v>3937000</v>
      </c>
      <c r="Y21" s="996">
        <v>6309000</v>
      </c>
      <c r="Z21" s="997">
        <v>5200756</v>
      </c>
      <c r="AA21" s="995">
        <v>0</v>
      </c>
      <c r="AB21" s="996">
        <v>0</v>
      </c>
      <c r="AC21" s="997">
        <v>0</v>
      </c>
      <c r="AD21" s="995">
        <v>50000</v>
      </c>
      <c r="AE21" s="996">
        <v>50000</v>
      </c>
      <c r="AF21" s="997">
        <v>35998.999999999993</v>
      </c>
      <c r="AG21" s="995">
        <v>442187000</v>
      </c>
      <c r="AH21" s="996">
        <v>429050000</v>
      </c>
      <c r="AI21" s="997">
        <v>412860725.99999988</v>
      </c>
      <c r="AJ21" s="995">
        <v>0</v>
      </c>
      <c r="AK21" s="996">
        <v>0</v>
      </c>
      <c r="AL21" s="997">
        <v>0</v>
      </c>
      <c r="AM21" s="995">
        <v>0</v>
      </c>
      <c r="AN21" s="996">
        <v>463000</v>
      </c>
      <c r="AO21" s="997">
        <v>191697.99999999997</v>
      </c>
      <c r="AP21" s="995">
        <v>0</v>
      </c>
      <c r="AQ21" s="996">
        <v>0</v>
      </c>
      <c r="AR21" s="997">
        <v>0</v>
      </c>
      <c r="AS21" s="995">
        <v>0</v>
      </c>
      <c r="AT21" s="996">
        <v>0</v>
      </c>
      <c r="AU21" s="997">
        <v>0</v>
      </c>
      <c r="AV21" s="995">
        <v>259892000</v>
      </c>
      <c r="AW21" s="996">
        <v>259925000</v>
      </c>
      <c r="AX21" s="997">
        <v>311657376</v>
      </c>
      <c r="AY21" s="995">
        <v>0</v>
      </c>
      <c r="AZ21" s="996">
        <v>1000000</v>
      </c>
      <c r="BA21" s="997">
        <v>2197790</v>
      </c>
      <c r="BB21" s="995">
        <v>31017072</v>
      </c>
      <c r="BC21" s="996">
        <v>130987000</v>
      </c>
      <c r="BD21" s="997">
        <v>106497084.99999999</v>
      </c>
      <c r="BE21" s="995">
        <v>287515000</v>
      </c>
      <c r="BF21" s="996">
        <v>494056000</v>
      </c>
      <c r="BG21" s="997">
        <v>555070111</v>
      </c>
      <c r="BH21" s="959">
        <v>2554441072</v>
      </c>
      <c r="BI21" s="959">
        <v>2481150000</v>
      </c>
      <c r="BJ21" s="959">
        <v>2601112835.9999995</v>
      </c>
      <c r="BK21" s="995">
        <v>0</v>
      </c>
      <c r="BL21" s="996">
        <v>0</v>
      </c>
      <c r="BM21" s="997">
        <v>0</v>
      </c>
      <c r="BN21" s="995">
        <v>0</v>
      </c>
      <c r="BO21" s="996">
        <v>0</v>
      </c>
      <c r="BP21" s="997">
        <v>0</v>
      </c>
      <c r="BQ21" s="995">
        <v>0</v>
      </c>
      <c r="BR21" s="996">
        <v>0</v>
      </c>
      <c r="BS21" s="997">
        <v>0</v>
      </c>
      <c r="BT21" s="995">
        <v>0</v>
      </c>
      <c r="BU21" s="996">
        <v>0</v>
      </c>
      <c r="BV21" s="997">
        <v>0</v>
      </c>
      <c r="BW21" s="995">
        <v>0</v>
      </c>
      <c r="BX21" s="996">
        <v>0</v>
      </c>
      <c r="BY21" s="997">
        <v>0</v>
      </c>
      <c r="BZ21" s="995">
        <v>635000</v>
      </c>
      <c r="CA21" s="996">
        <v>635000</v>
      </c>
      <c r="CB21" s="997">
        <v>223520</v>
      </c>
      <c r="CC21" s="995">
        <v>0</v>
      </c>
      <c r="CD21" s="996">
        <v>231000</v>
      </c>
      <c r="CE21" s="997">
        <v>1046338</v>
      </c>
      <c r="CF21" s="995">
        <v>0</v>
      </c>
      <c r="CG21" s="996">
        <v>0</v>
      </c>
      <c r="CH21" s="997">
        <v>0</v>
      </c>
      <c r="CI21" s="995">
        <v>0</v>
      </c>
      <c r="CJ21" s="996">
        <v>0</v>
      </c>
      <c r="CK21" s="2051">
        <v>371010</v>
      </c>
      <c r="CL21" s="995">
        <v>125203000</v>
      </c>
      <c r="CM21" s="996">
        <v>117465000</v>
      </c>
      <c r="CN21" s="997">
        <v>118170647.99999999</v>
      </c>
      <c r="CO21" s="995">
        <v>0</v>
      </c>
      <c r="CP21" s="996">
        <v>2247000</v>
      </c>
      <c r="CQ21" s="997">
        <v>3201234</v>
      </c>
      <c r="CR21" s="995">
        <v>0</v>
      </c>
      <c r="CS21" s="996">
        <v>0</v>
      </c>
      <c r="CT21" s="997">
        <v>0</v>
      </c>
      <c r="CU21" s="995">
        <v>0</v>
      </c>
      <c r="CV21" s="996">
        <v>0</v>
      </c>
      <c r="CW21" s="997">
        <v>0</v>
      </c>
      <c r="CX21" s="995">
        <v>0</v>
      </c>
      <c r="CY21" s="996">
        <v>0</v>
      </c>
      <c r="CZ21" s="997">
        <v>0</v>
      </c>
      <c r="DA21" s="959">
        <v>125838000</v>
      </c>
      <c r="DB21" s="959">
        <v>120578000</v>
      </c>
      <c r="DC21" s="959">
        <v>123012749.99999999</v>
      </c>
      <c r="DD21" s="969">
        <v>2680279072</v>
      </c>
      <c r="DE21" s="970">
        <v>2601728000</v>
      </c>
      <c r="DF21" s="971">
        <v>2724125585.9999995</v>
      </c>
      <c r="DG21" s="995">
        <v>2540000</v>
      </c>
      <c r="DH21" s="996">
        <v>2540000</v>
      </c>
      <c r="DI21" s="997">
        <v>55164</v>
      </c>
      <c r="DJ21" s="995">
        <v>8458000</v>
      </c>
      <c r="DK21" s="996">
        <v>15310000</v>
      </c>
      <c r="DL21" s="428">
        <v>14121821</v>
      </c>
      <c r="DM21" s="420">
        <v>10998000</v>
      </c>
      <c r="DN21" s="452">
        <v>17850000</v>
      </c>
      <c r="DO21" s="428">
        <v>14176985</v>
      </c>
      <c r="DP21" s="420">
        <v>113858000</v>
      </c>
      <c r="DQ21" s="452">
        <v>116494000</v>
      </c>
      <c r="DR21" s="428">
        <v>132281002.00000001</v>
      </c>
      <c r="DS21" s="420">
        <v>100310000</v>
      </c>
      <c r="DT21" s="452">
        <v>100310000</v>
      </c>
      <c r="DU21" s="428">
        <v>115544129</v>
      </c>
      <c r="DV21" s="969">
        <v>2905445072</v>
      </c>
      <c r="DW21" s="970">
        <v>2836382000</v>
      </c>
      <c r="DX21" s="971">
        <v>2986127701.9999995</v>
      </c>
      <c r="DY21" s="467">
        <v>105.27946172271577</v>
      </c>
      <c r="DZ21" s="65"/>
      <c r="EA21" s="65"/>
      <c r="EB21" s="66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</row>
    <row r="22" spans="1:240" ht="20.100000000000001" customHeight="1" x14ac:dyDescent="0.2">
      <c r="A22" s="2129" t="s">
        <v>105</v>
      </c>
      <c r="B22" s="2151" t="s">
        <v>877</v>
      </c>
      <c r="C22" s="2161"/>
      <c r="D22" s="2135"/>
      <c r="E22" s="428"/>
      <c r="F22" s="420"/>
      <c r="G22" s="452"/>
      <c r="H22" s="428"/>
      <c r="I22" s="420"/>
      <c r="J22" s="452"/>
      <c r="K22" s="428"/>
      <c r="L22" s="420"/>
      <c r="M22" s="452"/>
      <c r="N22" s="428"/>
      <c r="O22" s="420"/>
      <c r="P22" s="452"/>
      <c r="Q22" s="428"/>
      <c r="R22" s="420"/>
      <c r="S22" s="452"/>
      <c r="T22" s="428"/>
      <c r="U22" s="420"/>
      <c r="V22" s="452"/>
      <c r="W22" s="428"/>
      <c r="X22" s="420"/>
      <c r="Y22" s="452"/>
      <c r="Z22" s="428">
        <v>0</v>
      </c>
      <c r="AA22" s="420"/>
      <c r="AB22" s="452"/>
      <c r="AC22" s="428"/>
      <c r="AD22" s="420"/>
      <c r="AE22" s="452"/>
      <c r="AF22" s="428"/>
      <c r="AG22" s="420"/>
      <c r="AH22" s="452"/>
      <c r="AI22" s="997"/>
      <c r="AJ22" s="420"/>
      <c r="AK22" s="452"/>
      <c r="AL22" s="428"/>
      <c r="AM22" s="420"/>
      <c r="AN22" s="452"/>
      <c r="AO22" s="428"/>
      <c r="AP22" s="420"/>
      <c r="AQ22" s="452"/>
      <c r="AR22" s="428"/>
      <c r="AS22" s="420"/>
      <c r="AT22" s="452"/>
      <c r="AU22" s="428"/>
      <c r="AV22" s="420"/>
      <c r="AW22" s="452"/>
      <c r="AX22" s="428"/>
      <c r="AY22" s="420"/>
      <c r="AZ22" s="452"/>
      <c r="BA22" s="428"/>
      <c r="BB22" s="420"/>
      <c r="BC22" s="452"/>
      <c r="BD22" s="428">
        <v>0</v>
      </c>
      <c r="BE22" s="420"/>
      <c r="BF22" s="452"/>
      <c r="BG22" s="428"/>
      <c r="BH22" s="420">
        <v>0</v>
      </c>
      <c r="BI22" s="452">
        <v>0</v>
      </c>
      <c r="BJ22" s="428">
        <v>0</v>
      </c>
      <c r="BK22" s="420"/>
      <c r="BL22" s="452"/>
      <c r="BM22" s="428"/>
      <c r="BN22" s="420"/>
      <c r="BO22" s="452"/>
      <c r="BP22" s="428"/>
      <c r="BQ22" s="420"/>
      <c r="BR22" s="452"/>
      <c r="BS22" s="428"/>
      <c r="BT22" s="420"/>
      <c r="BU22" s="452"/>
      <c r="BV22" s="428"/>
      <c r="BW22" s="420"/>
      <c r="BX22" s="452"/>
      <c r="BY22" s="428"/>
      <c r="BZ22" s="420"/>
      <c r="CA22" s="452"/>
      <c r="CB22" s="428"/>
      <c r="CC22" s="420"/>
      <c r="CD22" s="452"/>
      <c r="CE22" s="428"/>
      <c r="CF22" s="420"/>
      <c r="CG22" s="452"/>
      <c r="CH22" s="428"/>
      <c r="CI22" s="420"/>
      <c r="CJ22" s="452"/>
      <c r="CK22" s="1071"/>
      <c r="CL22" s="1084"/>
      <c r="CM22" s="1085"/>
      <c r="CN22" s="1086"/>
      <c r="CO22" s="1084"/>
      <c r="CP22" s="1085"/>
      <c r="CQ22" s="1086"/>
      <c r="CR22" s="420"/>
      <c r="CS22" s="452"/>
      <c r="CT22" s="428"/>
      <c r="CU22" s="420"/>
      <c r="CV22" s="452"/>
      <c r="CW22" s="428"/>
      <c r="CX22" s="420"/>
      <c r="CY22" s="452"/>
      <c r="CZ22" s="428"/>
      <c r="DA22" s="962">
        <v>0</v>
      </c>
      <c r="DB22" s="963">
        <v>0</v>
      </c>
      <c r="DC22" s="964">
        <v>0</v>
      </c>
      <c r="DD22" s="969">
        <v>0</v>
      </c>
      <c r="DE22" s="970">
        <v>0</v>
      </c>
      <c r="DF22" s="971">
        <v>0</v>
      </c>
      <c r="DG22" s="420"/>
      <c r="DH22" s="452"/>
      <c r="DI22" s="428"/>
      <c r="DJ22" s="420"/>
      <c r="DK22" s="452"/>
      <c r="DL22" s="428"/>
      <c r="DM22" s="962">
        <v>0</v>
      </c>
      <c r="DN22" s="963">
        <v>0</v>
      </c>
      <c r="DO22" s="964">
        <v>0</v>
      </c>
      <c r="DP22" s="420"/>
      <c r="DQ22" s="996">
        <v>1310000</v>
      </c>
      <c r="DR22" s="566">
        <v>1310000</v>
      </c>
      <c r="DS22" s="420"/>
      <c r="DT22" s="452"/>
      <c r="DU22" s="428"/>
      <c r="DV22" s="962">
        <v>0</v>
      </c>
      <c r="DW22" s="963">
        <v>1310000</v>
      </c>
      <c r="DX22" s="964">
        <v>1310000</v>
      </c>
      <c r="DY22" s="467">
        <v>100</v>
      </c>
      <c r="DZ22" s="65"/>
      <c r="EA22" s="65"/>
      <c r="EB22" s="66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</row>
    <row r="23" spans="1:240" ht="24.95" customHeight="1" x14ac:dyDescent="0.2">
      <c r="A23" s="2130" t="s">
        <v>276</v>
      </c>
      <c r="B23" s="2152" t="s">
        <v>862</v>
      </c>
      <c r="C23" s="2165">
        <v>315414000</v>
      </c>
      <c r="D23" s="2140">
        <v>504974000</v>
      </c>
      <c r="E23" s="974">
        <v>537464136</v>
      </c>
      <c r="F23" s="972">
        <v>0</v>
      </c>
      <c r="G23" s="973">
        <v>0</v>
      </c>
      <c r="H23" s="974">
        <v>0</v>
      </c>
      <c r="I23" s="972">
        <v>0</v>
      </c>
      <c r="J23" s="973">
        <v>0</v>
      </c>
      <c r="K23" s="974">
        <v>0</v>
      </c>
      <c r="L23" s="972">
        <v>0</v>
      </c>
      <c r="M23" s="973">
        <v>0</v>
      </c>
      <c r="N23" s="974">
        <v>0</v>
      </c>
      <c r="O23" s="972">
        <v>0</v>
      </c>
      <c r="P23" s="973">
        <v>0</v>
      </c>
      <c r="Q23" s="974">
        <v>0</v>
      </c>
      <c r="R23" s="972">
        <v>0</v>
      </c>
      <c r="S23" s="973">
        <v>0</v>
      </c>
      <c r="T23" s="974">
        <v>0</v>
      </c>
      <c r="U23" s="972">
        <v>0</v>
      </c>
      <c r="V23" s="973">
        <v>0</v>
      </c>
      <c r="W23" s="974">
        <v>0</v>
      </c>
      <c r="X23" s="972">
        <v>0</v>
      </c>
      <c r="Y23" s="973">
        <v>40500000</v>
      </c>
      <c r="Z23" s="974">
        <v>40500000</v>
      </c>
      <c r="AA23" s="972">
        <v>0</v>
      </c>
      <c r="AB23" s="973">
        <v>0</v>
      </c>
      <c r="AC23" s="974">
        <v>0</v>
      </c>
      <c r="AD23" s="972">
        <v>0</v>
      </c>
      <c r="AE23" s="973">
        <v>0</v>
      </c>
      <c r="AF23" s="974">
        <v>0</v>
      </c>
      <c r="AG23" s="972">
        <v>944014527.99999988</v>
      </c>
      <c r="AH23" s="973">
        <v>552153528</v>
      </c>
      <c r="AI23" s="974">
        <v>520062837</v>
      </c>
      <c r="AJ23" s="972">
        <v>0</v>
      </c>
      <c r="AK23" s="973">
        <v>0</v>
      </c>
      <c r="AL23" s="974">
        <v>0</v>
      </c>
      <c r="AM23" s="972">
        <v>0</v>
      </c>
      <c r="AN23" s="973">
        <v>0</v>
      </c>
      <c r="AO23" s="974">
        <v>0</v>
      </c>
      <c r="AP23" s="972">
        <v>0</v>
      </c>
      <c r="AQ23" s="973">
        <v>0</v>
      </c>
      <c r="AR23" s="974">
        <v>0</v>
      </c>
      <c r="AS23" s="972">
        <v>0</v>
      </c>
      <c r="AT23" s="973">
        <v>0</v>
      </c>
      <c r="AU23" s="974">
        <v>0</v>
      </c>
      <c r="AV23" s="972">
        <v>0</v>
      </c>
      <c r="AW23" s="973">
        <v>0</v>
      </c>
      <c r="AX23" s="974">
        <v>0</v>
      </c>
      <c r="AY23" s="972">
        <v>0</v>
      </c>
      <c r="AZ23" s="973">
        <v>0</v>
      </c>
      <c r="BA23" s="974">
        <v>0</v>
      </c>
      <c r="BB23" s="972">
        <v>0</v>
      </c>
      <c r="BC23" s="973">
        <v>0</v>
      </c>
      <c r="BD23" s="974">
        <v>0</v>
      </c>
      <c r="BE23" s="972">
        <v>1903712376.9999998</v>
      </c>
      <c r="BF23" s="973">
        <v>924400377</v>
      </c>
      <c r="BG23" s="974">
        <v>943800000</v>
      </c>
      <c r="BH23" s="972">
        <v>3163140904.9999995</v>
      </c>
      <c r="BI23" s="973">
        <v>2022027905</v>
      </c>
      <c r="BJ23" s="974">
        <v>2041826973</v>
      </c>
      <c r="BK23" s="972">
        <v>0</v>
      </c>
      <c r="BL23" s="973">
        <v>0</v>
      </c>
      <c r="BM23" s="974">
        <v>0</v>
      </c>
      <c r="BN23" s="972">
        <v>0</v>
      </c>
      <c r="BO23" s="973">
        <v>0</v>
      </c>
      <c r="BP23" s="974">
        <v>0</v>
      </c>
      <c r="BQ23" s="972">
        <v>0</v>
      </c>
      <c r="BR23" s="973">
        <v>0</v>
      </c>
      <c r="BS23" s="974">
        <v>0</v>
      </c>
      <c r="BT23" s="972">
        <v>0</v>
      </c>
      <c r="BU23" s="973">
        <v>0</v>
      </c>
      <c r="BV23" s="974">
        <v>0</v>
      </c>
      <c r="BW23" s="972">
        <v>0</v>
      </c>
      <c r="BX23" s="973">
        <v>0</v>
      </c>
      <c r="BY23" s="974">
        <v>0</v>
      </c>
      <c r="BZ23" s="972">
        <v>0</v>
      </c>
      <c r="CA23" s="973">
        <v>0</v>
      </c>
      <c r="CB23" s="974">
        <v>0</v>
      </c>
      <c r="CC23" s="972">
        <v>0</v>
      </c>
      <c r="CD23" s="973">
        <v>0</v>
      </c>
      <c r="CE23" s="974">
        <v>0</v>
      </c>
      <c r="CF23" s="972">
        <v>0</v>
      </c>
      <c r="CG23" s="973">
        <v>0</v>
      </c>
      <c r="CH23" s="974">
        <v>0</v>
      </c>
      <c r="CI23" s="972">
        <v>39015000</v>
      </c>
      <c r="CJ23" s="973">
        <v>19015000</v>
      </c>
      <c r="CK23" s="1079">
        <v>17430119</v>
      </c>
      <c r="CL23" s="972">
        <v>0</v>
      </c>
      <c r="CM23" s="973">
        <v>0</v>
      </c>
      <c r="CN23" s="974">
        <v>0</v>
      </c>
      <c r="CO23" s="972">
        <v>0</v>
      </c>
      <c r="CP23" s="973">
        <v>0</v>
      </c>
      <c r="CQ23" s="974">
        <v>0</v>
      </c>
      <c r="CR23" s="972">
        <v>0</v>
      </c>
      <c r="CS23" s="973">
        <v>0</v>
      </c>
      <c r="CT23" s="974">
        <v>0</v>
      </c>
      <c r="CU23" s="972">
        <v>0</v>
      </c>
      <c r="CV23" s="973">
        <v>0</v>
      </c>
      <c r="CW23" s="974">
        <v>0</v>
      </c>
      <c r="CX23" s="972">
        <v>0</v>
      </c>
      <c r="CY23" s="973">
        <v>0</v>
      </c>
      <c r="CZ23" s="974">
        <v>0</v>
      </c>
      <c r="DA23" s="972">
        <v>39015000</v>
      </c>
      <c r="DB23" s="973">
        <v>19015000</v>
      </c>
      <c r="DC23" s="974">
        <v>17430119</v>
      </c>
      <c r="DD23" s="972">
        <v>3202155904.9999995</v>
      </c>
      <c r="DE23" s="973">
        <v>2041042905</v>
      </c>
      <c r="DF23" s="974">
        <v>2059257092</v>
      </c>
      <c r="DG23" s="972">
        <v>0</v>
      </c>
      <c r="DH23" s="973">
        <v>0</v>
      </c>
      <c r="DI23" s="974">
        <v>0</v>
      </c>
      <c r="DJ23" s="972">
        <v>1050000</v>
      </c>
      <c r="DK23" s="973">
        <v>8103000</v>
      </c>
      <c r="DL23" s="974">
        <v>8100866</v>
      </c>
      <c r="DM23" s="972">
        <v>1050000</v>
      </c>
      <c r="DN23" s="973">
        <v>8103000</v>
      </c>
      <c r="DO23" s="974">
        <v>8100866</v>
      </c>
      <c r="DP23" s="972">
        <v>0</v>
      </c>
      <c r="DQ23" s="973">
        <v>0</v>
      </c>
      <c r="DR23" s="974">
        <v>6000</v>
      </c>
      <c r="DS23" s="972">
        <v>0</v>
      </c>
      <c r="DT23" s="973">
        <v>0</v>
      </c>
      <c r="DU23" s="974">
        <v>0</v>
      </c>
      <c r="DV23" s="972">
        <v>3203205904.9999995</v>
      </c>
      <c r="DW23" s="973">
        <v>2049145905</v>
      </c>
      <c r="DX23" s="974">
        <v>2067363958</v>
      </c>
      <c r="DY23" s="992">
        <v>100.88905592108142</v>
      </c>
      <c r="DZ23" s="65"/>
      <c r="EA23" s="65"/>
      <c r="EB23" s="66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</row>
    <row r="24" spans="1:240" ht="20.100000000000001" customHeight="1" x14ac:dyDescent="0.2">
      <c r="A24" s="2131" t="s">
        <v>295</v>
      </c>
      <c r="B24" s="2153" t="s">
        <v>863</v>
      </c>
      <c r="C24" s="975">
        <v>315414000</v>
      </c>
      <c r="D24" s="2156">
        <v>460257000</v>
      </c>
      <c r="E24" s="971">
        <v>532746736.00000006</v>
      </c>
      <c r="F24" s="975">
        <v>0</v>
      </c>
      <c r="G24" s="970">
        <v>0</v>
      </c>
      <c r="H24" s="971">
        <v>0</v>
      </c>
      <c r="I24" s="975">
        <v>0</v>
      </c>
      <c r="J24" s="970">
        <v>0</v>
      </c>
      <c r="K24" s="971">
        <v>0</v>
      </c>
      <c r="L24" s="975">
        <v>0</v>
      </c>
      <c r="M24" s="970">
        <v>0</v>
      </c>
      <c r="N24" s="971">
        <v>0</v>
      </c>
      <c r="O24" s="975">
        <v>0</v>
      </c>
      <c r="P24" s="970">
        <v>0</v>
      </c>
      <c r="Q24" s="971">
        <v>0</v>
      </c>
      <c r="R24" s="975">
        <v>0</v>
      </c>
      <c r="S24" s="970">
        <v>0</v>
      </c>
      <c r="T24" s="971">
        <v>0</v>
      </c>
      <c r="U24" s="975">
        <v>0</v>
      </c>
      <c r="V24" s="970">
        <v>0</v>
      </c>
      <c r="W24" s="971">
        <v>0</v>
      </c>
      <c r="X24" s="975">
        <v>0</v>
      </c>
      <c r="Y24" s="970">
        <v>40500000</v>
      </c>
      <c r="Z24" s="971">
        <v>40500000</v>
      </c>
      <c r="AA24" s="975">
        <v>0</v>
      </c>
      <c r="AB24" s="970">
        <v>0</v>
      </c>
      <c r="AC24" s="971">
        <v>0</v>
      </c>
      <c r="AD24" s="975">
        <v>0</v>
      </c>
      <c r="AE24" s="970">
        <v>0</v>
      </c>
      <c r="AF24" s="971">
        <v>0</v>
      </c>
      <c r="AG24" s="975">
        <v>0</v>
      </c>
      <c r="AH24" s="970">
        <v>0</v>
      </c>
      <c r="AI24" s="971">
        <v>0</v>
      </c>
      <c r="AJ24" s="975">
        <v>0</v>
      </c>
      <c r="AK24" s="970">
        <v>0</v>
      </c>
      <c r="AL24" s="971">
        <v>0</v>
      </c>
      <c r="AM24" s="975">
        <v>0</v>
      </c>
      <c r="AN24" s="970">
        <v>0</v>
      </c>
      <c r="AO24" s="971">
        <v>0</v>
      </c>
      <c r="AP24" s="975">
        <v>0</v>
      </c>
      <c r="AQ24" s="970">
        <v>0</v>
      </c>
      <c r="AR24" s="971">
        <v>0</v>
      </c>
      <c r="AS24" s="975">
        <v>0</v>
      </c>
      <c r="AT24" s="970">
        <v>0</v>
      </c>
      <c r="AU24" s="971">
        <v>0</v>
      </c>
      <c r="AV24" s="975">
        <v>0</v>
      </c>
      <c r="AW24" s="970">
        <v>0</v>
      </c>
      <c r="AX24" s="971">
        <v>0</v>
      </c>
      <c r="AY24" s="975">
        <v>0</v>
      </c>
      <c r="AZ24" s="970">
        <v>0</v>
      </c>
      <c r="BA24" s="971">
        <v>0</v>
      </c>
      <c r="BB24" s="975">
        <v>0</v>
      </c>
      <c r="BC24" s="970">
        <v>0</v>
      </c>
      <c r="BD24" s="971">
        <v>0</v>
      </c>
      <c r="BE24" s="975">
        <v>0</v>
      </c>
      <c r="BF24" s="970">
        <v>0</v>
      </c>
      <c r="BG24" s="971">
        <v>0</v>
      </c>
      <c r="BH24" s="975">
        <v>315414000</v>
      </c>
      <c r="BI24" s="970">
        <v>500757000</v>
      </c>
      <c r="BJ24" s="971">
        <v>573246736</v>
      </c>
      <c r="BK24" s="975">
        <v>0</v>
      </c>
      <c r="BL24" s="970">
        <v>0</v>
      </c>
      <c r="BM24" s="971">
        <v>0</v>
      </c>
      <c r="BN24" s="975">
        <v>0</v>
      </c>
      <c r="BO24" s="970">
        <v>0</v>
      </c>
      <c r="BP24" s="971">
        <v>0</v>
      </c>
      <c r="BQ24" s="975">
        <v>0</v>
      </c>
      <c r="BR24" s="970">
        <v>0</v>
      </c>
      <c r="BS24" s="971">
        <v>0</v>
      </c>
      <c r="BT24" s="975">
        <v>0</v>
      </c>
      <c r="BU24" s="970">
        <v>0</v>
      </c>
      <c r="BV24" s="971">
        <v>0</v>
      </c>
      <c r="BW24" s="975">
        <v>0</v>
      </c>
      <c r="BX24" s="970">
        <v>0</v>
      </c>
      <c r="BY24" s="971">
        <v>0</v>
      </c>
      <c r="BZ24" s="975">
        <v>0</v>
      </c>
      <c r="CA24" s="970">
        <v>0</v>
      </c>
      <c r="CB24" s="971">
        <v>0</v>
      </c>
      <c r="CC24" s="975">
        <v>0</v>
      </c>
      <c r="CD24" s="970">
        <v>0</v>
      </c>
      <c r="CE24" s="971">
        <v>0</v>
      </c>
      <c r="CF24" s="975">
        <v>0</v>
      </c>
      <c r="CG24" s="970">
        <v>0</v>
      </c>
      <c r="CH24" s="971">
        <v>0</v>
      </c>
      <c r="CI24" s="975">
        <v>0</v>
      </c>
      <c r="CJ24" s="970">
        <v>0</v>
      </c>
      <c r="CK24" s="1076">
        <v>0</v>
      </c>
      <c r="CL24" s="975">
        <v>0</v>
      </c>
      <c r="CM24" s="970">
        <v>0</v>
      </c>
      <c r="CN24" s="971">
        <v>0</v>
      </c>
      <c r="CO24" s="975">
        <v>0</v>
      </c>
      <c r="CP24" s="970">
        <v>0</v>
      </c>
      <c r="CQ24" s="971">
        <v>0</v>
      </c>
      <c r="CR24" s="975">
        <v>0</v>
      </c>
      <c r="CS24" s="970">
        <v>0</v>
      </c>
      <c r="CT24" s="971">
        <v>0</v>
      </c>
      <c r="CU24" s="975">
        <v>0</v>
      </c>
      <c r="CV24" s="970">
        <v>0</v>
      </c>
      <c r="CW24" s="971">
        <v>0</v>
      </c>
      <c r="CX24" s="975">
        <v>0</v>
      </c>
      <c r="CY24" s="970">
        <v>0</v>
      </c>
      <c r="CZ24" s="971">
        <v>0</v>
      </c>
      <c r="DA24" s="975">
        <v>0</v>
      </c>
      <c r="DB24" s="970">
        <v>0</v>
      </c>
      <c r="DC24" s="971">
        <v>0</v>
      </c>
      <c r="DD24" s="975">
        <v>315414000</v>
      </c>
      <c r="DE24" s="970">
        <v>500757000</v>
      </c>
      <c r="DF24" s="971">
        <v>573246736</v>
      </c>
      <c r="DG24" s="975">
        <v>0</v>
      </c>
      <c r="DH24" s="970">
        <v>0</v>
      </c>
      <c r="DI24" s="971">
        <v>0</v>
      </c>
      <c r="DJ24" s="975">
        <v>0</v>
      </c>
      <c r="DK24" s="970">
        <v>0</v>
      </c>
      <c r="DL24" s="971">
        <v>0</v>
      </c>
      <c r="DM24" s="975">
        <v>0</v>
      </c>
      <c r="DN24" s="970">
        <v>0</v>
      </c>
      <c r="DO24" s="971">
        <v>0</v>
      </c>
      <c r="DP24" s="975">
        <v>0</v>
      </c>
      <c r="DQ24" s="970">
        <v>0</v>
      </c>
      <c r="DR24" s="971">
        <v>0</v>
      </c>
      <c r="DS24" s="975">
        <v>0</v>
      </c>
      <c r="DT24" s="970">
        <v>0</v>
      </c>
      <c r="DU24" s="971">
        <v>0</v>
      </c>
      <c r="DV24" s="975">
        <v>315414000</v>
      </c>
      <c r="DW24" s="970">
        <v>500757000</v>
      </c>
      <c r="DX24" s="971">
        <v>573246736</v>
      </c>
      <c r="DY24" s="472">
        <v>114.47603048983839</v>
      </c>
      <c r="DZ24" s="65"/>
      <c r="EA24" s="65"/>
      <c r="EB24" s="66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</row>
    <row r="25" spans="1:240" ht="18" customHeight="1" x14ac:dyDescent="0.2">
      <c r="A25" s="2128" t="s">
        <v>521</v>
      </c>
      <c r="B25" s="2148" t="s">
        <v>878</v>
      </c>
      <c r="C25" s="2166"/>
      <c r="D25" s="2157"/>
      <c r="E25" s="429"/>
      <c r="F25" s="770"/>
      <c r="G25" s="454"/>
      <c r="H25" s="430"/>
      <c r="I25" s="770"/>
      <c r="J25" s="454"/>
      <c r="K25" s="430"/>
      <c r="L25" s="770"/>
      <c r="M25" s="454"/>
      <c r="N25" s="430"/>
      <c r="O25" s="770"/>
      <c r="P25" s="454"/>
      <c r="Q25" s="430"/>
      <c r="R25" s="978"/>
      <c r="S25" s="453"/>
      <c r="T25" s="429"/>
      <c r="U25" s="770"/>
      <c r="V25" s="454"/>
      <c r="W25" s="430"/>
      <c r="X25" s="770"/>
      <c r="Y25" s="454"/>
      <c r="Z25" s="430"/>
      <c r="AA25" s="770"/>
      <c r="AB25" s="454"/>
      <c r="AC25" s="430"/>
      <c r="AD25" s="770"/>
      <c r="AE25" s="454"/>
      <c r="AF25" s="430"/>
      <c r="AG25" s="770"/>
      <c r="AH25" s="454"/>
      <c r="AI25" s="430"/>
      <c r="AJ25" s="770"/>
      <c r="AK25" s="454"/>
      <c r="AL25" s="430"/>
      <c r="AM25" s="770"/>
      <c r="AN25" s="454"/>
      <c r="AO25" s="430"/>
      <c r="AP25" s="770"/>
      <c r="AQ25" s="454"/>
      <c r="AR25" s="430"/>
      <c r="AS25" s="770"/>
      <c r="AT25" s="454"/>
      <c r="AU25" s="430"/>
      <c r="AV25" s="770"/>
      <c r="AW25" s="454"/>
      <c r="AX25" s="430"/>
      <c r="AY25" s="770"/>
      <c r="AZ25" s="454"/>
      <c r="BA25" s="430"/>
      <c r="BB25" s="978"/>
      <c r="BC25" s="453"/>
      <c r="BD25" s="429"/>
      <c r="BE25" s="770"/>
      <c r="BF25" s="453"/>
      <c r="BG25" s="429"/>
      <c r="BH25" s="978">
        <v>0</v>
      </c>
      <c r="BI25" s="453">
        <v>0</v>
      </c>
      <c r="BJ25" s="429">
        <v>0</v>
      </c>
      <c r="BK25" s="770"/>
      <c r="BL25" s="454"/>
      <c r="BM25" s="430"/>
      <c r="BN25" s="770"/>
      <c r="BO25" s="454"/>
      <c r="BP25" s="430"/>
      <c r="BQ25" s="770"/>
      <c r="BR25" s="454"/>
      <c r="BS25" s="430"/>
      <c r="BT25" s="770"/>
      <c r="BU25" s="454"/>
      <c r="BV25" s="430"/>
      <c r="BW25" s="770"/>
      <c r="BX25" s="454"/>
      <c r="BY25" s="430"/>
      <c r="BZ25" s="770"/>
      <c r="CA25" s="454"/>
      <c r="CB25" s="430"/>
      <c r="CC25" s="770"/>
      <c r="CD25" s="454"/>
      <c r="CE25" s="430"/>
      <c r="CF25" s="770"/>
      <c r="CG25" s="454"/>
      <c r="CH25" s="430"/>
      <c r="CI25" s="978"/>
      <c r="CJ25" s="453"/>
      <c r="CK25" s="1073"/>
      <c r="CL25" s="421"/>
      <c r="CM25" s="453"/>
      <c r="CN25" s="429"/>
      <c r="CO25" s="421"/>
      <c r="CP25" s="453"/>
      <c r="CQ25" s="429"/>
      <c r="CR25" s="770"/>
      <c r="CS25" s="454"/>
      <c r="CT25" s="430"/>
      <c r="CU25" s="770"/>
      <c r="CV25" s="454"/>
      <c r="CW25" s="430"/>
      <c r="CX25" s="770"/>
      <c r="CY25" s="454"/>
      <c r="CZ25" s="430"/>
      <c r="DA25" s="424">
        <v>0</v>
      </c>
      <c r="DB25" s="456">
        <v>0</v>
      </c>
      <c r="DC25" s="432">
        <v>0</v>
      </c>
      <c r="DD25" s="424">
        <v>0</v>
      </c>
      <c r="DE25" s="456">
        <v>0</v>
      </c>
      <c r="DF25" s="432">
        <v>0</v>
      </c>
      <c r="DG25" s="770"/>
      <c r="DH25" s="454"/>
      <c r="DI25" s="430"/>
      <c r="DJ25" s="770"/>
      <c r="DK25" s="454"/>
      <c r="DL25" s="430"/>
      <c r="DM25" s="424">
        <v>0</v>
      </c>
      <c r="DN25" s="456">
        <v>0</v>
      </c>
      <c r="DO25" s="432">
        <v>0</v>
      </c>
      <c r="DP25" s="770"/>
      <c r="DQ25" s="454"/>
      <c r="DR25" s="430"/>
      <c r="DS25" s="770"/>
      <c r="DT25" s="454"/>
      <c r="DU25" s="430"/>
      <c r="DV25" s="424">
        <v>0</v>
      </c>
      <c r="DW25" s="456">
        <v>0</v>
      </c>
      <c r="DX25" s="432">
        <v>0</v>
      </c>
      <c r="DY25" s="988">
        <v>0</v>
      </c>
      <c r="DZ25" s="65"/>
      <c r="EA25" s="65"/>
      <c r="EB25" s="66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</row>
    <row r="26" spans="1:240" ht="18" customHeight="1" x14ac:dyDescent="0.2">
      <c r="A26" s="2128" t="s">
        <v>522</v>
      </c>
      <c r="B26" s="2149" t="s">
        <v>879</v>
      </c>
      <c r="C26" s="2167"/>
      <c r="D26" s="2158"/>
      <c r="E26" s="430"/>
      <c r="F26" s="770"/>
      <c r="G26" s="454"/>
      <c r="H26" s="430"/>
      <c r="I26" s="770"/>
      <c r="J26" s="454"/>
      <c r="K26" s="430"/>
      <c r="L26" s="770"/>
      <c r="M26" s="454"/>
      <c r="N26" s="430"/>
      <c r="O26" s="770"/>
      <c r="P26" s="454"/>
      <c r="Q26" s="430"/>
      <c r="R26" s="978"/>
      <c r="S26" s="453"/>
      <c r="T26" s="429"/>
      <c r="U26" s="770"/>
      <c r="V26" s="454"/>
      <c r="W26" s="430"/>
      <c r="X26" s="770"/>
      <c r="Y26" s="454"/>
      <c r="Z26" s="430"/>
      <c r="AA26" s="770"/>
      <c r="AB26" s="454"/>
      <c r="AC26" s="430"/>
      <c r="AD26" s="770"/>
      <c r="AE26" s="454"/>
      <c r="AF26" s="430"/>
      <c r="AG26" s="770"/>
      <c r="AH26" s="454"/>
      <c r="AI26" s="430"/>
      <c r="AJ26" s="770"/>
      <c r="AK26" s="454"/>
      <c r="AL26" s="430"/>
      <c r="AM26" s="770"/>
      <c r="AN26" s="454"/>
      <c r="AO26" s="430"/>
      <c r="AP26" s="770"/>
      <c r="AQ26" s="454"/>
      <c r="AR26" s="430"/>
      <c r="AS26" s="770"/>
      <c r="AT26" s="454"/>
      <c r="AU26" s="430"/>
      <c r="AV26" s="770"/>
      <c r="AW26" s="454"/>
      <c r="AX26" s="430"/>
      <c r="AY26" s="770"/>
      <c r="AZ26" s="454"/>
      <c r="BA26" s="430"/>
      <c r="BB26" s="978"/>
      <c r="BC26" s="453"/>
      <c r="BD26" s="429"/>
      <c r="BE26" s="770"/>
      <c r="BF26" s="454"/>
      <c r="BG26" s="430"/>
      <c r="BH26" s="978">
        <v>0</v>
      </c>
      <c r="BI26" s="453">
        <v>0</v>
      </c>
      <c r="BJ26" s="429">
        <v>0</v>
      </c>
      <c r="BK26" s="770"/>
      <c r="BL26" s="454"/>
      <c r="BM26" s="430"/>
      <c r="BN26" s="770"/>
      <c r="BO26" s="454"/>
      <c r="BP26" s="430"/>
      <c r="BQ26" s="770"/>
      <c r="BR26" s="454"/>
      <c r="BS26" s="430"/>
      <c r="BT26" s="770"/>
      <c r="BU26" s="454"/>
      <c r="BV26" s="430"/>
      <c r="BW26" s="770"/>
      <c r="BX26" s="454"/>
      <c r="BY26" s="430"/>
      <c r="BZ26" s="770"/>
      <c r="CA26" s="454"/>
      <c r="CB26" s="430"/>
      <c r="CC26" s="770"/>
      <c r="CD26" s="454"/>
      <c r="CE26" s="430"/>
      <c r="CF26" s="770"/>
      <c r="CG26" s="454"/>
      <c r="CH26" s="430"/>
      <c r="CI26" s="978"/>
      <c r="CJ26" s="453"/>
      <c r="CK26" s="1073"/>
      <c r="CL26" s="421"/>
      <c r="CM26" s="453"/>
      <c r="CN26" s="429"/>
      <c r="CO26" s="421"/>
      <c r="CP26" s="453"/>
      <c r="CQ26" s="429"/>
      <c r="CR26" s="770"/>
      <c r="CS26" s="454"/>
      <c r="CT26" s="430"/>
      <c r="CU26" s="770"/>
      <c r="CV26" s="454"/>
      <c r="CW26" s="430"/>
      <c r="CX26" s="770"/>
      <c r="CY26" s="454"/>
      <c r="CZ26" s="430"/>
      <c r="DA26" s="424">
        <v>0</v>
      </c>
      <c r="DB26" s="456">
        <v>0</v>
      </c>
      <c r="DC26" s="432">
        <v>0</v>
      </c>
      <c r="DD26" s="424">
        <v>0</v>
      </c>
      <c r="DE26" s="456">
        <v>0</v>
      </c>
      <c r="DF26" s="432">
        <v>0</v>
      </c>
      <c r="DG26" s="770"/>
      <c r="DH26" s="454"/>
      <c r="DI26" s="430"/>
      <c r="DJ26" s="770"/>
      <c r="DK26" s="454"/>
      <c r="DL26" s="430"/>
      <c r="DM26" s="424">
        <v>0</v>
      </c>
      <c r="DN26" s="456">
        <v>0</v>
      </c>
      <c r="DO26" s="432">
        <v>0</v>
      </c>
      <c r="DP26" s="770"/>
      <c r="DQ26" s="454"/>
      <c r="DR26" s="430"/>
      <c r="DS26" s="770"/>
      <c r="DT26" s="454"/>
      <c r="DU26" s="430"/>
      <c r="DV26" s="424">
        <v>0</v>
      </c>
      <c r="DW26" s="456">
        <v>0</v>
      </c>
      <c r="DX26" s="432">
        <v>0</v>
      </c>
      <c r="DY26" s="987">
        <v>0</v>
      </c>
      <c r="DZ26" s="65"/>
      <c r="EA26" s="65"/>
      <c r="EB26" s="66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</row>
    <row r="27" spans="1:240" ht="18" customHeight="1" x14ac:dyDescent="0.2">
      <c r="A27" s="2128" t="s">
        <v>523</v>
      </c>
      <c r="B27" s="2149" t="s">
        <v>880</v>
      </c>
      <c r="C27" s="2167"/>
      <c r="D27" s="2158"/>
      <c r="E27" s="430"/>
      <c r="F27" s="770"/>
      <c r="G27" s="454"/>
      <c r="H27" s="430"/>
      <c r="I27" s="770"/>
      <c r="J27" s="454"/>
      <c r="K27" s="430"/>
      <c r="L27" s="770"/>
      <c r="M27" s="454"/>
      <c r="N27" s="430"/>
      <c r="O27" s="770"/>
      <c r="P27" s="454"/>
      <c r="Q27" s="430"/>
      <c r="R27" s="978"/>
      <c r="S27" s="453"/>
      <c r="T27" s="429"/>
      <c r="U27" s="770"/>
      <c r="V27" s="454"/>
      <c r="W27" s="430"/>
      <c r="X27" s="770"/>
      <c r="Y27" s="454"/>
      <c r="Z27" s="430"/>
      <c r="AA27" s="770"/>
      <c r="AB27" s="454"/>
      <c r="AC27" s="430"/>
      <c r="AD27" s="770"/>
      <c r="AE27" s="454"/>
      <c r="AF27" s="430"/>
      <c r="AG27" s="770"/>
      <c r="AH27" s="454"/>
      <c r="AI27" s="430"/>
      <c r="AJ27" s="770"/>
      <c r="AK27" s="454"/>
      <c r="AL27" s="430"/>
      <c r="AM27" s="770"/>
      <c r="AN27" s="454"/>
      <c r="AO27" s="430"/>
      <c r="AP27" s="770"/>
      <c r="AQ27" s="454"/>
      <c r="AR27" s="430"/>
      <c r="AS27" s="770"/>
      <c r="AT27" s="454"/>
      <c r="AU27" s="430"/>
      <c r="AV27" s="770"/>
      <c r="AW27" s="454"/>
      <c r="AX27" s="430"/>
      <c r="AY27" s="770"/>
      <c r="AZ27" s="454"/>
      <c r="BA27" s="430"/>
      <c r="BB27" s="978"/>
      <c r="BC27" s="453"/>
      <c r="BD27" s="429"/>
      <c r="BE27" s="770"/>
      <c r="BF27" s="454"/>
      <c r="BG27" s="430"/>
      <c r="BH27" s="978">
        <v>0</v>
      </c>
      <c r="BI27" s="453">
        <v>0</v>
      </c>
      <c r="BJ27" s="429">
        <v>0</v>
      </c>
      <c r="BK27" s="770"/>
      <c r="BL27" s="454"/>
      <c r="BM27" s="430"/>
      <c r="BN27" s="770"/>
      <c r="BO27" s="454"/>
      <c r="BP27" s="430"/>
      <c r="BQ27" s="770"/>
      <c r="BR27" s="454"/>
      <c r="BS27" s="430"/>
      <c r="BT27" s="770"/>
      <c r="BU27" s="454"/>
      <c r="BV27" s="430"/>
      <c r="BW27" s="770"/>
      <c r="BX27" s="454"/>
      <c r="BY27" s="430"/>
      <c r="BZ27" s="770"/>
      <c r="CA27" s="454"/>
      <c r="CB27" s="430"/>
      <c r="CC27" s="770"/>
      <c r="CD27" s="454"/>
      <c r="CE27" s="430"/>
      <c r="CF27" s="770"/>
      <c r="CG27" s="454"/>
      <c r="CH27" s="430"/>
      <c r="CI27" s="978"/>
      <c r="CJ27" s="453"/>
      <c r="CK27" s="1073"/>
      <c r="CL27" s="421"/>
      <c r="CM27" s="453"/>
      <c r="CN27" s="429"/>
      <c r="CO27" s="421"/>
      <c r="CP27" s="453"/>
      <c r="CQ27" s="429"/>
      <c r="CR27" s="770"/>
      <c r="CS27" s="454"/>
      <c r="CT27" s="430"/>
      <c r="CU27" s="770"/>
      <c r="CV27" s="454"/>
      <c r="CW27" s="430"/>
      <c r="CX27" s="770"/>
      <c r="CY27" s="454"/>
      <c r="CZ27" s="430"/>
      <c r="DA27" s="424">
        <v>0</v>
      </c>
      <c r="DB27" s="456">
        <v>0</v>
      </c>
      <c r="DC27" s="432">
        <v>0</v>
      </c>
      <c r="DD27" s="424">
        <v>0</v>
      </c>
      <c r="DE27" s="456">
        <v>0</v>
      </c>
      <c r="DF27" s="432">
        <v>0</v>
      </c>
      <c r="DG27" s="770"/>
      <c r="DH27" s="454"/>
      <c r="DI27" s="430"/>
      <c r="DJ27" s="770"/>
      <c r="DK27" s="454"/>
      <c r="DL27" s="430"/>
      <c r="DM27" s="424">
        <v>0</v>
      </c>
      <c r="DN27" s="456">
        <v>0</v>
      </c>
      <c r="DO27" s="432">
        <v>0</v>
      </c>
      <c r="DP27" s="770"/>
      <c r="DQ27" s="454"/>
      <c r="DR27" s="430"/>
      <c r="DS27" s="770"/>
      <c r="DT27" s="454"/>
      <c r="DU27" s="430"/>
      <c r="DV27" s="424">
        <v>0</v>
      </c>
      <c r="DW27" s="456">
        <v>0</v>
      </c>
      <c r="DX27" s="432">
        <v>0</v>
      </c>
      <c r="DY27" s="987">
        <v>0</v>
      </c>
      <c r="DZ27" s="65"/>
      <c r="EA27" s="65"/>
      <c r="EB27" s="66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</row>
    <row r="28" spans="1:240" ht="18" customHeight="1" x14ac:dyDescent="0.2">
      <c r="A28" s="2128" t="s">
        <v>524</v>
      </c>
      <c r="B28" s="2149" t="s">
        <v>883</v>
      </c>
      <c r="C28" s="2167"/>
      <c r="D28" s="2158"/>
      <c r="E28" s="430"/>
      <c r="F28" s="770"/>
      <c r="G28" s="454"/>
      <c r="H28" s="430"/>
      <c r="I28" s="770"/>
      <c r="J28" s="454"/>
      <c r="K28" s="430"/>
      <c r="L28" s="770"/>
      <c r="M28" s="454"/>
      <c r="N28" s="430"/>
      <c r="O28" s="770"/>
      <c r="P28" s="454"/>
      <c r="Q28" s="430"/>
      <c r="R28" s="978"/>
      <c r="S28" s="453"/>
      <c r="T28" s="429"/>
      <c r="U28" s="770"/>
      <c r="V28" s="454"/>
      <c r="W28" s="430"/>
      <c r="X28" s="770"/>
      <c r="Y28" s="454"/>
      <c r="Z28" s="430"/>
      <c r="AA28" s="770"/>
      <c r="AB28" s="454"/>
      <c r="AC28" s="430"/>
      <c r="AD28" s="770"/>
      <c r="AE28" s="454"/>
      <c r="AF28" s="430"/>
      <c r="AG28" s="770"/>
      <c r="AH28" s="454"/>
      <c r="AI28" s="430"/>
      <c r="AJ28" s="770"/>
      <c r="AK28" s="454"/>
      <c r="AL28" s="430"/>
      <c r="AM28" s="770"/>
      <c r="AN28" s="454"/>
      <c r="AO28" s="430"/>
      <c r="AP28" s="770"/>
      <c r="AQ28" s="454"/>
      <c r="AR28" s="430"/>
      <c r="AS28" s="770"/>
      <c r="AT28" s="454"/>
      <c r="AU28" s="430"/>
      <c r="AV28" s="770"/>
      <c r="AW28" s="454"/>
      <c r="AX28" s="430"/>
      <c r="AY28" s="770"/>
      <c r="AZ28" s="454"/>
      <c r="BA28" s="430"/>
      <c r="BB28" s="978"/>
      <c r="BC28" s="453"/>
      <c r="BD28" s="429"/>
      <c r="BE28" s="770"/>
      <c r="BF28" s="454"/>
      <c r="BG28" s="430"/>
      <c r="BH28" s="978">
        <v>0</v>
      </c>
      <c r="BI28" s="453">
        <v>0</v>
      </c>
      <c r="BJ28" s="429">
        <v>0</v>
      </c>
      <c r="BK28" s="770"/>
      <c r="BL28" s="454"/>
      <c r="BM28" s="430"/>
      <c r="BN28" s="770"/>
      <c r="BO28" s="454"/>
      <c r="BP28" s="430"/>
      <c r="BQ28" s="770"/>
      <c r="BR28" s="454"/>
      <c r="BS28" s="430"/>
      <c r="BT28" s="770"/>
      <c r="BU28" s="454"/>
      <c r="BV28" s="430"/>
      <c r="BW28" s="770"/>
      <c r="BX28" s="454"/>
      <c r="BY28" s="430"/>
      <c r="BZ28" s="770"/>
      <c r="CA28" s="454"/>
      <c r="CB28" s="430"/>
      <c r="CC28" s="770"/>
      <c r="CD28" s="454"/>
      <c r="CE28" s="430"/>
      <c r="CF28" s="770"/>
      <c r="CG28" s="454"/>
      <c r="CH28" s="430"/>
      <c r="CI28" s="978"/>
      <c r="CJ28" s="453"/>
      <c r="CK28" s="1073"/>
      <c r="CL28" s="421"/>
      <c r="CM28" s="453"/>
      <c r="CN28" s="429"/>
      <c r="CO28" s="421"/>
      <c r="CP28" s="453"/>
      <c r="CQ28" s="429"/>
      <c r="CR28" s="770"/>
      <c r="CS28" s="454"/>
      <c r="CT28" s="430"/>
      <c r="CU28" s="770"/>
      <c r="CV28" s="454"/>
      <c r="CW28" s="430"/>
      <c r="CX28" s="770"/>
      <c r="CY28" s="454"/>
      <c r="CZ28" s="430"/>
      <c r="DA28" s="424">
        <v>0</v>
      </c>
      <c r="DB28" s="456">
        <v>0</v>
      </c>
      <c r="DC28" s="432">
        <v>0</v>
      </c>
      <c r="DD28" s="424">
        <v>0</v>
      </c>
      <c r="DE28" s="456">
        <v>0</v>
      </c>
      <c r="DF28" s="432">
        <v>0</v>
      </c>
      <c r="DG28" s="770"/>
      <c r="DH28" s="454"/>
      <c r="DI28" s="430"/>
      <c r="DJ28" s="770"/>
      <c r="DK28" s="454"/>
      <c r="DL28" s="430"/>
      <c r="DM28" s="424">
        <v>0</v>
      </c>
      <c r="DN28" s="456">
        <v>0</v>
      </c>
      <c r="DO28" s="432">
        <v>0</v>
      </c>
      <c r="DP28" s="770"/>
      <c r="DQ28" s="454"/>
      <c r="DR28" s="430"/>
      <c r="DS28" s="770"/>
      <c r="DT28" s="454"/>
      <c r="DU28" s="430"/>
      <c r="DV28" s="424">
        <v>0</v>
      </c>
      <c r="DW28" s="456">
        <v>0</v>
      </c>
      <c r="DX28" s="432">
        <v>0</v>
      </c>
      <c r="DY28" s="987">
        <v>0</v>
      </c>
      <c r="DZ28" s="65"/>
      <c r="EA28" s="65"/>
      <c r="EB28" s="66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</row>
    <row r="29" spans="1:240" ht="18" customHeight="1" x14ac:dyDescent="0.2">
      <c r="A29" s="2128" t="s">
        <v>33</v>
      </c>
      <c r="B29" s="2150" t="s">
        <v>885</v>
      </c>
      <c r="C29" s="2166">
        <v>315414000</v>
      </c>
      <c r="D29" s="2157">
        <v>460257000</v>
      </c>
      <c r="E29" s="429">
        <v>532746736.00000006</v>
      </c>
      <c r="F29" s="770"/>
      <c r="G29" s="454"/>
      <c r="H29" s="430"/>
      <c r="I29" s="770"/>
      <c r="J29" s="454"/>
      <c r="K29" s="430"/>
      <c r="L29" s="770"/>
      <c r="M29" s="454"/>
      <c r="N29" s="430"/>
      <c r="O29" s="770"/>
      <c r="P29" s="454"/>
      <c r="Q29" s="430"/>
      <c r="R29" s="978"/>
      <c r="S29" s="453"/>
      <c r="T29" s="429"/>
      <c r="U29" s="978"/>
      <c r="V29" s="453"/>
      <c r="W29" s="429"/>
      <c r="X29" s="978"/>
      <c r="Y29" s="453">
        <v>40500000</v>
      </c>
      <c r="Z29" s="429">
        <v>40500000</v>
      </c>
      <c r="AA29" s="770"/>
      <c r="AB29" s="454"/>
      <c r="AC29" s="430"/>
      <c r="AD29" s="770"/>
      <c r="AE29" s="454"/>
      <c r="AF29" s="430"/>
      <c r="AG29" s="770"/>
      <c r="AH29" s="454"/>
      <c r="AI29" s="430"/>
      <c r="AJ29" s="770"/>
      <c r="AK29" s="454"/>
      <c r="AL29" s="430"/>
      <c r="AM29" s="770"/>
      <c r="AN29" s="453"/>
      <c r="AO29" s="429"/>
      <c r="AP29" s="770"/>
      <c r="AQ29" s="454"/>
      <c r="AR29" s="430"/>
      <c r="AS29" s="770"/>
      <c r="AT29" s="454"/>
      <c r="AU29" s="430"/>
      <c r="AV29" s="770"/>
      <c r="AW29" s="454"/>
      <c r="AX29" s="430"/>
      <c r="AY29" s="770"/>
      <c r="AZ29" s="454"/>
      <c r="BA29" s="430"/>
      <c r="BB29" s="978"/>
      <c r="BC29" s="453"/>
      <c r="BD29" s="429"/>
      <c r="BE29" s="770"/>
      <c r="BF29" s="454"/>
      <c r="BG29" s="430"/>
      <c r="BH29" s="978">
        <v>315414000</v>
      </c>
      <c r="BI29" s="453">
        <v>500757000</v>
      </c>
      <c r="BJ29" s="429">
        <v>573246736</v>
      </c>
      <c r="BK29" s="770"/>
      <c r="BL29" s="454"/>
      <c r="BM29" s="430"/>
      <c r="BN29" s="770"/>
      <c r="BO29" s="454"/>
      <c r="BP29" s="430"/>
      <c r="BQ29" s="770"/>
      <c r="BR29" s="454"/>
      <c r="BS29" s="430"/>
      <c r="BT29" s="770"/>
      <c r="BU29" s="454"/>
      <c r="BV29" s="430"/>
      <c r="BW29" s="770"/>
      <c r="BX29" s="454"/>
      <c r="BY29" s="430"/>
      <c r="BZ29" s="770"/>
      <c r="CA29" s="454"/>
      <c r="CB29" s="430"/>
      <c r="CC29" s="770"/>
      <c r="CD29" s="454"/>
      <c r="CE29" s="430"/>
      <c r="CF29" s="770"/>
      <c r="CG29" s="454"/>
      <c r="CH29" s="430"/>
      <c r="CI29" s="978"/>
      <c r="CJ29" s="453"/>
      <c r="CK29" s="1073"/>
      <c r="CL29" s="421"/>
      <c r="CM29" s="453"/>
      <c r="CN29" s="429"/>
      <c r="CO29" s="421"/>
      <c r="CP29" s="453"/>
      <c r="CQ29" s="429"/>
      <c r="CR29" s="978"/>
      <c r="CS29" s="453"/>
      <c r="CT29" s="429"/>
      <c r="CU29" s="978"/>
      <c r="CV29" s="453"/>
      <c r="CW29" s="429"/>
      <c r="CX29" s="978"/>
      <c r="CY29" s="453"/>
      <c r="CZ29" s="429"/>
      <c r="DA29" s="424">
        <v>0</v>
      </c>
      <c r="DB29" s="456">
        <v>0</v>
      </c>
      <c r="DC29" s="432">
        <v>0</v>
      </c>
      <c r="DD29" s="424">
        <v>315414000</v>
      </c>
      <c r="DE29" s="456">
        <v>500757000</v>
      </c>
      <c r="DF29" s="432">
        <v>573246736</v>
      </c>
      <c r="DG29" s="770"/>
      <c r="DH29" s="454"/>
      <c r="DI29" s="430"/>
      <c r="DJ29" s="770"/>
      <c r="DK29" s="454"/>
      <c r="DL29" s="430"/>
      <c r="DM29" s="424">
        <v>0</v>
      </c>
      <c r="DN29" s="456">
        <v>0</v>
      </c>
      <c r="DO29" s="432">
        <v>0</v>
      </c>
      <c r="DP29" s="770"/>
      <c r="DQ29" s="454"/>
      <c r="DR29" s="432"/>
      <c r="DS29" s="770"/>
      <c r="DT29" s="454"/>
      <c r="DU29" s="430"/>
      <c r="DV29" s="424">
        <v>315414000</v>
      </c>
      <c r="DW29" s="456">
        <v>500757000</v>
      </c>
      <c r="DX29" s="432">
        <v>573246736</v>
      </c>
      <c r="DY29" s="1013">
        <v>114.47603048983839</v>
      </c>
      <c r="DZ29" s="65"/>
      <c r="EA29" s="65"/>
      <c r="EB29" s="66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</row>
    <row r="30" spans="1:240" s="60" customFormat="1" ht="20.100000000000001" customHeight="1" x14ac:dyDescent="0.2">
      <c r="A30" s="2129" t="s">
        <v>103</v>
      </c>
      <c r="B30" s="2151" t="s">
        <v>884</v>
      </c>
      <c r="C30" s="2052">
        <v>0</v>
      </c>
      <c r="D30" s="2138">
        <v>0</v>
      </c>
      <c r="E30" s="964">
        <v>0</v>
      </c>
      <c r="F30" s="2052">
        <v>0</v>
      </c>
      <c r="G30" s="963">
        <v>0</v>
      </c>
      <c r="H30" s="964">
        <v>0</v>
      </c>
      <c r="I30" s="2052">
        <v>0</v>
      </c>
      <c r="J30" s="963">
        <v>0</v>
      </c>
      <c r="K30" s="964">
        <v>0</v>
      </c>
      <c r="L30" s="2052">
        <v>0</v>
      </c>
      <c r="M30" s="963">
        <v>0</v>
      </c>
      <c r="N30" s="964">
        <v>0</v>
      </c>
      <c r="O30" s="2052">
        <v>0</v>
      </c>
      <c r="P30" s="963">
        <v>0</v>
      </c>
      <c r="Q30" s="964">
        <v>0</v>
      </c>
      <c r="R30" s="2052">
        <v>0</v>
      </c>
      <c r="S30" s="963">
        <v>0</v>
      </c>
      <c r="T30" s="964">
        <v>0</v>
      </c>
      <c r="U30" s="2052">
        <v>0</v>
      </c>
      <c r="V30" s="963">
        <v>0</v>
      </c>
      <c r="W30" s="964">
        <v>0</v>
      </c>
      <c r="X30" s="2052">
        <v>0</v>
      </c>
      <c r="Y30" s="963">
        <v>0</v>
      </c>
      <c r="Z30" s="964">
        <v>0</v>
      </c>
      <c r="AA30" s="2052">
        <v>0</v>
      </c>
      <c r="AB30" s="963">
        <v>0</v>
      </c>
      <c r="AC30" s="964">
        <v>0</v>
      </c>
      <c r="AD30" s="2052">
        <v>0</v>
      </c>
      <c r="AE30" s="963">
        <v>0</v>
      </c>
      <c r="AF30" s="964">
        <v>0</v>
      </c>
      <c r="AG30" s="2052">
        <v>944014527.99999988</v>
      </c>
      <c r="AH30" s="963">
        <v>552153528</v>
      </c>
      <c r="AI30" s="964">
        <v>520062837</v>
      </c>
      <c r="AJ30" s="2052">
        <v>0</v>
      </c>
      <c r="AK30" s="963">
        <v>0</v>
      </c>
      <c r="AL30" s="964">
        <v>0</v>
      </c>
      <c r="AM30" s="2052">
        <v>0</v>
      </c>
      <c r="AN30" s="963">
        <v>0</v>
      </c>
      <c r="AO30" s="964">
        <v>0</v>
      </c>
      <c r="AP30" s="2052">
        <v>0</v>
      </c>
      <c r="AQ30" s="963">
        <v>0</v>
      </c>
      <c r="AR30" s="964">
        <v>0</v>
      </c>
      <c r="AS30" s="2052">
        <v>0</v>
      </c>
      <c r="AT30" s="963">
        <v>0</v>
      </c>
      <c r="AU30" s="964">
        <v>0</v>
      </c>
      <c r="AV30" s="2052">
        <v>0</v>
      </c>
      <c r="AW30" s="963">
        <v>0</v>
      </c>
      <c r="AX30" s="964">
        <v>0</v>
      </c>
      <c r="AY30" s="2052">
        <v>0</v>
      </c>
      <c r="AZ30" s="963">
        <v>0</v>
      </c>
      <c r="BA30" s="964">
        <v>0</v>
      </c>
      <c r="BB30" s="2052">
        <v>0</v>
      </c>
      <c r="BC30" s="963">
        <v>0</v>
      </c>
      <c r="BD30" s="964">
        <v>0</v>
      </c>
      <c r="BE30" s="2052">
        <v>1903712376.9999998</v>
      </c>
      <c r="BF30" s="963">
        <v>924400377</v>
      </c>
      <c r="BG30" s="964">
        <v>943800000</v>
      </c>
      <c r="BH30" s="959">
        <v>2847726904.9999995</v>
      </c>
      <c r="BI30" s="959">
        <v>1476553905</v>
      </c>
      <c r="BJ30" s="959">
        <v>1463862837</v>
      </c>
      <c r="BK30" s="2052">
        <v>0</v>
      </c>
      <c r="BL30" s="963">
        <v>0</v>
      </c>
      <c r="BM30" s="964">
        <v>0</v>
      </c>
      <c r="BN30" s="2052">
        <v>0</v>
      </c>
      <c r="BO30" s="963">
        <v>0</v>
      </c>
      <c r="BP30" s="964">
        <v>0</v>
      </c>
      <c r="BQ30" s="2052">
        <v>0</v>
      </c>
      <c r="BR30" s="963">
        <v>0</v>
      </c>
      <c r="BS30" s="964">
        <v>0</v>
      </c>
      <c r="BT30" s="2052">
        <v>0</v>
      </c>
      <c r="BU30" s="963">
        <v>0</v>
      </c>
      <c r="BV30" s="964">
        <v>0</v>
      </c>
      <c r="BW30" s="2052">
        <v>0</v>
      </c>
      <c r="BX30" s="963">
        <v>0</v>
      </c>
      <c r="BY30" s="964">
        <v>0</v>
      </c>
      <c r="BZ30" s="2052">
        <v>0</v>
      </c>
      <c r="CA30" s="963">
        <v>0</v>
      </c>
      <c r="CB30" s="964">
        <v>0</v>
      </c>
      <c r="CC30" s="2052">
        <v>0</v>
      </c>
      <c r="CD30" s="963">
        <v>0</v>
      </c>
      <c r="CE30" s="964">
        <v>0</v>
      </c>
      <c r="CF30" s="2052">
        <v>0</v>
      </c>
      <c r="CG30" s="963">
        <v>0</v>
      </c>
      <c r="CH30" s="964">
        <v>0</v>
      </c>
      <c r="CI30" s="2052">
        <v>0</v>
      </c>
      <c r="CJ30" s="963">
        <v>0</v>
      </c>
      <c r="CK30" s="1075">
        <v>0</v>
      </c>
      <c r="CL30" s="2052">
        <v>0</v>
      </c>
      <c r="CM30" s="963">
        <v>0</v>
      </c>
      <c r="CN30" s="964">
        <v>0</v>
      </c>
      <c r="CO30" s="2052">
        <v>0</v>
      </c>
      <c r="CP30" s="963">
        <v>0</v>
      </c>
      <c r="CQ30" s="964">
        <v>0</v>
      </c>
      <c r="CR30" s="2052">
        <v>0</v>
      </c>
      <c r="CS30" s="963">
        <v>0</v>
      </c>
      <c r="CT30" s="964">
        <v>0</v>
      </c>
      <c r="CU30" s="2052">
        <v>0</v>
      </c>
      <c r="CV30" s="963">
        <v>0</v>
      </c>
      <c r="CW30" s="964">
        <v>0</v>
      </c>
      <c r="CX30" s="2052">
        <v>0</v>
      </c>
      <c r="CY30" s="963">
        <v>0</v>
      </c>
      <c r="CZ30" s="964">
        <v>0</v>
      </c>
      <c r="DA30" s="959">
        <v>0</v>
      </c>
      <c r="DB30" s="959">
        <v>0</v>
      </c>
      <c r="DC30" s="959">
        <v>0</v>
      </c>
      <c r="DD30" s="975">
        <v>2847726904.9999995</v>
      </c>
      <c r="DE30" s="970">
        <v>1476553905</v>
      </c>
      <c r="DF30" s="971">
        <v>1463862837</v>
      </c>
      <c r="DG30" s="2052">
        <v>0</v>
      </c>
      <c r="DH30" s="963">
        <v>0</v>
      </c>
      <c r="DI30" s="964">
        <v>0</v>
      </c>
      <c r="DJ30" s="2052">
        <v>50000</v>
      </c>
      <c r="DK30" s="963">
        <v>6240000</v>
      </c>
      <c r="DL30" s="964">
        <v>6238316</v>
      </c>
      <c r="DM30" s="975">
        <v>50000</v>
      </c>
      <c r="DN30" s="970">
        <v>6240000</v>
      </c>
      <c r="DO30" s="971">
        <v>6238316</v>
      </c>
      <c r="DP30" s="975">
        <v>0</v>
      </c>
      <c r="DQ30" s="970">
        <v>0</v>
      </c>
      <c r="DR30" s="971">
        <v>6000</v>
      </c>
      <c r="DS30" s="975">
        <v>0</v>
      </c>
      <c r="DT30" s="970">
        <v>0</v>
      </c>
      <c r="DU30" s="971">
        <v>0</v>
      </c>
      <c r="DV30" s="975">
        <v>2847776904.9999995</v>
      </c>
      <c r="DW30" s="970">
        <v>1482793905</v>
      </c>
      <c r="DX30" s="971">
        <v>1470107153</v>
      </c>
      <c r="DY30" s="993">
        <v>99.144402202003917</v>
      </c>
      <c r="DZ30" s="398"/>
      <c r="EA30" s="398"/>
      <c r="EB30" s="66"/>
      <c r="EC30" s="398"/>
      <c r="ED30" s="398"/>
      <c r="EE30" s="398"/>
      <c r="EF30" s="398"/>
      <c r="EG30" s="398"/>
      <c r="EH30" s="398"/>
      <c r="EI30" s="398"/>
      <c r="EJ30" s="398"/>
      <c r="EK30" s="398"/>
      <c r="EL30" s="398"/>
      <c r="EM30" s="398"/>
      <c r="EN30" s="398"/>
      <c r="EO30" s="398"/>
      <c r="EP30" s="398"/>
      <c r="EQ30" s="398"/>
      <c r="ER30" s="398"/>
      <c r="ES30" s="398"/>
      <c r="ET30" s="398"/>
      <c r="EU30" s="398"/>
      <c r="EV30" s="398"/>
      <c r="EW30" s="398"/>
      <c r="EX30" s="398"/>
      <c r="EY30" s="398"/>
      <c r="EZ30" s="398"/>
      <c r="FA30" s="398"/>
      <c r="FB30" s="398"/>
      <c r="FC30" s="398"/>
      <c r="FD30" s="398"/>
      <c r="FE30" s="398"/>
      <c r="FF30" s="398"/>
      <c r="FG30" s="398"/>
      <c r="FH30" s="398"/>
      <c r="FI30" s="398"/>
      <c r="FJ30" s="398"/>
      <c r="FK30" s="398"/>
      <c r="FL30" s="398"/>
      <c r="FM30" s="398"/>
      <c r="FN30" s="398"/>
      <c r="FO30" s="398"/>
      <c r="FP30" s="398"/>
      <c r="FQ30" s="398"/>
      <c r="FR30" s="398"/>
      <c r="FS30" s="398"/>
      <c r="FT30" s="398"/>
      <c r="FU30" s="398"/>
      <c r="FV30" s="398"/>
      <c r="FW30" s="398"/>
      <c r="FX30" s="398"/>
      <c r="FY30" s="398"/>
      <c r="FZ30" s="398"/>
      <c r="GA30" s="398"/>
      <c r="GB30" s="398"/>
      <c r="GC30" s="398"/>
      <c r="GD30" s="398"/>
      <c r="GE30" s="398"/>
      <c r="GF30" s="398"/>
      <c r="GG30" s="398"/>
      <c r="GH30" s="398"/>
      <c r="GI30" s="398"/>
      <c r="GJ30" s="398"/>
      <c r="GK30" s="398"/>
      <c r="GL30" s="398"/>
      <c r="GM30" s="398"/>
      <c r="GN30" s="398"/>
      <c r="GO30" s="398"/>
      <c r="GP30" s="398"/>
      <c r="GQ30" s="398"/>
      <c r="GR30" s="398"/>
      <c r="GS30" s="398"/>
      <c r="GT30" s="398"/>
      <c r="GU30" s="398"/>
      <c r="GV30" s="398"/>
      <c r="GW30" s="398"/>
      <c r="GX30" s="398"/>
      <c r="GY30" s="398"/>
      <c r="GZ30" s="398"/>
      <c r="HA30" s="398"/>
      <c r="HB30" s="398"/>
      <c r="HC30" s="398"/>
      <c r="HD30" s="398"/>
      <c r="HE30" s="398"/>
      <c r="HF30" s="398"/>
      <c r="HG30" s="398"/>
      <c r="HH30" s="398"/>
      <c r="HI30" s="398"/>
      <c r="HJ30" s="398"/>
      <c r="HK30" s="398"/>
      <c r="HL30" s="398"/>
      <c r="HM30" s="398"/>
      <c r="HN30" s="398"/>
      <c r="HO30" s="398"/>
      <c r="HP30" s="398"/>
      <c r="HQ30" s="398"/>
      <c r="HR30" s="398"/>
      <c r="HS30" s="398"/>
      <c r="HT30" s="398"/>
      <c r="HU30" s="398"/>
      <c r="HV30" s="398"/>
      <c r="HW30" s="398"/>
      <c r="HX30" s="398"/>
      <c r="HY30" s="398"/>
      <c r="HZ30" s="398"/>
      <c r="IA30" s="398"/>
      <c r="IB30" s="398"/>
      <c r="IC30" s="398"/>
      <c r="ID30" s="398"/>
      <c r="IE30" s="398"/>
      <c r="IF30" s="398"/>
    </row>
    <row r="31" spans="1:240" s="398" customFormat="1" ht="20.100000000000001" customHeight="1" x14ac:dyDescent="0.2">
      <c r="A31" s="2129" t="s">
        <v>104</v>
      </c>
      <c r="B31" s="2151" t="s">
        <v>868</v>
      </c>
      <c r="C31" s="2168">
        <v>0</v>
      </c>
      <c r="D31" s="2141">
        <v>44717000</v>
      </c>
      <c r="E31" s="566">
        <v>4717400</v>
      </c>
      <c r="F31" s="718">
        <v>0</v>
      </c>
      <c r="G31" s="719">
        <v>0</v>
      </c>
      <c r="H31" s="566">
        <v>0</v>
      </c>
      <c r="I31" s="718">
        <v>0</v>
      </c>
      <c r="J31" s="719">
        <v>0</v>
      </c>
      <c r="K31" s="566">
        <v>0</v>
      </c>
      <c r="L31" s="718">
        <v>0</v>
      </c>
      <c r="M31" s="719">
        <v>0</v>
      </c>
      <c r="N31" s="566">
        <v>0</v>
      </c>
      <c r="O31" s="718">
        <v>0</v>
      </c>
      <c r="P31" s="719">
        <v>0</v>
      </c>
      <c r="Q31" s="566">
        <v>0</v>
      </c>
      <c r="R31" s="718">
        <v>0</v>
      </c>
      <c r="S31" s="719">
        <v>0</v>
      </c>
      <c r="T31" s="566">
        <v>0</v>
      </c>
      <c r="U31" s="718">
        <v>0</v>
      </c>
      <c r="V31" s="719">
        <v>0</v>
      </c>
      <c r="W31" s="566">
        <v>0</v>
      </c>
      <c r="X31" s="718">
        <v>0</v>
      </c>
      <c r="Y31" s="719">
        <v>0</v>
      </c>
      <c r="Z31" s="566">
        <v>0</v>
      </c>
      <c r="AA31" s="718">
        <v>0</v>
      </c>
      <c r="AB31" s="719">
        <v>0</v>
      </c>
      <c r="AC31" s="566">
        <v>0</v>
      </c>
      <c r="AD31" s="718">
        <v>0</v>
      </c>
      <c r="AE31" s="719">
        <v>0</v>
      </c>
      <c r="AF31" s="566">
        <v>0</v>
      </c>
      <c r="AG31" s="718">
        <v>0</v>
      </c>
      <c r="AH31" s="719">
        <v>0</v>
      </c>
      <c r="AI31" s="566">
        <v>0</v>
      </c>
      <c r="AJ31" s="718">
        <v>0</v>
      </c>
      <c r="AK31" s="719">
        <v>0</v>
      </c>
      <c r="AL31" s="566">
        <v>0</v>
      </c>
      <c r="AM31" s="718">
        <v>0</v>
      </c>
      <c r="AN31" s="719">
        <v>0</v>
      </c>
      <c r="AO31" s="566">
        <v>0</v>
      </c>
      <c r="AP31" s="718">
        <v>0</v>
      </c>
      <c r="AQ31" s="719">
        <v>0</v>
      </c>
      <c r="AR31" s="566">
        <v>0</v>
      </c>
      <c r="AS31" s="718">
        <v>0</v>
      </c>
      <c r="AT31" s="719">
        <v>0</v>
      </c>
      <c r="AU31" s="566">
        <v>0</v>
      </c>
      <c r="AV31" s="718">
        <v>0</v>
      </c>
      <c r="AW31" s="719">
        <v>0</v>
      </c>
      <c r="AX31" s="566">
        <v>0</v>
      </c>
      <c r="AY31" s="718">
        <v>0</v>
      </c>
      <c r="AZ31" s="719">
        <v>0</v>
      </c>
      <c r="BA31" s="566">
        <v>0</v>
      </c>
      <c r="BB31" s="718">
        <v>0</v>
      </c>
      <c r="BC31" s="719">
        <v>0</v>
      </c>
      <c r="BD31" s="566">
        <v>0</v>
      </c>
      <c r="BE31" s="718">
        <v>0</v>
      </c>
      <c r="BF31" s="719">
        <v>0</v>
      </c>
      <c r="BG31" s="566">
        <v>0</v>
      </c>
      <c r="BH31" s="718">
        <v>0</v>
      </c>
      <c r="BI31" s="719">
        <v>44717000</v>
      </c>
      <c r="BJ31" s="566">
        <v>4717400</v>
      </c>
      <c r="BK31" s="718">
        <v>0</v>
      </c>
      <c r="BL31" s="719">
        <v>0</v>
      </c>
      <c r="BM31" s="566">
        <v>0</v>
      </c>
      <c r="BN31" s="718">
        <v>0</v>
      </c>
      <c r="BO31" s="719">
        <v>0</v>
      </c>
      <c r="BP31" s="566">
        <v>0</v>
      </c>
      <c r="BQ31" s="718">
        <v>0</v>
      </c>
      <c r="BR31" s="719">
        <v>0</v>
      </c>
      <c r="BS31" s="566">
        <v>0</v>
      </c>
      <c r="BT31" s="718">
        <v>0</v>
      </c>
      <c r="BU31" s="719">
        <v>0</v>
      </c>
      <c r="BV31" s="566">
        <v>0</v>
      </c>
      <c r="BW31" s="718">
        <v>0</v>
      </c>
      <c r="BX31" s="719">
        <v>0</v>
      </c>
      <c r="BY31" s="566">
        <v>0</v>
      </c>
      <c r="BZ31" s="718">
        <v>0</v>
      </c>
      <c r="CA31" s="719">
        <v>0</v>
      </c>
      <c r="CB31" s="566">
        <v>0</v>
      </c>
      <c r="CC31" s="718">
        <v>0</v>
      </c>
      <c r="CD31" s="719">
        <v>0</v>
      </c>
      <c r="CE31" s="566">
        <v>0</v>
      </c>
      <c r="CF31" s="718">
        <v>0</v>
      </c>
      <c r="CG31" s="719">
        <v>0</v>
      </c>
      <c r="CH31" s="566">
        <v>0</v>
      </c>
      <c r="CI31" s="718">
        <v>39015000</v>
      </c>
      <c r="CJ31" s="719">
        <v>19015000</v>
      </c>
      <c r="CK31" s="1080">
        <v>17430119</v>
      </c>
      <c r="CL31" s="718">
        <v>0</v>
      </c>
      <c r="CM31" s="719">
        <v>0</v>
      </c>
      <c r="CN31" s="566">
        <v>0</v>
      </c>
      <c r="CO31" s="718">
        <v>0</v>
      </c>
      <c r="CP31" s="719">
        <v>0</v>
      </c>
      <c r="CQ31" s="566">
        <v>0</v>
      </c>
      <c r="CR31" s="718">
        <v>0</v>
      </c>
      <c r="CS31" s="719">
        <v>0</v>
      </c>
      <c r="CT31" s="566">
        <v>0</v>
      </c>
      <c r="CU31" s="718">
        <v>0</v>
      </c>
      <c r="CV31" s="719">
        <v>0</v>
      </c>
      <c r="CW31" s="566">
        <v>0</v>
      </c>
      <c r="CX31" s="718">
        <v>0</v>
      </c>
      <c r="CY31" s="719">
        <v>0</v>
      </c>
      <c r="CZ31" s="566">
        <v>0</v>
      </c>
      <c r="DA31" s="718">
        <v>39015000</v>
      </c>
      <c r="DB31" s="719">
        <v>19015000</v>
      </c>
      <c r="DC31" s="566">
        <v>17430119</v>
      </c>
      <c r="DD31" s="718">
        <v>39015000</v>
      </c>
      <c r="DE31" s="719">
        <v>63732000</v>
      </c>
      <c r="DF31" s="566">
        <v>22147519</v>
      </c>
      <c r="DG31" s="718">
        <v>0</v>
      </c>
      <c r="DH31" s="719">
        <v>0</v>
      </c>
      <c r="DI31" s="566">
        <v>0</v>
      </c>
      <c r="DJ31" s="718">
        <v>1000000</v>
      </c>
      <c r="DK31" s="719">
        <v>1863000</v>
      </c>
      <c r="DL31" s="997">
        <v>1862550</v>
      </c>
      <c r="DM31" s="718">
        <v>1000000</v>
      </c>
      <c r="DN31" s="719">
        <v>1863000</v>
      </c>
      <c r="DO31" s="566">
        <v>1862550</v>
      </c>
      <c r="DP31" s="718">
        <v>0</v>
      </c>
      <c r="DQ31" s="719">
        <v>0</v>
      </c>
      <c r="DR31" s="566">
        <v>0</v>
      </c>
      <c r="DS31" s="718">
        <v>0</v>
      </c>
      <c r="DT31" s="719">
        <v>0</v>
      </c>
      <c r="DU31" s="566">
        <v>0</v>
      </c>
      <c r="DV31" s="718">
        <v>40015000</v>
      </c>
      <c r="DW31" s="719">
        <v>65595000</v>
      </c>
      <c r="DX31" s="566">
        <v>24010069</v>
      </c>
      <c r="DY31" s="469">
        <v>36.603504840307949</v>
      </c>
      <c r="EB31" s="66"/>
    </row>
    <row r="32" spans="1:240" s="398" customFormat="1" ht="18" customHeight="1" x14ac:dyDescent="0.2">
      <c r="A32" s="2128" t="s">
        <v>36</v>
      </c>
      <c r="B32" s="2149" t="s">
        <v>886</v>
      </c>
      <c r="C32" s="2169"/>
      <c r="D32" s="2142"/>
      <c r="E32" s="433"/>
      <c r="F32" s="425"/>
      <c r="G32" s="457"/>
      <c r="H32" s="433"/>
      <c r="I32" s="425"/>
      <c r="J32" s="457"/>
      <c r="K32" s="433"/>
      <c r="L32" s="425"/>
      <c r="M32" s="457"/>
      <c r="N32" s="433"/>
      <c r="O32" s="425"/>
      <c r="P32" s="457"/>
      <c r="Q32" s="433"/>
      <c r="R32" s="425"/>
      <c r="S32" s="457"/>
      <c r="T32" s="433"/>
      <c r="U32" s="425"/>
      <c r="V32" s="457"/>
      <c r="W32" s="433"/>
      <c r="X32" s="425"/>
      <c r="Y32" s="457"/>
      <c r="Z32" s="433"/>
      <c r="AA32" s="425"/>
      <c r="AB32" s="457"/>
      <c r="AC32" s="433"/>
      <c r="AD32" s="425"/>
      <c r="AE32" s="457"/>
      <c r="AF32" s="433"/>
      <c r="AG32" s="424"/>
      <c r="AH32" s="456"/>
      <c r="AI32" s="432"/>
      <c r="AJ32" s="425"/>
      <c r="AK32" s="457"/>
      <c r="AL32" s="433"/>
      <c r="AM32" s="424"/>
      <c r="AN32" s="456"/>
      <c r="AO32" s="432"/>
      <c r="AP32" s="425"/>
      <c r="AQ32" s="457"/>
      <c r="AR32" s="433"/>
      <c r="AS32" s="425"/>
      <c r="AT32" s="457"/>
      <c r="AU32" s="433"/>
      <c r="AV32" s="425"/>
      <c r="AW32" s="457"/>
      <c r="AX32" s="433"/>
      <c r="AY32" s="425"/>
      <c r="AZ32" s="457"/>
      <c r="BA32" s="433"/>
      <c r="BB32" s="425"/>
      <c r="BC32" s="457"/>
      <c r="BD32" s="433"/>
      <c r="BE32" s="425"/>
      <c r="BF32" s="457"/>
      <c r="BG32" s="433"/>
      <c r="BH32" s="424">
        <v>0</v>
      </c>
      <c r="BI32" s="456">
        <v>0</v>
      </c>
      <c r="BJ32" s="432">
        <v>0</v>
      </c>
      <c r="BK32" s="425"/>
      <c r="BL32" s="457"/>
      <c r="BM32" s="433"/>
      <c r="BN32" s="425"/>
      <c r="BO32" s="457"/>
      <c r="BP32" s="433"/>
      <c r="BQ32" s="425"/>
      <c r="BR32" s="457"/>
      <c r="BS32" s="433"/>
      <c r="BT32" s="425"/>
      <c r="BU32" s="457"/>
      <c r="BV32" s="433"/>
      <c r="BW32" s="425"/>
      <c r="BX32" s="457"/>
      <c r="BY32" s="433"/>
      <c r="BZ32" s="425"/>
      <c r="CA32" s="457"/>
      <c r="CB32" s="433"/>
      <c r="CC32" s="425"/>
      <c r="CD32" s="457"/>
      <c r="CE32" s="433"/>
      <c r="CF32" s="425"/>
      <c r="CG32" s="457"/>
      <c r="CH32" s="433"/>
      <c r="CI32" s="425"/>
      <c r="CJ32" s="457"/>
      <c r="CK32" s="1078"/>
      <c r="CL32" s="425"/>
      <c r="CM32" s="457"/>
      <c r="CN32" s="433"/>
      <c r="CO32" s="425"/>
      <c r="CP32" s="457"/>
      <c r="CQ32" s="433"/>
      <c r="CR32" s="425"/>
      <c r="CS32" s="457"/>
      <c r="CT32" s="433"/>
      <c r="CU32" s="425"/>
      <c r="CV32" s="457"/>
      <c r="CW32" s="433"/>
      <c r="CX32" s="425"/>
      <c r="CY32" s="457"/>
      <c r="CZ32" s="433"/>
      <c r="DA32" s="424">
        <v>0</v>
      </c>
      <c r="DB32" s="456">
        <v>0</v>
      </c>
      <c r="DC32" s="432">
        <v>0</v>
      </c>
      <c r="DD32" s="424">
        <v>0</v>
      </c>
      <c r="DE32" s="456">
        <v>0</v>
      </c>
      <c r="DF32" s="432">
        <v>0</v>
      </c>
      <c r="DG32" s="425"/>
      <c r="DH32" s="457"/>
      <c r="DI32" s="433"/>
      <c r="DJ32" s="424"/>
      <c r="DK32" s="456"/>
      <c r="DL32" s="432"/>
      <c r="DM32" s="424">
        <v>0</v>
      </c>
      <c r="DN32" s="456">
        <v>0</v>
      </c>
      <c r="DO32" s="432">
        <v>0</v>
      </c>
      <c r="DP32" s="425"/>
      <c r="DQ32" s="457"/>
      <c r="DR32" s="433"/>
      <c r="DS32" s="424"/>
      <c r="DT32" s="456"/>
      <c r="DU32" s="432"/>
      <c r="DV32" s="424">
        <v>0</v>
      </c>
      <c r="DW32" s="456">
        <v>0</v>
      </c>
      <c r="DX32" s="432">
        <v>0</v>
      </c>
      <c r="DY32" s="468">
        <v>0</v>
      </c>
      <c r="EB32" s="66"/>
    </row>
    <row r="33" spans="1:240" s="398" customFormat="1" ht="18" customHeight="1" x14ac:dyDescent="0.2">
      <c r="A33" s="2128" t="s">
        <v>574</v>
      </c>
      <c r="B33" s="2148" t="s">
        <v>887</v>
      </c>
      <c r="C33" s="2169"/>
      <c r="D33" s="2142"/>
      <c r="E33" s="433"/>
      <c r="F33" s="425"/>
      <c r="G33" s="457"/>
      <c r="H33" s="433"/>
      <c r="I33" s="425"/>
      <c r="J33" s="457"/>
      <c r="K33" s="433"/>
      <c r="L33" s="425"/>
      <c r="M33" s="457"/>
      <c r="N33" s="433"/>
      <c r="O33" s="425"/>
      <c r="P33" s="457"/>
      <c r="Q33" s="433"/>
      <c r="R33" s="425"/>
      <c r="S33" s="457"/>
      <c r="T33" s="433"/>
      <c r="U33" s="425"/>
      <c r="V33" s="457"/>
      <c r="W33" s="433"/>
      <c r="X33" s="425"/>
      <c r="Y33" s="457"/>
      <c r="Z33" s="433"/>
      <c r="AA33" s="425"/>
      <c r="AB33" s="457"/>
      <c r="AC33" s="433"/>
      <c r="AD33" s="425"/>
      <c r="AE33" s="457"/>
      <c r="AF33" s="433"/>
      <c r="AG33" s="424"/>
      <c r="AH33" s="456"/>
      <c r="AI33" s="432"/>
      <c r="AJ33" s="425"/>
      <c r="AK33" s="457"/>
      <c r="AL33" s="433"/>
      <c r="AM33" s="424"/>
      <c r="AN33" s="456"/>
      <c r="AO33" s="432"/>
      <c r="AP33" s="425"/>
      <c r="AQ33" s="457"/>
      <c r="AR33" s="433"/>
      <c r="AS33" s="425"/>
      <c r="AT33" s="457"/>
      <c r="AU33" s="433"/>
      <c r="AV33" s="425"/>
      <c r="AW33" s="457"/>
      <c r="AX33" s="433"/>
      <c r="AY33" s="425"/>
      <c r="AZ33" s="457"/>
      <c r="BA33" s="433"/>
      <c r="BB33" s="425"/>
      <c r="BC33" s="457"/>
      <c r="BD33" s="433"/>
      <c r="BE33" s="424"/>
      <c r="BF33" s="456"/>
      <c r="BG33" s="432"/>
      <c r="BH33" s="424">
        <v>0</v>
      </c>
      <c r="BI33" s="456">
        <v>0</v>
      </c>
      <c r="BJ33" s="432">
        <v>0</v>
      </c>
      <c r="BK33" s="425"/>
      <c r="BL33" s="457"/>
      <c r="BM33" s="433"/>
      <c r="BN33" s="425"/>
      <c r="BO33" s="457"/>
      <c r="BP33" s="433"/>
      <c r="BQ33" s="425"/>
      <c r="BR33" s="457"/>
      <c r="BS33" s="433"/>
      <c r="BT33" s="425"/>
      <c r="BU33" s="457"/>
      <c r="BV33" s="433"/>
      <c r="BW33" s="425"/>
      <c r="BX33" s="457"/>
      <c r="BY33" s="433"/>
      <c r="BZ33" s="425"/>
      <c r="CA33" s="457"/>
      <c r="CB33" s="433"/>
      <c r="CD33" s="457"/>
      <c r="CE33" s="433"/>
      <c r="CF33" s="425"/>
      <c r="CG33" s="457"/>
      <c r="CH33" s="433"/>
      <c r="CI33" s="424">
        <v>39015000</v>
      </c>
      <c r="CJ33" s="453">
        <v>19015000</v>
      </c>
      <c r="CK33" s="1077">
        <v>17430119</v>
      </c>
      <c r="CL33" s="424"/>
      <c r="CM33" s="456"/>
      <c r="CN33" s="432"/>
      <c r="CO33" s="424"/>
      <c r="CP33" s="456"/>
      <c r="CQ33" s="432"/>
      <c r="CR33" s="425"/>
      <c r="CS33" s="457"/>
      <c r="CT33" s="433"/>
      <c r="CU33" s="425"/>
      <c r="CV33" s="457"/>
      <c r="CW33" s="433"/>
      <c r="CX33" s="425"/>
      <c r="CY33" s="457"/>
      <c r="CZ33" s="433"/>
      <c r="DA33" s="424">
        <v>39015000</v>
      </c>
      <c r="DB33" s="456">
        <v>19015000</v>
      </c>
      <c r="DC33" s="432">
        <v>17430119</v>
      </c>
      <c r="DD33" s="424">
        <v>39015000</v>
      </c>
      <c r="DE33" s="456">
        <v>19015000</v>
      </c>
      <c r="DF33" s="432">
        <v>17430119</v>
      </c>
      <c r="DG33" s="425"/>
      <c r="DH33" s="457"/>
      <c r="DI33" s="433"/>
      <c r="DJ33" s="424">
        <v>1000000</v>
      </c>
      <c r="DK33" s="456">
        <v>1863000</v>
      </c>
      <c r="DL33" s="432">
        <v>1862550</v>
      </c>
      <c r="DM33" s="424">
        <v>1000000</v>
      </c>
      <c r="DN33" s="456">
        <v>1863000</v>
      </c>
      <c r="DO33" s="432">
        <v>1862550</v>
      </c>
      <c r="DP33" s="425"/>
      <c r="DQ33" s="457"/>
      <c r="DR33" s="433"/>
      <c r="DS33" s="424"/>
      <c r="DT33" s="456"/>
      <c r="DU33" s="432"/>
      <c r="DV33" s="424">
        <v>40015000</v>
      </c>
      <c r="DW33" s="456">
        <v>20878000</v>
      </c>
      <c r="DX33" s="432">
        <v>19292669</v>
      </c>
      <c r="DY33" s="468">
        <v>92.406691253951522</v>
      </c>
      <c r="EB33" s="66"/>
    </row>
    <row r="34" spans="1:240" s="398" customFormat="1" ht="18" customHeight="1" x14ac:dyDescent="0.2">
      <c r="A34" s="2128" t="s">
        <v>772</v>
      </c>
      <c r="B34" s="2148" t="s">
        <v>888</v>
      </c>
      <c r="C34" s="769"/>
      <c r="D34" s="2159">
        <v>44717000</v>
      </c>
      <c r="E34" s="432">
        <v>4717400</v>
      </c>
      <c r="F34" s="771"/>
      <c r="G34" s="457"/>
      <c r="H34" s="433"/>
      <c r="I34" s="771"/>
      <c r="J34" s="457"/>
      <c r="K34" s="433"/>
      <c r="L34" s="771"/>
      <c r="M34" s="457"/>
      <c r="N34" s="433"/>
      <c r="O34" s="771"/>
      <c r="P34" s="457"/>
      <c r="Q34" s="433"/>
      <c r="R34" s="771"/>
      <c r="S34" s="457"/>
      <c r="T34" s="433"/>
      <c r="U34" s="771"/>
      <c r="V34" s="457"/>
      <c r="W34" s="433"/>
      <c r="X34" s="771"/>
      <c r="Y34" s="457"/>
      <c r="Z34" s="433"/>
      <c r="AA34" s="771"/>
      <c r="AB34" s="457"/>
      <c r="AC34" s="433"/>
      <c r="AD34" s="771"/>
      <c r="AE34" s="457"/>
      <c r="AF34" s="433"/>
      <c r="AG34" s="769"/>
      <c r="AH34" s="456"/>
      <c r="AI34" s="432"/>
      <c r="AJ34" s="771"/>
      <c r="AK34" s="457"/>
      <c r="AL34" s="433"/>
      <c r="AM34" s="769"/>
      <c r="AN34" s="456"/>
      <c r="AO34" s="432"/>
      <c r="AP34" s="771"/>
      <c r="AQ34" s="457"/>
      <c r="AR34" s="433"/>
      <c r="AS34" s="771"/>
      <c r="AT34" s="457"/>
      <c r="AU34" s="433"/>
      <c r="AV34" s="771"/>
      <c r="AW34" s="457"/>
      <c r="AX34" s="433"/>
      <c r="AY34" s="771"/>
      <c r="AZ34" s="457"/>
      <c r="BA34" s="433"/>
      <c r="BB34" s="771"/>
      <c r="BC34" s="457"/>
      <c r="BD34" s="433"/>
      <c r="BE34" s="771"/>
      <c r="BF34" s="457"/>
      <c r="BG34" s="433"/>
      <c r="BH34" s="769">
        <v>0</v>
      </c>
      <c r="BI34" s="456">
        <v>44717000</v>
      </c>
      <c r="BJ34" s="432">
        <v>4717400</v>
      </c>
      <c r="BK34" s="771"/>
      <c r="BL34" s="457"/>
      <c r="BM34" s="433"/>
      <c r="BN34" s="771"/>
      <c r="BO34" s="457"/>
      <c r="BP34" s="433"/>
      <c r="BQ34" s="771"/>
      <c r="BR34" s="457"/>
      <c r="BS34" s="433"/>
      <c r="BT34" s="771"/>
      <c r="BU34" s="457"/>
      <c r="BV34" s="433"/>
      <c r="BW34" s="771"/>
      <c r="BX34" s="457"/>
      <c r="BY34" s="433"/>
      <c r="BZ34" s="771"/>
      <c r="CA34" s="457"/>
      <c r="CB34" s="433"/>
      <c r="CC34" s="771"/>
      <c r="CD34" s="457"/>
      <c r="CE34" s="433"/>
      <c r="CF34" s="771"/>
      <c r="CG34" s="457"/>
      <c r="CH34" s="433"/>
      <c r="CI34" s="769"/>
      <c r="CJ34" s="456"/>
      <c r="CK34" s="1077"/>
      <c r="CL34" s="424"/>
      <c r="CM34" s="456"/>
      <c r="CN34" s="432"/>
      <c r="CO34" s="424"/>
      <c r="CP34" s="456"/>
      <c r="CQ34" s="432"/>
      <c r="CR34" s="771"/>
      <c r="CS34" s="457"/>
      <c r="CT34" s="433"/>
      <c r="CU34" s="771"/>
      <c r="CV34" s="457"/>
      <c r="CW34" s="433"/>
      <c r="CX34" s="771"/>
      <c r="CY34" s="457"/>
      <c r="CZ34" s="433"/>
      <c r="DA34" s="424">
        <v>0</v>
      </c>
      <c r="DB34" s="456">
        <v>0</v>
      </c>
      <c r="DC34" s="432">
        <v>0</v>
      </c>
      <c r="DD34" s="424">
        <v>0</v>
      </c>
      <c r="DE34" s="456">
        <v>44717000</v>
      </c>
      <c r="DF34" s="432">
        <v>4717400</v>
      </c>
      <c r="DG34" s="771"/>
      <c r="DH34" s="457"/>
      <c r="DI34" s="433"/>
      <c r="DJ34" s="769"/>
      <c r="DK34" s="456"/>
      <c r="DL34" s="432"/>
      <c r="DM34" s="424">
        <v>0</v>
      </c>
      <c r="DN34" s="456">
        <v>0</v>
      </c>
      <c r="DO34" s="432">
        <v>0</v>
      </c>
      <c r="DP34" s="771"/>
      <c r="DQ34" s="980"/>
      <c r="DR34" s="1007"/>
      <c r="DS34" s="769"/>
      <c r="DT34" s="456"/>
      <c r="DU34" s="432"/>
      <c r="DV34" s="424">
        <v>0</v>
      </c>
      <c r="DW34" s="456">
        <v>44717000</v>
      </c>
      <c r="DX34" s="432">
        <v>4717400</v>
      </c>
      <c r="DY34" s="468">
        <v>10.549455464364783</v>
      </c>
      <c r="EB34" s="66"/>
    </row>
    <row r="35" spans="1:240" ht="20.100000000000001" customHeight="1" thickBot="1" x14ac:dyDescent="0.25">
      <c r="A35" s="2132" t="s">
        <v>607</v>
      </c>
      <c r="B35" s="2154" t="s">
        <v>869</v>
      </c>
      <c r="C35" s="2163">
        <v>319479000</v>
      </c>
      <c r="D35" s="2137">
        <v>506642000</v>
      </c>
      <c r="E35" s="431">
        <v>539292123</v>
      </c>
      <c r="F35" s="423">
        <v>1651116000</v>
      </c>
      <c r="G35" s="455">
        <v>1271335000</v>
      </c>
      <c r="H35" s="431">
        <v>1377413899.9999998</v>
      </c>
      <c r="I35" s="423">
        <v>223587000</v>
      </c>
      <c r="J35" s="455">
        <v>248183000</v>
      </c>
      <c r="K35" s="431">
        <v>227762029</v>
      </c>
      <c r="L35" s="423">
        <v>5000000</v>
      </c>
      <c r="M35" s="455">
        <v>5000000</v>
      </c>
      <c r="N35" s="431">
        <v>3350000</v>
      </c>
      <c r="O35" s="423">
        <v>0</v>
      </c>
      <c r="P35" s="455">
        <v>0</v>
      </c>
      <c r="Q35" s="431">
        <v>0</v>
      </c>
      <c r="R35" s="423">
        <v>53905000</v>
      </c>
      <c r="S35" s="455">
        <v>64106000</v>
      </c>
      <c r="T35" s="431">
        <v>57832720</v>
      </c>
      <c r="U35" s="423">
        <v>89371000</v>
      </c>
      <c r="V35" s="455">
        <v>90209000</v>
      </c>
      <c r="W35" s="431">
        <v>89715897.000000015</v>
      </c>
      <c r="X35" s="423">
        <v>3937000</v>
      </c>
      <c r="Y35" s="455">
        <v>50008000</v>
      </c>
      <c r="Z35" s="431">
        <v>48900161</v>
      </c>
      <c r="AA35" s="423">
        <v>0</v>
      </c>
      <c r="AB35" s="455">
        <v>0</v>
      </c>
      <c r="AC35" s="431">
        <v>0</v>
      </c>
      <c r="AD35" s="423">
        <v>50000</v>
      </c>
      <c r="AE35" s="455">
        <v>50000</v>
      </c>
      <c r="AF35" s="431">
        <v>35998.999999999993</v>
      </c>
      <c r="AG35" s="423">
        <v>1386201528</v>
      </c>
      <c r="AH35" s="455">
        <v>981203528</v>
      </c>
      <c r="AI35" s="431">
        <v>932923562.99999988</v>
      </c>
      <c r="AJ35" s="423">
        <v>9366724000</v>
      </c>
      <c r="AK35" s="455">
        <v>10236893000</v>
      </c>
      <c r="AL35" s="431">
        <v>10792447560.000002</v>
      </c>
      <c r="AM35" s="423">
        <v>0</v>
      </c>
      <c r="AN35" s="455">
        <v>463000</v>
      </c>
      <c r="AO35" s="431">
        <v>191697.99999999997</v>
      </c>
      <c r="AP35" s="423">
        <v>0</v>
      </c>
      <c r="AQ35" s="455">
        <v>0</v>
      </c>
      <c r="AR35" s="431">
        <v>0</v>
      </c>
      <c r="AS35" s="423">
        <v>0</v>
      </c>
      <c r="AT35" s="455">
        <v>0</v>
      </c>
      <c r="AU35" s="431">
        <v>335000</v>
      </c>
      <c r="AV35" s="423">
        <v>259892000</v>
      </c>
      <c r="AW35" s="455">
        <v>259925000</v>
      </c>
      <c r="AX35" s="431">
        <v>311657376</v>
      </c>
      <c r="AY35" s="423">
        <v>0</v>
      </c>
      <c r="AZ35" s="455">
        <v>1000000</v>
      </c>
      <c r="BA35" s="431">
        <v>2197790</v>
      </c>
      <c r="BB35" s="423">
        <v>3984608679.9999995</v>
      </c>
      <c r="BC35" s="455">
        <v>4673174924</v>
      </c>
      <c r="BD35" s="431">
        <v>4649447735</v>
      </c>
      <c r="BE35" s="423">
        <v>2191227377</v>
      </c>
      <c r="BF35" s="455">
        <v>1418456377</v>
      </c>
      <c r="BG35" s="431">
        <v>1498870111</v>
      </c>
      <c r="BH35" s="423">
        <v>19535098585</v>
      </c>
      <c r="BI35" s="455">
        <v>19806648829</v>
      </c>
      <c r="BJ35" s="431">
        <v>20532373662</v>
      </c>
      <c r="BK35" s="423">
        <v>0</v>
      </c>
      <c r="BL35" s="455">
        <v>0</v>
      </c>
      <c r="BM35" s="431">
        <v>0</v>
      </c>
      <c r="BN35" s="423">
        <v>70000000</v>
      </c>
      <c r="BO35" s="455">
        <v>45000000</v>
      </c>
      <c r="BP35" s="431">
        <v>30409850</v>
      </c>
      <c r="BQ35" s="423">
        <v>0</v>
      </c>
      <c r="BR35" s="455">
        <v>0</v>
      </c>
      <c r="BS35" s="431">
        <v>0</v>
      </c>
      <c r="BT35" s="423">
        <v>0</v>
      </c>
      <c r="BU35" s="455">
        <v>0</v>
      </c>
      <c r="BV35" s="431">
        <v>0</v>
      </c>
      <c r="BW35" s="423">
        <v>0</v>
      </c>
      <c r="BX35" s="455">
        <v>0</v>
      </c>
      <c r="BY35" s="431">
        <v>0</v>
      </c>
      <c r="BZ35" s="423">
        <v>635000</v>
      </c>
      <c r="CA35" s="455">
        <v>635000</v>
      </c>
      <c r="CB35" s="431">
        <v>223520</v>
      </c>
      <c r="CC35" s="423">
        <v>0</v>
      </c>
      <c r="CD35" s="455">
        <v>231000</v>
      </c>
      <c r="CE35" s="431">
        <v>1046338</v>
      </c>
      <c r="CF35" s="423">
        <v>0</v>
      </c>
      <c r="CG35" s="455">
        <v>0</v>
      </c>
      <c r="CH35" s="431">
        <v>0</v>
      </c>
      <c r="CI35" s="423">
        <v>39015000</v>
      </c>
      <c r="CJ35" s="455">
        <v>19015000</v>
      </c>
      <c r="CK35" s="1074">
        <v>17801129</v>
      </c>
      <c r="CL35" s="423">
        <v>160004000</v>
      </c>
      <c r="CM35" s="455">
        <v>152266000</v>
      </c>
      <c r="CN35" s="431">
        <v>148951723</v>
      </c>
      <c r="CO35" s="423">
        <v>0</v>
      </c>
      <c r="CP35" s="455">
        <v>2247000</v>
      </c>
      <c r="CQ35" s="431">
        <v>3201234</v>
      </c>
      <c r="CR35" s="423">
        <v>0</v>
      </c>
      <c r="CS35" s="455">
        <v>0</v>
      </c>
      <c r="CT35" s="431">
        <v>0</v>
      </c>
      <c r="CU35" s="423">
        <v>0</v>
      </c>
      <c r="CV35" s="455">
        <v>0</v>
      </c>
      <c r="CW35" s="431">
        <v>0</v>
      </c>
      <c r="CX35" s="423">
        <v>0</v>
      </c>
      <c r="CY35" s="455">
        <v>0</v>
      </c>
      <c r="CZ35" s="431">
        <v>0</v>
      </c>
      <c r="DA35" s="423">
        <v>269654000</v>
      </c>
      <c r="DB35" s="455">
        <v>219394000</v>
      </c>
      <c r="DC35" s="431">
        <v>201633794</v>
      </c>
      <c r="DD35" s="423">
        <v>19804752585</v>
      </c>
      <c r="DE35" s="455">
        <v>20026042829</v>
      </c>
      <c r="DF35" s="431">
        <v>20734007456</v>
      </c>
      <c r="DG35" s="423">
        <v>3040000</v>
      </c>
      <c r="DH35" s="455">
        <v>140448419</v>
      </c>
      <c r="DI35" s="431">
        <v>137963183</v>
      </c>
      <c r="DJ35" s="423">
        <v>9508000</v>
      </c>
      <c r="DK35" s="455">
        <v>23643931</v>
      </c>
      <c r="DL35" s="431">
        <v>22453618</v>
      </c>
      <c r="DM35" s="423">
        <v>12548000</v>
      </c>
      <c r="DN35" s="455">
        <v>164092350</v>
      </c>
      <c r="DO35" s="431">
        <v>160416801</v>
      </c>
      <c r="DP35" s="423">
        <v>113858000</v>
      </c>
      <c r="DQ35" s="455">
        <v>120004000</v>
      </c>
      <c r="DR35" s="455">
        <v>135797002</v>
      </c>
      <c r="DS35" s="423">
        <v>3302935000</v>
      </c>
      <c r="DT35" s="455">
        <v>3398129588</v>
      </c>
      <c r="DU35" s="431">
        <v>3416163079</v>
      </c>
      <c r="DV35" s="423">
        <v>23234093585</v>
      </c>
      <c r="DW35" s="455">
        <v>23708268767</v>
      </c>
      <c r="DX35" s="431">
        <v>24446384338</v>
      </c>
      <c r="DY35" s="472">
        <v>103.11332547413753</v>
      </c>
      <c r="DZ35" s="65"/>
      <c r="EA35" s="65"/>
      <c r="EB35" s="66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</row>
    <row r="36" spans="1:240" s="61" customFormat="1" ht="24.95" customHeight="1" thickBot="1" x14ac:dyDescent="0.3">
      <c r="A36" s="2130" t="s">
        <v>9</v>
      </c>
      <c r="B36" s="2152" t="s">
        <v>870</v>
      </c>
      <c r="C36" s="2170">
        <v>0</v>
      </c>
      <c r="D36" s="2160">
        <v>0</v>
      </c>
      <c r="E36" s="522">
        <v>0</v>
      </c>
      <c r="F36" s="984">
        <v>0</v>
      </c>
      <c r="G36" s="460">
        <v>0</v>
      </c>
      <c r="H36" s="522">
        <v>0</v>
      </c>
      <c r="I36" s="984">
        <v>0</v>
      </c>
      <c r="J36" s="460">
        <v>0</v>
      </c>
      <c r="K36" s="522">
        <v>0</v>
      </c>
      <c r="L36" s="984">
        <v>0</v>
      </c>
      <c r="M36" s="460">
        <v>0</v>
      </c>
      <c r="N36" s="522">
        <v>0</v>
      </c>
      <c r="O36" s="984">
        <v>0</v>
      </c>
      <c r="P36" s="460">
        <v>0</v>
      </c>
      <c r="Q36" s="522">
        <v>0</v>
      </c>
      <c r="R36" s="984">
        <v>0</v>
      </c>
      <c r="S36" s="460">
        <v>0</v>
      </c>
      <c r="T36" s="522">
        <v>0</v>
      </c>
      <c r="U36" s="984">
        <v>0</v>
      </c>
      <c r="V36" s="460">
        <v>0</v>
      </c>
      <c r="W36" s="522">
        <v>0</v>
      </c>
      <c r="X36" s="984">
        <v>0</v>
      </c>
      <c r="Y36" s="460">
        <v>0</v>
      </c>
      <c r="Z36" s="522">
        <v>0</v>
      </c>
      <c r="AA36" s="984">
        <v>0</v>
      </c>
      <c r="AB36" s="460">
        <v>0</v>
      </c>
      <c r="AC36" s="522">
        <v>0</v>
      </c>
      <c r="AD36" s="984">
        <v>0</v>
      </c>
      <c r="AE36" s="460">
        <v>0</v>
      </c>
      <c r="AF36" s="522">
        <v>0</v>
      </c>
      <c r="AG36" s="984">
        <v>0</v>
      </c>
      <c r="AH36" s="460">
        <v>0</v>
      </c>
      <c r="AI36" s="522">
        <v>0</v>
      </c>
      <c r="AJ36" s="984">
        <v>0</v>
      </c>
      <c r="AK36" s="460">
        <v>0</v>
      </c>
      <c r="AL36" s="522">
        <v>0</v>
      </c>
      <c r="AM36" s="984">
        <v>0</v>
      </c>
      <c r="AN36" s="460">
        <v>0</v>
      </c>
      <c r="AO36" s="522">
        <v>0</v>
      </c>
      <c r="AP36" s="984">
        <v>0</v>
      </c>
      <c r="AQ36" s="460">
        <v>0</v>
      </c>
      <c r="AR36" s="522">
        <v>0</v>
      </c>
      <c r="AS36" s="984">
        <v>0</v>
      </c>
      <c r="AT36" s="460">
        <v>0</v>
      </c>
      <c r="AU36" s="522">
        <v>0</v>
      </c>
      <c r="AV36" s="984">
        <v>0</v>
      </c>
      <c r="AW36" s="460">
        <v>0</v>
      </c>
      <c r="AX36" s="522">
        <v>0</v>
      </c>
      <c r="AY36" s="984">
        <v>0</v>
      </c>
      <c r="AZ36" s="460">
        <v>0</v>
      </c>
      <c r="BA36" s="522">
        <v>0</v>
      </c>
      <c r="BB36" s="984">
        <v>3110430265</v>
      </c>
      <c r="BC36" s="460">
        <v>6957611605</v>
      </c>
      <c r="BD36" s="522">
        <v>6957570655</v>
      </c>
      <c r="BE36" s="984">
        <v>0</v>
      </c>
      <c r="BF36" s="460">
        <v>0</v>
      </c>
      <c r="BG36" s="522">
        <v>0</v>
      </c>
      <c r="BH36" s="984">
        <v>3110430265</v>
      </c>
      <c r="BI36" s="460">
        <v>6957611605</v>
      </c>
      <c r="BJ36" s="522">
        <v>6957570655</v>
      </c>
      <c r="BK36" s="984">
        <v>0</v>
      </c>
      <c r="BL36" s="460">
        <v>0</v>
      </c>
      <c r="BM36" s="522">
        <v>0</v>
      </c>
      <c r="BN36" s="984">
        <v>0</v>
      </c>
      <c r="BO36" s="460">
        <v>0</v>
      </c>
      <c r="BP36" s="522">
        <v>0</v>
      </c>
      <c r="BQ36" s="984">
        <v>0</v>
      </c>
      <c r="BR36" s="460">
        <v>0</v>
      </c>
      <c r="BS36" s="522">
        <v>0</v>
      </c>
      <c r="BT36" s="984">
        <v>0</v>
      </c>
      <c r="BU36" s="460">
        <v>0</v>
      </c>
      <c r="BV36" s="522">
        <v>0</v>
      </c>
      <c r="BW36" s="984">
        <v>0</v>
      </c>
      <c r="BX36" s="460">
        <v>0</v>
      </c>
      <c r="BY36" s="522">
        <v>0</v>
      </c>
      <c r="BZ36" s="984">
        <v>0</v>
      </c>
      <c r="CA36" s="460">
        <v>0</v>
      </c>
      <c r="CB36" s="522">
        <v>0</v>
      </c>
      <c r="CC36" s="984">
        <v>0</v>
      </c>
      <c r="CD36" s="460">
        <v>0</v>
      </c>
      <c r="CE36" s="522">
        <v>70178000000</v>
      </c>
      <c r="CF36" s="984">
        <v>0</v>
      </c>
      <c r="CG36" s="460">
        <v>0</v>
      </c>
      <c r="CH36" s="522">
        <v>0</v>
      </c>
      <c r="CI36" s="984">
        <v>0</v>
      </c>
      <c r="CJ36" s="460">
        <v>0</v>
      </c>
      <c r="CK36" s="1081">
        <v>0</v>
      </c>
      <c r="CL36" s="984">
        <v>0</v>
      </c>
      <c r="CM36" s="460">
        <v>0</v>
      </c>
      <c r="CN36" s="522">
        <v>0</v>
      </c>
      <c r="CO36" s="984">
        <v>0</v>
      </c>
      <c r="CP36" s="460">
        <v>0</v>
      </c>
      <c r="CQ36" s="522">
        <v>0</v>
      </c>
      <c r="CR36" s="984">
        <v>0</v>
      </c>
      <c r="CS36" s="460">
        <v>0</v>
      </c>
      <c r="CT36" s="522">
        <v>0</v>
      </c>
      <c r="CU36" s="984">
        <v>0</v>
      </c>
      <c r="CV36" s="460">
        <v>0</v>
      </c>
      <c r="CW36" s="522">
        <v>0</v>
      </c>
      <c r="CX36" s="984">
        <v>0</v>
      </c>
      <c r="CY36" s="460">
        <v>0</v>
      </c>
      <c r="CZ36" s="522">
        <v>0</v>
      </c>
      <c r="DA36" s="772">
        <v>0</v>
      </c>
      <c r="DB36" s="458">
        <v>0</v>
      </c>
      <c r="DC36" s="434">
        <v>70178000000</v>
      </c>
      <c r="DD36" s="984">
        <v>3110430265</v>
      </c>
      <c r="DE36" s="460">
        <v>6957611605</v>
      </c>
      <c r="DF36" s="522">
        <v>77135570655</v>
      </c>
      <c r="DG36" s="984">
        <v>0</v>
      </c>
      <c r="DH36" s="460">
        <v>0</v>
      </c>
      <c r="DI36" s="522">
        <v>0</v>
      </c>
      <c r="DJ36" s="984">
        <v>0</v>
      </c>
      <c r="DK36" s="460">
        <v>408364232</v>
      </c>
      <c r="DL36" s="522">
        <v>408364232</v>
      </c>
      <c r="DM36" s="772">
        <v>0</v>
      </c>
      <c r="DN36" s="458">
        <v>408364232</v>
      </c>
      <c r="DO36" s="434">
        <v>408364232</v>
      </c>
      <c r="DP36" s="984">
        <v>0</v>
      </c>
      <c r="DQ36" s="460">
        <v>73215792</v>
      </c>
      <c r="DR36" s="522">
        <v>73215792</v>
      </c>
      <c r="DS36" s="984">
        <v>0</v>
      </c>
      <c r="DT36" s="460">
        <v>112303012</v>
      </c>
      <c r="DU36" s="460">
        <v>112303012</v>
      </c>
      <c r="DV36" s="984">
        <v>3110430265</v>
      </c>
      <c r="DW36" s="460">
        <v>7551494641</v>
      </c>
      <c r="DX36" s="522">
        <v>77729453691</v>
      </c>
      <c r="DY36" s="994">
        <v>1029.3254168383644</v>
      </c>
      <c r="DZ36" s="399"/>
      <c r="EA36" s="399"/>
      <c r="EB36" s="66"/>
      <c r="EC36" s="399"/>
      <c r="ED36" s="399"/>
      <c r="EE36" s="399"/>
      <c r="EF36" s="399"/>
      <c r="EG36" s="399"/>
      <c r="EH36" s="399"/>
      <c r="EI36" s="399"/>
      <c r="EJ36" s="399"/>
      <c r="EK36" s="399"/>
      <c r="EL36" s="399"/>
      <c r="EM36" s="399"/>
      <c r="EN36" s="399"/>
      <c r="EO36" s="399"/>
      <c r="EP36" s="399"/>
      <c r="EQ36" s="399"/>
      <c r="ER36" s="399"/>
      <c r="ES36" s="399"/>
      <c r="ET36" s="399"/>
      <c r="EU36" s="399"/>
      <c r="EV36" s="399"/>
      <c r="EW36" s="399"/>
      <c r="EX36" s="399"/>
      <c r="EY36" s="399"/>
      <c r="EZ36" s="399"/>
      <c r="FA36" s="399"/>
      <c r="FB36" s="399"/>
      <c r="FC36" s="399"/>
      <c r="FD36" s="399"/>
      <c r="FE36" s="399"/>
      <c r="FF36" s="399"/>
      <c r="FG36" s="399"/>
      <c r="FH36" s="399"/>
      <c r="FI36" s="399"/>
      <c r="FJ36" s="399"/>
      <c r="FK36" s="399"/>
      <c r="FL36" s="399"/>
      <c r="FM36" s="399"/>
      <c r="FN36" s="399"/>
      <c r="FO36" s="399"/>
      <c r="FP36" s="399"/>
      <c r="FQ36" s="399"/>
      <c r="FR36" s="399"/>
      <c r="FS36" s="399"/>
      <c r="FT36" s="399"/>
      <c r="FU36" s="399"/>
      <c r="FV36" s="399"/>
      <c r="FW36" s="399"/>
      <c r="FX36" s="399"/>
      <c r="FY36" s="399"/>
      <c r="FZ36" s="399"/>
      <c r="GA36" s="399"/>
      <c r="GB36" s="399"/>
      <c r="GC36" s="399"/>
      <c r="GD36" s="399"/>
      <c r="GE36" s="399"/>
      <c r="GF36" s="399"/>
      <c r="GG36" s="399"/>
      <c r="GH36" s="399"/>
      <c r="GI36" s="399"/>
      <c r="GJ36" s="399"/>
      <c r="GK36" s="399"/>
      <c r="GL36" s="399"/>
      <c r="GM36" s="399"/>
      <c r="GN36" s="399"/>
      <c r="GO36" s="399"/>
      <c r="GP36" s="399"/>
      <c r="GQ36" s="399"/>
      <c r="GR36" s="399"/>
      <c r="GS36" s="399"/>
      <c r="GT36" s="399"/>
      <c r="GU36" s="399"/>
      <c r="GV36" s="399"/>
      <c r="GW36" s="399"/>
      <c r="GX36" s="399"/>
      <c r="GY36" s="399"/>
      <c r="GZ36" s="399"/>
      <c r="HA36" s="399"/>
      <c r="HB36" s="399"/>
      <c r="HC36" s="399"/>
      <c r="HD36" s="399"/>
      <c r="HE36" s="399"/>
      <c r="HF36" s="399"/>
      <c r="HG36" s="399"/>
      <c r="HH36" s="399"/>
      <c r="HI36" s="399"/>
      <c r="HJ36" s="399"/>
      <c r="HK36" s="399"/>
      <c r="HL36" s="399"/>
      <c r="HM36" s="399"/>
      <c r="HN36" s="399"/>
      <c r="HO36" s="399"/>
      <c r="HP36" s="399"/>
      <c r="HQ36" s="399"/>
      <c r="HR36" s="399"/>
      <c r="HS36" s="399"/>
      <c r="HT36" s="399"/>
      <c r="HU36" s="399"/>
      <c r="HV36" s="399"/>
      <c r="HW36" s="399"/>
      <c r="HX36" s="399"/>
      <c r="HY36" s="399"/>
      <c r="HZ36" s="399"/>
      <c r="IA36" s="399"/>
      <c r="IB36" s="399"/>
      <c r="IC36" s="399"/>
      <c r="ID36" s="399"/>
      <c r="IE36" s="399"/>
      <c r="IF36" s="399"/>
    </row>
    <row r="37" spans="1:240" s="53" customFormat="1" ht="20.100000000000001" customHeight="1" x14ac:dyDescent="0.2">
      <c r="A37" s="2131" t="s">
        <v>295</v>
      </c>
      <c r="B37" s="2153" t="s">
        <v>928</v>
      </c>
      <c r="C37" s="2170">
        <v>0</v>
      </c>
      <c r="D37" s="2160">
        <v>0</v>
      </c>
      <c r="E37" s="522">
        <v>0</v>
      </c>
      <c r="F37" s="984">
        <v>0</v>
      </c>
      <c r="G37" s="460">
        <v>0</v>
      </c>
      <c r="H37" s="522">
        <v>0</v>
      </c>
      <c r="I37" s="984">
        <v>0</v>
      </c>
      <c r="J37" s="460">
        <v>0</v>
      </c>
      <c r="K37" s="522">
        <v>0</v>
      </c>
      <c r="L37" s="984">
        <v>0</v>
      </c>
      <c r="M37" s="460">
        <v>0</v>
      </c>
      <c r="N37" s="522">
        <v>0</v>
      </c>
      <c r="O37" s="984">
        <v>0</v>
      </c>
      <c r="P37" s="460">
        <v>0</v>
      </c>
      <c r="Q37" s="522">
        <v>0</v>
      </c>
      <c r="R37" s="984">
        <v>0</v>
      </c>
      <c r="S37" s="460">
        <v>0</v>
      </c>
      <c r="T37" s="522">
        <v>0</v>
      </c>
      <c r="U37" s="984">
        <v>0</v>
      </c>
      <c r="V37" s="460">
        <v>0</v>
      </c>
      <c r="W37" s="522">
        <v>0</v>
      </c>
      <c r="X37" s="984">
        <v>0</v>
      </c>
      <c r="Y37" s="460">
        <v>0</v>
      </c>
      <c r="Z37" s="522">
        <v>0</v>
      </c>
      <c r="AA37" s="984">
        <v>0</v>
      </c>
      <c r="AB37" s="460">
        <v>0</v>
      </c>
      <c r="AC37" s="522">
        <v>0</v>
      </c>
      <c r="AD37" s="984">
        <v>0</v>
      </c>
      <c r="AE37" s="460">
        <v>0</v>
      </c>
      <c r="AF37" s="522">
        <v>0</v>
      </c>
      <c r="AG37" s="984">
        <v>0</v>
      </c>
      <c r="AH37" s="460">
        <v>0</v>
      </c>
      <c r="AI37" s="522">
        <v>0</v>
      </c>
      <c r="AJ37" s="984">
        <v>0</v>
      </c>
      <c r="AK37" s="460">
        <v>0</v>
      </c>
      <c r="AL37" s="522">
        <v>0</v>
      </c>
      <c r="AM37" s="984">
        <v>0</v>
      </c>
      <c r="AN37" s="460">
        <v>0</v>
      </c>
      <c r="AO37" s="522">
        <v>0</v>
      </c>
      <c r="AP37" s="984">
        <v>0</v>
      </c>
      <c r="AQ37" s="460">
        <v>0</v>
      </c>
      <c r="AR37" s="522">
        <v>0</v>
      </c>
      <c r="AS37" s="984">
        <v>0</v>
      </c>
      <c r="AT37" s="460">
        <v>0</v>
      </c>
      <c r="AU37" s="522">
        <v>0</v>
      </c>
      <c r="AV37" s="984">
        <v>0</v>
      </c>
      <c r="AW37" s="460">
        <v>0</v>
      </c>
      <c r="AX37" s="522">
        <v>0</v>
      </c>
      <c r="AY37" s="984">
        <v>0</v>
      </c>
      <c r="AZ37" s="460">
        <v>0</v>
      </c>
      <c r="BA37" s="522">
        <v>0</v>
      </c>
      <c r="BB37" s="984">
        <v>3110430265</v>
      </c>
      <c r="BC37" s="460">
        <v>6957611605</v>
      </c>
      <c r="BD37" s="522">
        <v>6957570655</v>
      </c>
      <c r="BE37" s="984">
        <v>0</v>
      </c>
      <c r="BF37" s="460">
        <v>0</v>
      </c>
      <c r="BG37" s="522">
        <v>0</v>
      </c>
      <c r="BH37" s="984">
        <v>3110430265</v>
      </c>
      <c r="BI37" s="460">
        <v>6957611605</v>
      </c>
      <c r="BJ37" s="522">
        <v>6957570655</v>
      </c>
      <c r="BK37" s="984">
        <v>0</v>
      </c>
      <c r="BL37" s="460">
        <v>0</v>
      </c>
      <c r="BM37" s="522">
        <v>0</v>
      </c>
      <c r="BN37" s="984">
        <v>0</v>
      </c>
      <c r="BO37" s="460">
        <v>0</v>
      </c>
      <c r="BP37" s="522">
        <v>0</v>
      </c>
      <c r="BQ37" s="984">
        <v>0</v>
      </c>
      <c r="BR37" s="460">
        <v>0</v>
      </c>
      <c r="BS37" s="522">
        <v>0</v>
      </c>
      <c r="BT37" s="984">
        <v>0</v>
      </c>
      <c r="BU37" s="460">
        <v>0</v>
      </c>
      <c r="BV37" s="522">
        <v>0</v>
      </c>
      <c r="BW37" s="984">
        <v>0</v>
      </c>
      <c r="BX37" s="460">
        <v>0</v>
      </c>
      <c r="BY37" s="522">
        <v>0</v>
      </c>
      <c r="BZ37" s="984">
        <v>0</v>
      </c>
      <c r="CA37" s="460">
        <v>0</v>
      </c>
      <c r="CB37" s="522">
        <v>0</v>
      </c>
      <c r="CC37" s="984">
        <v>0</v>
      </c>
      <c r="CD37" s="460">
        <v>0</v>
      </c>
      <c r="CE37" s="522">
        <v>70178000000</v>
      </c>
      <c r="CF37" s="984">
        <v>0</v>
      </c>
      <c r="CG37" s="460">
        <v>0</v>
      </c>
      <c r="CH37" s="522">
        <v>0</v>
      </c>
      <c r="CI37" s="984">
        <v>0</v>
      </c>
      <c r="CJ37" s="460">
        <v>0</v>
      </c>
      <c r="CK37" s="1081">
        <v>0</v>
      </c>
      <c r="CL37" s="984">
        <v>0</v>
      </c>
      <c r="CM37" s="460">
        <v>0</v>
      </c>
      <c r="CN37" s="522">
        <v>0</v>
      </c>
      <c r="CO37" s="984">
        <v>0</v>
      </c>
      <c r="CP37" s="460">
        <v>0</v>
      </c>
      <c r="CQ37" s="522">
        <v>0</v>
      </c>
      <c r="CR37" s="984">
        <v>0</v>
      </c>
      <c r="CS37" s="460">
        <v>0</v>
      </c>
      <c r="CT37" s="522">
        <v>0</v>
      </c>
      <c r="CU37" s="984">
        <v>0</v>
      </c>
      <c r="CV37" s="460">
        <v>0</v>
      </c>
      <c r="CW37" s="522">
        <v>0</v>
      </c>
      <c r="CX37" s="984">
        <v>0</v>
      </c>
      <c r="CY37" s="460">
        <v>0</v>
      </c>
      <c r="CZ37" s="522">
        <v>0</v>
      </c>
      <c r="DA37" s="984">
        <v>0</v>
      </c>
      <c r="DB37" s="460">
        <v>0</v>
      </c>
      <c r="DC37" s="522">
        <v>70178000000</v>
      </c>
      <c r="DD37" s="984">
        <v>3110430265</v>
      </c>
      <c r="DE37" s="460">
        <v>6957611605</v>
      </c>
      <c r="DF37" s="522">
        <v>77135570655</v>
      </c>
      <c r="DG37" s="984">
        <v>0</v>
      </c>
      <c r="DH37" s="460">
        <v>0</v>
      </c>
      <c r="DI37" s="522">
        <v>0</v>
      </c>
      <c r="DJ37" s="984">
        <v>0</v>
      </c>
      <c r="DK37" s="460">
        <v>408364232</v>
      </c>
      <c r="DL37" s="522">
        <v>408364232</v>
      </c>
      <c r="DM37" s="984">
        <v>0</v>
      </c>
      <c r="DN37" s="460">
        <v>408364232</v>
      </c>
      <c r="DO37" s="522">
        <v>408364232</v>
      </c>
      <c r="DP37" s="772">
        <v>0</v>
      </c>
      <c r="DQ37" s="458">
        <v>73215792</v>
      </c>
      <c r="DR37" s="458">
        <v>73215792</v>
      </c>
      <c r="DS37" s="772">
        <v>0</v>
      </c>
      <c r="DT37" s="458">
        <v>112303012</v>
      </c>
      <c r="DU37" s="458">
        <v>112303012</v>
      </c>
      <c r="DV37" s="984">
        <v>3110430265</v>
      </c>
      <c r="DW37" s="460">
        <v>7551494641</v>
      </c>
      <c r="DX37" s="522">
        <v>77729453691</v>
      </c>
      <c r="DY37" s="994">
        <v>1029.3254168383644</v>
      </c>
      <c r="DZ37" s="398"/>
      <c r="EA37" s="398"/>
      <c r="EB37" s="66"/>
      <c r="EC37" s="398"/>
      <c r="ED37" s="398"/>
      <c r="EE37" s="398"/>
      <c r="EF37" s="398"/>
      <c r="EG37" s="398"/>
      <c r="EH37" s="398"/>
      <c r="EI37" s="398"/>
      <c r="EJ37" s="398"/>
      <c r="EK37" s="398"/>
      <c r="EL37" s="398"/>
      <c r="EM37" s="398"/>
      <c r="EN37" s="398"/>
      <c r="EO37" s="398"/>
      <c r="EP37" s="398"/>
      <c r="EQ37" s="398"/>
      <c r="ER37" s="398"/>
      <c r="ES37" s="398"/>
      <c r="ET37" s="398"/>
      <c r="EU37" s="398"/>
      <c r="EV37" s="398"/>
      <c r="EW37" s="398"/>
      <c r="EX37" s="398"/>
      <c r="EY37" s="398"/>
      <c r="EZ37" s="398"/>
      <c r="FA37" s="398"/>
      <c r="FB37" s="398"/>
      <c r="FC37" s="398"/>
      <c r="FD37" s="398"/>
      <c r="FE37" s="398"/>
      <c r="FF37" s="398"/>
      <c r="FG37" s="398"/>
      <c r="FH37" s="398"/>
      <c r="FI37" s="398"/>
      <c r="FJ37" s="398"/>
      <c r="FK37" s="398"/>
      <c r="FL37" s="398"/>
      <c r="FM37" s="398"/>
      <c r="FN37" s="398"/>
      <c r="FO37" s="398"/>
      <c r="FP37" s="398"/>
      <c r="FQ37" s="398"/>
      <c r="FR37" s="398"/>
      <c r="FS37" s="398"/>
      <c r="FT37" s="398"/>
      <c r="FU37" s="398"/>
      <c r="FV37" s="398"/>
      <c r="FW37" s="398"/>
      <c r="FX37" s="398"/>
      <c r="FY37" s="398"/>
      <c r="FZ37" s="398"/>
      <c r="GA37" s="398"/>
      <c r="GB37" s="398"/>
      <c r="GC37" s="398"/>
      <c r="GD37" s="398"/>
      <c r="GE37" s="398"/>
      <c r="GF37" s="398"/>
      <c r="GG37" s="398"/>
      <c r="GH37" s="398"/>
      <c r="GI37" s="398"/>
      <c r="GJ37" s="398"/>
      <c r="GK37" s="398"/>
      <c r="GL37" s="398"/>
      <c r="GM37" s="398"/>
      <c r="GN37" s="398"/>
      <c r="GO37" s="398"/>
      <c r="GP37" s="398"/>
      <c r="GQ37" s="398"/>
      <c r="GR37" s="398"/>
      <c r="GS37" s="398"/>
      <c r="GT37" s="398"/>
      <c r="GU37" s="398"/>
      <c r="GV37" s="398"/>
      <c r="GW37" s="398"/>
      <c r="GX37" s="398"/>
      <c r="GY37" s="398"/>
      <c r="GZ37" s="398"/>
      <c r="HA37" s="398"/>
      <c r="HB37" s="398"/>
      <c r="HC37" s="398"/>
      <c r="HD37" s="398"/>
      <c r="HE37" s="398"/>
      <c r="HF37" s="398"/>
      <c r="HG37" s="398"/>
      <c r="HH37" s="398"/>
      <c r="HI37" s="398"/>
      <c r="HJ37" s="398"/>
      <c r="HK37" s="398"/>
      <c r="HL37" s="398"/>
      <c r="HM37" s="398"/>
      <c r="HN37" s="398"/>
      <c r="HO37" s="398"/>
      <c r="HP37" s="398"/>
      <c r="HQ37" s="398"/>
      <c r="HR37" s="398"/>
      <c r="HS37" s="398"/>
      <c r="HT37" s="398"/>
      <c r="HU37" s="398"/>
      <c r="HV37" s="398"/>
      <c r="HW37" s="398"/>
      <c r="HX37" s="398"/>
      <c r="HY37" s="398"/>
      <c r="HZ37" s="398"/>
      <c r="IA37" s="398"/>
      <c r="IB37" s="398"/>
      <c r="IC37" s="398"/>
      <c r="ID37" s="398"/>
      <c r="IE37" s="398"/>
      <c r="IF37" s="398"/>
    </row>
    <row r="38" spans="1:240" s="53" customFormat="1" ht="18" customHeight="1" x14ac:dyDescent="0.2">
      <c r="A38" s="2128" t="s">
        <v>521</v>
      </c>
      <c r="B38" s="2148" t="s">
        <v>872</v>
      </c>
      <c r="C38" s="2171"/>
      <c r="D38" s="2143"/>
      <c r="E38" s="434"/>
      <c r="F38" s="426"/>
      <c r="G38" s="458"/>
      <c r="H38" s="434"/>
      <c r="I38" s="426"/>
      <c r="J38" s="458"/>
      <c r="K38" s="434"/>
      <c r="L38" s="426"/>
      <c r="M38" s="458"/>
      <c r="N38" s="434"/>
      <c r="O38" s="426"/>
      <c r="P38" s="458"/>
      <c r="Q38" s="434"/>
      <c r="R38" s="426"/>
      <c r="S38" s="458"/>
      <c r="T38" s="434"/>
      <c r="U38" s="426"/>
      <c r="V38" s="458"/>
      <c r="W38" s="434"/>
      <c r="X38" s="426"/>
      <c r="Y38" s="458"/>
      <c r="Z38" s="434"/>
      <c r="AA38" s="426"/>
      <c r="AB38" s="458"/>
      <c r="AC38" s="434"/>
      <c r="AD38" s="426"/>
      <c r="AE38" s="458"/>
      <c r="AF38" s="434"/>
      <c r="AG38" s="426"/>
      <c r="AH38" s="458"/>
      <c r="AI38" s="434"/>
      <c r="AJ38" s="426"/>
      <c r="AK38" s="458"/>
      <c r="AL38" s="434"/>
      <c r="AM38" s="426"/>
      <c r="AN38" s="458"/>
      <c r="AO38" s="434"/>
      <c r="AP38" s="426"/>
      <c r="AQ38" s="458"/>
      <c r="AR38" s="434"/>
      <c r="AS38" s="426"/>
      <c r="AT38" s="458"/>
      <c r="AU38" s="434"/>
      <c r="AV38" s="426"/>
      <c r="AW38" s="458"/>
      <c r="AX38" s="434"/>
      <c r="AY38" s="426"/>
      <c r="AZ38" s="458"/>
      <c r="BA38" s="434"/>
      <c r="BB38" s="426"/>
      <c r="BC38" s="458"/>
      <c r="BD38" s="434"/>
      <c r="BE38" s="426"/>
      <c r="BF38" s="458"/>
      <c r="BG38" s="434"/>
      <c r="BH38" s="772">
        <v>0</v>
      </c>
      <c r="BI38" s="458">
        <v>0</v>
      </c>
      <c r="BJ38" s="434">
        <v>0</v>
      </c>
      <c r="BK38" s="426"/>
      <c r="BL38" s="458"/>
      <c r="BM38" s="434"/>
      <c r="BN38" s="426"/>
      <c r="BO38" s="458"/>
      <c r="BP38" s="434"/>
      <c r="BQ38" s="426"/>
      <c r="BR38" s="458"/>
      <c r="BS38" s="434"/>
      <c r="BT38" s="426"/>
      <c r="BU38" s="458"/>
      <c r="BV38" s="434"/>
      <c r="BW38" s="426"/>
      <c r="BX38" s="458"/>
      <c r="BY38" s="434"/>
      <c r="BZ38" s="426"/>
      <c r="CA38" s="458"/>
      <c r="CB38" s="434"/>
      <c r="CC38" s="426"/>
      <c r="CD38" s="458"/>
      <c r="CE38" s="434"/>
      <c r="CF38" s="426"/>
      <c r="CG38" s="458"/>
      <c r="CH38" s="434"/>
      <c r="CI38" s="426"/>
      <c r="CJ38" s="458"/>
      <c r="CK38" s="1082"/>
      <c r="CL38" s="426"/>
      <c r="CM38" s="458"/>
      <c r="CN38" s="434"/>
      <c r="CO38" s="426"/>
      <c r="CP38" s="458"/>
      <c r="CQ38" s="434"/>
      <c r="CR38" s="426"/>
      <c r="CS38" s="458"/>
      <c r="CT38" s="434"/>
      <c r="CU38" s="426"/>
      <c r="CV38" s="458"/>
      <c r="CW38" s="434"/>
      <c r="CX38" s="426"/>
      <c r="CY38" s="458"/>
      <c r="CZ38" s="434"/>
      <c r="DA38" s="962">
        <v>0</v>
      </c>
      <c r="DB38" s="963">
        <v>0</v>
      </c>
      <c r="DC38" s="964">
        <v>0</v>
      </c>
      <c r="DD38" s="962">
        <v>0</v>
      </c>
      <c r="DE38" s="963">
        <v>0</v>
      </c>
      <c r="DF38" s="964">
        <v>0</v>
      </c>
      <c r="DG38" s="426"/>
      <c r="DH38" s="458"/>
      <c r="DI38" s="434"/>
      <c r="DJ38" s="426"/>
      <c r="DK38" s="458"/>
      <c r="DL38" s="434"/>
      <c r="DM38" s="962">
        <v>0</v>
      </c>
      <c r="DN38" s="963">
        <v>0</v>
      </c>
      <c r="DO38" s="964">
        <v>0</v>
      </c>
      <c r="DP38" s="426"/>
      <c r="DQ38" s="458"/>
      <c r="DR38" s="2173"/>
      <c r="DS38" s="426"/>
      <c r="DT38" s="458"/>
      <c r="DU38" s="434"/>
      <c r="DV38" s="962">
        <v>0</v>
      </c>
      <c r="DW38" s="963">
        <v>0</v>
      </c>
      <c r="DX38" s="964">
        <v>0</v>
      </c>
      <c r="DY38" s="986">
        <v>0</v>
      </c>
      <c r="DZ38" s="398"/>
      <c r="EA38" s="398"/>
      <c r="EB38" s="66"/>
      <c r="EC38" s="398"/>
      <c r="ED38" s="398"/>
      <c r="EE38" s="398"/>
      <c r="EF38" s="398"/>
      <c r="EG38" s="398"/>
      <c r="EH38" s="398"/>
      <c r="EI38" s="398"/>
      <c r="EJ38" s="398"/>
      <c r="EK38" s="398"/>
      <c r="EL38" s="398"/>
      <c r="EM38" s="398"/>
      <c r="EN38" s="398"/>
      <c r="EO38" s="398"/>
      <c r="EP38" s="398"/>
      <c r="EQ38" s="398"/>
      <c r="ER38" s="398"/>
      <c r="ES38" s="398"/>
      <c r="ET38" s="398"/>
      <c r="EU38" s="398"/>
      <c r="EV38" s="398"/>
      <c r="EW38" s="398"/>
      <c r="EX38" s="398"/>
      <c r="EY38" s="398"/>
      <c r="EZ38" s="398"/>
      <c r="FA38" s="398"/>
      <c r="FB38" s="398"/>
      <c r="FC38" s="398"/>
      <c r="FD38" s="398"/>
      <c r="FE38" s="398"/>
      <c r="FF38" s="398"/>
      <c r="FG38" s="398"/>
      <c r="FH38" s="398"/>
      <c r="FI38" s="398"/>
      <c r="FJ38" s="398"/>
      <c r="FK38" s="398"/>
      <c r="FL38" s="398"/>
      <c r="FM38" s="398"/>
      <c r="FN38" s="398"/>
      <c r="FO38" s="398"/>
      <c r="FP38" s="398"/>
      <c r="FQ38" s="398"/>
      <c r="FR38" s="398"/>
      <c r="FS38" s="398"/>
      <c r="FT38" s="398"/>
      <c r="FU38" s="398"/>
      <c r="FV38" s="398"/>
      <c r="FW38" s="398"/>
      <c r="FX38" s="398"/>
      <c r="FY38" s="398"/>
      <c r="FZ38" s="398"/>
      <c r="GA38" s="398"/>
      <c r="GB38" s="398"/>
      <c r="GC38" s="398"/>
      <c r="GD38" s="398"/>
      <c r="GE38" s="398"/>
      <c r="GF38" s="398"/>
      <c r="GG38" s="398"/>
      <c r="GH38" s="398"/>
      <c r="GI38" s="398"/>
      <c r="GJ38" s="398"/>
      <c r="GK38" s="398"/>
      <c r="GL38" s="398"/>
      <c r="GM38" s="398"/>
      <c r="GN38" s="398"/>
      <c r="GO38" s="398"/>
      <c r="GP38" s="398"/>
      <c r="GQ38" s="398"/>
      <c r="GR38" s="398"/>
      <c r="GS38" s="398"/>
      <c r="GT38" s="398"/>
      <c r="GU38" s="398"/>
      <c r="GV38" s="398"/>
      <c r="GW38" s="398"/>
      <c r="GX38" s="398"/>
      <c r="GY38" s="398"/>
      <c r="GZ38" s="398"/>
      <c r="HA38" s="398"/>
      <c r="HB38" s="398"/>
      <c r="HC38" s="398"/>
      <c r="HD38" s="398"/>
      <c r="HE38" s="398"/>
      <c r="HF38" s="398"/>
      <c r="HG38" s="398"/>
      <c r="HH38" s="398"/>
      <c r="HI38" s="398"/>
      <c r="HJ38" s="398"/>
      <c r="HK38" s="398"/>
      <c r="HL38" s="398"/>
      <c r="HM38" s="398"/>
      <c r="HN38" s="398"/>
      <c r="HO38" s="398"/>
      <c r="HP38" s="398"/>
      <c r="HQ38" s="398"/>
      <c r="HR38" s="398"/>
      <c r="HS38" s="398"/>
      <c r="HT38" s="398"/>
      <c r="HU38" s="398"/>
      <c r="HV38" s="398"/>
      <c r="HW38" s="398"/>
      <c r="HX38" s="398"/>
      <c r="HY38" s="398"/>
      <c r="HZ38" s="398"/>
      <c r="IA38" s="398"/>
      <c r="IB38" s="398"/>
      <c r="IC38" s="398"/>
      <c r="ID38" s="398"/>
      <c r="IE38" s="398"/>
      <c r="IF38" s="398"/>
    </row>
    <row r="39" spans="1:240" s="53" customFormat="1" ht="18" customHeight="1" x14ac:dyDescent="0.2">
      <c r="A39" s="2128" t="s">
        <v>522</v>
      </c>
      <c r="B39" s="2149" t="s">
        <v>889</v>
      </c>
      <c r="C39" s="2172"/>
      <c r="D39" s="2143"/>
      <c r="E39" s="434"/>
      <c r="F39" s="772"/>
      <c r="G39" s="458"/>
      <c r="H39" s="434"/>
      <c r="I39" s="772"/>
      <c r="J39" s="458"/>
      <c r="K39" s="434"/>
      <c r="L39" s="772"/>
      <c r="M39" s="458"/>
      <c r="N39" s="434"/>
      <c r="O39" s="772"/>
      <c r="P39" s="458"/>
      <c r="Q39" s="434"/>
      <c r="R39" s="772"/>
      <c r="S39" s="458"/>
      <c r="T39" s="434"/>
      <c r="U39" s="772"/>
      <c r="V39" s="458"/>
      <c r="W39" s="434"/>
      <c r="X39" s="772"/>
      <c r="Y39" s="458"/>
      <c r="Z39" s="434"/>
      <c r="AA39" s="772"/>
      <c r="AB39" s="458"/>
      <c r="AC39" s="434"/>
      <c r="AD39" s="772"/>
      <c r="AE39" s="458"/>
      <c r="AF39" s="434"/>
      <c r="AG39" s="772"/>
      <c r="AH39" s="458"/>
      <c r="AI39" s="434"/>
      <c r="AJ39" s="772"/>
      <c r="AK39" s="458"/>
      <c r="AL39" s="434"/>
      <c r="AM39" s="772"/>
      <c r="AN39" s="458"/>
      <c r="AO39" s="434"/>
      <c r="AP39" s="772"/>
      <c r="AQ39" s="458"/>
      <c r="AR39" s="434"/>
      <c r="AS39" s="772"/>
      <c r="AT39" s="458"/>
      <c r="AU39" s="434"/>
      <c r="AV39" s="772"/>
      <c r="AW39" s="458"/>
      <c r="AX39" s="434"/>
      <c r="AY39" s="772"/>
      <c r="AZ39" s="458"/>
      <c r="BA39" s="434"/>
      <c r="BB39" s="772"/>
      <c r="BC39" s="458"/>
      <c r="BD39" s="434"/>
      <c r="BE39" s="772"/>
      <c r="BF39" s="458"/>
      <c r="BG39" s="434"/>
      <c r="BH39" s="772">
        <v>0</v>
      </c>
      <c r="BI39" s="458">
        <v>0</v>
      </c>
      <c r="BJ39" s="434">
        <v>0</v>
      </c>
      <c r="BK39" s="772"/>
      <c r="BL39" s="458"/>
      <c r="BM39" s="434"/>
      <c r="BN39" s="772"/>
      <c r="BO39" s="458"/>
      <c r="BP39" s="434"/>
      <c r="BQ39" s="772"/>
      <c r="BR39" s="458"/>
      <c r="BS39" s="434"/>
      <c r="BT39" s="772"/>
      <c r="BU39" s="458"/>
      <c r="BV39" s="434"/>
      <c r="BW39" s="772"/>
      <c r="BX39" s="458"/>
      <c r="BY39" s="434"/>
      <c r="BZ39" s="772"/>
      <c r="CA39" s="458"/>
      <c r="CB39" s="434"/>
      <c r="CC39" s="772"/>
      <c r="CD39" s="458"/>
      <c r="CE39" s="434"/>
      <c r="CF39" s="772"/>
      <c r="CG39" s="458"/>
      <c r="CH39" s="434"/>
      <c r="CI39" s="772"/>
      <c r="CJ39" s="458"/>
      <c r="CK39" s="1082"/>
      <c r="CL39" s="772"/>
      <c r="CM39" s="458"/>
      <c r="CN39" s="434"/>
      <c r="CO39" s="772"/>
      <c r="CP39" s="458"/>
      <c r="CQ39" s="434"/>
      <c r="CR39" s="772"/>
      <c r="CS39" s="458"/>
      <c r="CT39" s="434"/>
      <c r="CU39" s="772"/>
      <c r="CV39" s="458"/>
      <c r="CW39" s="434"/>
      <c r="CX39" s="772"/>
      <c r="CY39" s="458"/>
      <c r="CZ39" s="434"/>
      <c r="DA39" s="962">
        <v>0</v>
      </c>
      <c r="DB39" s="963">
        <v>0</v>
      </c>
      <c r="DC39" s="964">
        <v>0</v>
      </c>
      <c r="DD39" s="962">
        <v>0</v>
      </c>
      <c r="DE39" s="963">
        <v>0</v>
      </c>
      <c r="DF39" s="964">
        <v>0</v>
      </c>
      <c r="DG39" s="772"/>
      <c r="DH39" s="458"/>
      <c r="DI39" s="434"/>
      <c r="DJ39" s="772"/>
      <c r="DK39" s="458"/>
      <c r="DL39" s="434"/>
      <c r="DM39" s="962">
        <v>0</v>
      </c>
      <c r="DN39" s="963">
        <v>0</v>
      </c>
      <c r="DO39" s="964">
        <v>0</v>
      </c>
      <c r="DP39" s="772"/>
      <c r="DQ39" s="458"/>
      <c r="DR39" s="2175"/>
      <c r="DS39" s="772"/>
      <c r="DT39" s="458"/>
      <c r="DU39" s="434"/>
      <c r="DV39" s="962">
        <v>0</v>
      </c>
      <c r="DW39" s="963">
        <v>0</v>
      </c>
      <c r="DX39" s="964">
        <v>0</v>
      </c>
      <c r="DY39" s="473">
        <v>0</v>
      </c>
      <c r="DZ39" s="398"/>
      <c r="EA39" s="398"/>
      <c r="EB39" s="66"/>
      <c r="EC39" s="398"/>
      <c r="ED39" s="398"/>
      <c r="EE39" s="398"/>
      <c r="EF39" s="398"/>
      <c r="EG39" s="398"/>
      <c r="EH39" s="398"/>
      <c r="EI39" s="398"/>
      <c r="EJ39" s="398"/>
      <c r="EK39" s="398"/>
      <c r="EL39" s="398"/>
      <c r="EM39" s="398"/>
      <c r="EN39" s="398"/>
      <c r="EO39" s="398"/>
      <c r="EP39" s="398"/>
      <c r="EQ39" s="398"/>
      <c r="ER39" s="398"/>
      <c r="ES39" s="398"/>
      <c r="ET39" s="398"/>
      <c r="EU39" s="398"/>
      <c r="EV39" s="398"/>
      <c r="EW39" s="398"/>
      <c r="EX39" s="398"/>
      <c r="EY39" s="398"/>
      <c r="EZ39" s="398"/>
      <c r="FA39" s="398"/>
      <c r="FB39" s="398"/>
      <c r="FC39" s="398"/>
      <c r="FD39" s="398"/>
      <c r="FE39" s="398"/>
      <c r="FF39" s="398"/>
      <c r="FG39" s="398"/>
      <c r="FH39" s="398"/>
      <c r="FI39" s="398"/>
      <c r="FJ39" s="398"/>
      <c r="FK39" s="398"/>
      <c r="FL39" s="398"/>
      <c r="FM39" s="398"/>
      <c r="FN39" s="398"/>
      <c r="FO39" s="398"/>
      <c r="FP39" s="398"/>
      <c r="FQ39" s="398"/>
      <c r="FR39" s="398"/>
      <c r="FS39" s="398"/>
      <c r="FT39" s="398"/>
      <c r="FU39" s="398"/>
      <c r="FV39" s="398"/>
      <c r="FW39" s="398"/>
      <c r="FX39" s="398"/>
      <c r="FY39" s="398"/>
      <c r="FZ39" s="398"/>
      <c r="GA39" s="398"/>
      <c r="GB39" s="398"/>
      <c r="GC39" s="398"/>
      <c r="GD39" s="398"/>
      <c r="GE39" s="398"/>
      <c r="GF39" s="398"/>
      <c r="GG39" s="398"/>
      <c r="GH39" s="398"/>
      <c r="GI39" s="398"/>
      <c r="GJ39" s="398"/>
      <c r="GK39" s="398"/>
      <c r="GL39" s="398"/>
      <c r="GM39" s="398"/>
      <c r="GN39" s="398"/>
      <c r="GO39" s="398"/>
      <c r="GP39" s="398"/>
      <c r="GQ39" s="398"/>
      <c r="GR39" s="398"/>
      <c r="GS39" s="398"/>
      <c r="GT39" s="398"/>
      <c r="GU39" s="398"/>
      <c r="GV39" s="398"/>
      <c r="GW39" s="398"/>
      <c r="GX39" s="398"/>
      <c r="GY39" s="398"/>
      <c r="GZ39" s="398"/>
      <c r="HA39" s="398"/>
      <c r="HB39" s="398"/>
      <c r="HC39" s="398"/>
      <c r="HD39" s="398"/>
      <c r="HE39" s="398"/>
      <c r="HF39" s="398"/>
      <c r="HG39" s="398"/>
      <c r="HH39" s="398"/>
      <c r="HI39" s="398"/>
      <c r="HJ39" s="398"/>
      <c r="HK39" s="398"/>
      <c r="HL39" s="398"/>
      <c r="HM39" s="398"/>
      <c r="HN39" s="398"/>
      <c r="HO39" s="398"/>
      <c r="HP39" s="398"/>
      <c r="HQ39" s="398"/>
      <c r="HR39" s="398"/>
      <c r="HS39" s="398"/>
      <c r="HT39" s="398"/>
      <c r="HU39" s="398"/>
      <c r="HV39" s="398"/>
      <c r="HW39" s="398"/>
      <c r="HX39" s="398"/>
      <c r="HY39" s="398"/>
      <c r="HZ39" s="398"/>
      <c r="IA39" s="398"/>
      <c r="IB39" s="398"/>
      <c r="IC39" s="398"/>
      <c r="ID39" s="398"/>
      <c r="IE39" s="398"/>
      <c r="IF39" s="398"/>
    </row>
    <row r="40" spans="1:240" s="53" customFormat="1" ht="18" customHeight="1" x14ac:dyDescent="0.2">
      <c r="A40" s="2128" t="s">
        <v>523</v>
      </c>
      <c r="B40" s="2148" t="s">
        <v>1297</v>
      </c>
      <c r="C40" s="2172"/>
      <c r="D40" s="2143"/>
      <c r="E40" s="434"/>
      <c r="F40" s="772"/>
      <c r="G40" s="458"/>
      <c r="H40" s="434"/>
      <c r="I40" s="772"/>
      <c r="J40" s="458"/>
      <c r="K40" s="434"/>
      <c r="L40" s="772"/>
      <c r="M40" s="458"/>
      <c r="N40" s="434"/>
      <c r="O40" s="772"/>
      <c r="P40" s="458"/>
      <c r="Q40" s="434"/>
      <c r="R40" s="772"/>
      <c r="S40" s="458"/>
      <c r="T40" s="434"/>
      <c r="U40" s="772"/>
      <c r="V40" s="458"/>
      <c r="W40" s="434"/>
      <c r="X40" s="772"/>
      <c r="Y40" s="458"/>
      <c r="Z40" s="434"/>
      <c r="AA40" s="772"/>
      <c r="AB40" s="458"/>
      <c r="AC40" s="434"/>
      <c r="AD40" s="772"/>
      <c r="AE40" s="458"/>
      <c r="AF40" s="434"/>
      <c r="AG40" s="772"/>
      <c r="AH40" s="458"/>
      <c r="AI40" s="434"/>
      <c r="AJ40" s="772"/>
      <c r="AK40" s="458"/>
      <c r="AL40" s="434"/>
      <c r="AM40" s="772"/>
      <c r="AN40" s="458"/>
      <c r="AO40" s="434"/>
      <c r="AP40" s="772"/>
      <c r="AQ40" s="458"/>
      <c r="AR40" s="434"/>
      <c r="AS40" s="772"/>
      <c r="AT40" s="458"/>
      <c r="AU40" s="434"/>
      <c r="AV40" s="772"/>
      <c r="AW40" s="458"/>
      <c r="AX40" s="434"/>
      <c r="AY40" s="772"/>
      <c r="AZ40" s="458"/>
      <c r="BA40" s="434"/>
      <c r="BB40" s="772">
        <v>3110430265</v>
      </c>
      <c r="BC40" s="458">
        <v>6417549286</v>
      </c>
      <c r="BD40" s="434">
        <v>6417549286</v>
      </c>
      <c r="BE40" s="772"/>
      <c r="BF40" s="458"/>
      <c r="BG40" s="434"/>
      <c r="BH40" s="772">
        <v>3110430265</v>
      </c>
      <c r="BI40" s="458">
        <v>6417549286</v>
      </c>
      <c r="BJ40" s="434">
        <v>6417549286</v>
      </c>
      <c r="BK40" s="772"/>
      <c r="BL40" s="458"/>
      <c r="BM40" s="434"/>
      <c r="BN40" s="772"/>
      <c r="BO40" s="458"/>
      <c r="BP40" s="434"/>
      <c r="BQ40" s="772"/>
      <c r="BR40" s="458"/>
      <c r="BS40" s="434"/>
      <c r="BT40" s="772"/>
      <c r="BU40" s="458"/>
      <c r="BV40" s="434"/>
      <c r="BW40" s="772"/>
      <c r="BX40" s="458"/>
      <c r="BY40" s="434"/>
      <c r="BZ40" s="772"/>
      <c r="CA40" s="458"/>
      <c r="CB40" s="434"/>
      <c r="CC40" s="772"/>
      <c r="CD40" s="458"/>
      <c r="CE40" s="434"/>
      <c r="CF40" s="772"/>
      <c r="CG40" s="458"/>
      <c r="CH40" s="434"/>
      <c r="CI40" s="772"/>
      <c r="CJ40" s="458"/>
      <c r="CK40" s="1082"/>
      <c r="CL40" s="772"/>
      <c r="CM40" s="458"/>
      <c r="CN40" s="434"/>
      <c r="CO40" s="772"/>
      <c r="CP40" s="458"/>
      <c r="CQ40" s="434"/>
      <c r="CR40" s="772"/>
      <c r="CS40" s="458"/>
      <c r="CT40" s="434"/>
      <c r="CU40" s="772"/>
      <c r="CV40" s="458"/>
      <c r="CW40" s="434"/>
      <c r="CX40" s="772"/>
      <c r="CY40" s="458"/>
      <c r="CZ40" s="434"/>
      <c r="DA40" s="962">
        <v>0</v>
      </c>
      <c r="DB40" s="963">
        <v>0</v>
      </c>
      <c r="DC40" s="964">
        <v>0</v>
      </c>
      <c r="DD40" s="962">
        <v>3110430265</v>
      </c>
      <c r="DE40" s="963">
        <v>6417549286</v>
      </c>
      <c r="DF40" s="964">
        <v>6417549286</v>
      </c>
      <c r="DG40" s="772"/>
      <c r="DH40" s="458"/>
      <c r="DI40" s="434"/>
      <c r="DJ40" s="772"/>
      <c r="DK40" s="458">
        <v>408364232</v>
      </c>
      <c r="DL40" s="434">
        <v>408364232</v>
      </c>
      <c r="DM40" s="962">
        <v>0</v>
      </c>
      <c r="DN40" s="963">
        <v>408364232</v>
      </c>
      <c r="DO40" s="964">
        <v>408364232</v>
      </c>
      <c r="DP40" s="772"/>
      <c r="DQ40" s="458">
        <v>73215792</v>
      </c>
      <c r="DR40" s="458">
        <v>73215792</v>
      </c>
      <c r="DS40" s="772"/>
      <c r="DT40" s="458">
        <v>112303012</v>
      </c>
      <c r="DU40" s="434">
        <v>112303012</v>
      </c>
      <c r="DV40" s="962">
        <v>3110430265</v>
      </c>
      <c r="DW40" s="1111">
        <v>7011432322</v>
      </c>
      <c r="DX40" s="964">
        <v>7011432322</v>
      </c>
      <c r="DY40" s="473">
        <v>100</v>
      </c>
      <c r="DZ40" s="398"/>
      <c r="EA40" s="398"/>
      <c r="EB40" s="66"/>
      <c r="EC40" s="398"/>
      <c r="ED40" s="398"/>
      <c r="EE40" s="398"/>
      <c r="EF40" s="398"/>
      <c r="EG40" s="398"/>
      <c r="EH40" s="398"/>
      <c r="EI40" s="398"/>
      <c r="EJ40" s="398"/>
      <c r="EK40" s="398"/>
      <c r="EL40" s="398"/>
      <c r="EM40" s="398"/>
      <c r="EN40" s="398"/>
      <c r="EO40" s="398"/>
      <c r="EP40" s="398"/>
      <c r="EQ40" s="398"/>
      <c r="ER40" s="398"/>
      <c r="ES40" s="398"/>
      <c r="ET40" s="398"/>
      <c r="EU40" s="398"/>
      <c r="EV40" s="398"/>
      <c r="EW40" s="398"/>
      <c r="EX40" s="398"/>
      <c r="EY40" s="398"/>
      <c r="EZ40" s="398"/>
      <c r="FA40" s="398"/>
      <c r="FB40" s="398"/>
      <c r="FC40" s="398"/>
      <c r="FD40" s="398"/>
      <c r="FE40" s="398"/>
      <c r="FF40" s="398"/>
      <c r="FG40" s="398"/>
      <c r="FH40" s="398"/>
      <c r="FI40" s="398"/>
      <c r="FJ40" s="398"/>
      <c r="FK40" s="398"/>
      <c r="FL40" s="398"/>
      <c r="FM40" s="398"/>
      <c r="FN40" s="398"/>
      <c r="FO40" s="398"/>
      <c r="FP40" s="398"/>
      <c r="FQ40" s="398"/>
      <c r="FR40" s="398"/>
      <c r="FS40" s="398"/>
      <c r="FT40" s="398"/>
      <c r="FU40" s="398"/>
      <c r="FV40" s="398"/>
      <c r="FW40" s="398"/>
      <c r="FX40" s="398"/>
      <c r="FY40" s="398"/>
      <c r="FZ40" s="398"/>
      <c r="GA40" s="398"/>
      <c r="GB40" s="398"/>
      <c r="GC40" s="398"/>
      <c r="GD40" s="398"/>
      <c r="GE40" s="398"/>
      <c r="GF40" s="398"/>
      <c r="GG40" s="398"/>
      <c r="GH40" s="398"/>
      <c r="GI40" s="398"/>
      <c r="GJ40" s="398"/>
      <c r="GK40" s="398"/>
      <c r="GL40" s="398"/>
      <c r="GM40" s="398"/>
      <c r="GN40" s="398"/>
      <c r="GO40" s="398"/>
      <c r="GP40" s="398"/>
      <c r="GQ40" s="398"/>
      <c r="GR40" s="398"/>
      <c r="GS40" s="398"/>
      <c r="GT40" s="398"/>
      <c r="GU40" s="398"/>
      <c r="GV40" s="398"/>
      <c r="GW40" s="398"/>
      <c r="GX40" s="398"/>
      <c r="GY40" s="398"/>
      <c r="GZ40" s="398"/>
      <c r="HA40" s="398"/>
      <c r="HB40" s="398"/>
      <c r="HC40" s="398"/>
      <c r="HD40" s="398"/>
      <c r="HE40" s="398"/>
      <c r="HF40" s="398"/>
      <c r="HG40" s="398"/>
      <c r="HH40" s="398"/>
      <c r="HI40" s="398"/>
      <c r="HJ40" s="398"/>
      <c r="HK40" s="398"/>
      <c r="HL40" s="398"/>
      <c r="HM40" s="398"/>
      <c r="HN40" s="398"/>
      <c r="HO40" s="398"/>
      <c r="HP40" s="398"/>
      <c r="HQ40" s="398"/>
      <c r="HR40" s="398"/>
      <c r="HS40" s="398"/>
      <c r="HT40" s="398"/>
      <c r="HU40" s="398"/>
      <c r="HV40" s="398"/>
      <c r="HW40" s="398"/>
      <c r="HX40" s="398"/>
      <c r="HY40" s="398"/>
      <c r="HZ40" s="398"/>
      <c r="IA40" s="398"/>
      <c r="IB40" s="398"/>
      <c r="IC40" s="398"/>
      <c r="ID40" s="398"/>
      <c r="IE40" s="398"/>
      <c r="IF40" s="398"/>
    </row>
    <row r="41" spans="1:240" ht="18" customHeight="1" x14ac:dyDescent="0.2">
      <c r="A41" s="2128" t="s">
        <v>524</v>
      </c>
      <c r="B41" s="2148" t="s">
        <v>1023</v>
      </c>
      <c r="C41" s="2161"/>
      <c r="D41" s="2135"/>
      <c r="E41" s="428"/>
      <c r="F41" s="420"/>
      <c r="G41" s="452"/>
      <c r="H41" s="428"/>
      <c r="I41" s="420"/>
      <c r="J41" s="452"/>
      <c r="K41" s="428"/>
      <c r="L41" s="420"/>
      <c r="M41" s="452"/>
      <c r="N41" s="428"/>
      <c r="O41" s="420"/>
      <c r="P41" s="452"/>
      <c r="Q41" s="428"/>
      <c r="R41" s="420"/>
      <c r="S41" s="452"/>
      <c r="T41" s="428"/>
      <c r="U41" s="420"/>
      <c r="V41" s="452"/>
      <c r="W41" s="428"/>
      <c r="X41" s="420"/>
      <c r="Y41" s="452"/>
      <c r="Z41" s="428"/>
      <c r="AA41" s="420"/>
      <c r="AB41" s="452"/>
      <c r="AC41" s="428"/>
      <c r="AD41" s="420"/>
      <c r="AE41" s="452"/>
      <c r="AF41" s="428"/>
      <c r="AG41" s="420"/>
      <c r="AH41" s="452"/>
      <c r="AI41" s="428"/>
      <c r="AJ41" s="420"/>
      <c r="AK41" s="452"/>
      <c r="AL41" s="428"/>
      <c r="AM41" s="420"/>
      <c r="AN41" s="452"/>
      <c r="AO41" s="428"/>
      <c r="AP41" s="420"/>
      <c r="AQ41" s="452"/>
      <c r="AR41" s="428"/>
      <c r="AS41" s="420"/>
      <c r="AT41" s="452"/>
      <c r="AU41" s="428"/>
      <c r="AV41" s="420"/>
      <c r="AW41" s="452"/>
      <c r="AX41" s="428"/>
      <c r="AY41" s="420"/>
      <c r="AZ41" s="452"/>
      <c r="BA41" s="428"/>
      <c r="BB41" s="420"/>
      <c r="BC41" s="996">
        <v>540062319</v>
      </c>
      <c r="BD41" s="997">
        <v>540021369</v>
      </c>
      <c r="BE41" s="420"/>
      <c r="BF41" s="996"/>
      <c r="BG41" s="997"/>
      <c r="BH41" s="420">
        <v>0</v>
      </c>
      <c r="BI41" s="996">
        <v>540062319</v>
      </c>
      <c r="BJ41" s="434">
        <v>540021369</v>
      </c>
      <c r="BK41" s="420"/>
      <c r="BL41" s="452"/>
      <c r="BM41" s="428"/>
      <c r="BN41" s="420"/>
      <c r="BO41" s="452"/>
      <c r="BP41" s="428"/>
      <c r="BQ41" s="420"/>
      <c r="BR41" s="452"/>
      <c r="BS41" s="428"/>
      <c r="BT41" s="420"/>
      <c r="BU41" s="452"/>
      <c r="BV41" s="428"/>
      <c r="BW41" s="420"/>
      <c r="BX41" s="452"/>
      <c r="BY41" s="428"/>
      <c r="BZ41" s="420"/>
      <c r="CA41" s="452"/>
      <c r="CB41" s="428"/>
      <c r="CC41" s="420"/>
      <c r="CD41" s="452"/>
      <c r="CE41" s="428"/>
      <c r="CF41" s="420"/>
      <c r="CG41" s="452"/>
      <c r="CH41" s="428"/>
      <c r="CI41" s="420"/>
      <c r="CJ41" s="452"/>
      <c r="CK41" s="1071"/>
      <c r="CL41" s="420"/>
      <c r="CM41" s="452"/>
      <c r="CN41" s="428"/>
      <c r="CO41" s="420"/>
      <c r="CP41" s="452"/>
      <c r="CQ41" s="428"/>
      <c r="CR41" s="420"/>
      <c r="CS41" s="452"/>
      <c r="CT41" s="428"/>
      <c r="CU41" s="420"/>
      <c r="CV41" s="452"/>
      <c r="CW41" s="428"/>
      <c r="CX41" s="420"/>
      <c r="CY41" s="452"/>
      <c r="CZ41" s="428"/>
      <c r="DA41" s="962">
        <v>0</v>
      </c>
      <c r="DB41" s="963">
        <v>0</v>
      </c>
      <c r="DC41" s="964">
        <v>0</v>
      </c>
      <c r="DD41" s="962">
        <v>0</v>
      </c>
      <c r="DE41" s="963">
        <v>540062319</v>
      </c>
      <c r="DF41" s="964">
        <v>540021369</v>
      </c>
      <c r="DG41" s="995"/>
      <c r="DH41" s="996"/>
      <c r="DI41" s="997"/>
      <c r="DJ41" s="995"/>
      <c r="DK41" s="996"/>
      <c r="DL41" s="997"/>
      <c r="DM41" s="962">
        <v>0</v>
      </c>
      <c r="DN41" s="963">
        <v>0</v>
      </c>
      <c r="DO41" s="964">
        <v>0</v>
      </c>
      <c r="DP41" s="995"/>
      <c r="DQ41" s="996"/>
      <c r="DR41" s="2176"/>
      <c r="DS41" s="995"/>
      <c r="DT41" s="996"/>
      <c r="DU41" s="997"/>
      <c r="DV41" s="962">
        <v>0</v>
      </c>
      <c r="DW41" s="963">
        <v>540062319</v>
      </c>
      <c r="DX41" s="964">
        <v>540021369</v>
      </c>
      <c r="DY41" s="473">
        <v>0</v>
      </c>
      <c r="DZ41" s="65"/>
      <c r="EA41" s="398"/>
      <c r="EB41" s="66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</row>
    <row r="42" spans="1:240" ht="18" customHeight="1" thickBot="1" x14ac:dyDescent="0.25">
      <c r="A42" s="2128" t="s">
        <v>33</v>
      </c>
      <c r="B42" s="2148" t="s">
        <v>964</v>
      </c>
      <c r="C42" s="2161"/>
      <c r="D42" s="2135"/>
      <c r="E42" s="428"/>
      <c r="F42" s="420"/>
      <c r="G42" s="452"/>
      <c r="H42" s="428"/>
      <c r="I42" s="420"/>
      <c r="J42" s="452"/>
      <c r="K42" s="428"/>
      <c r="L42" s="420"/>
      <c r="M42" s="452"/>
      <c r="N42" s="428"/>
      <c r="O42" s="420"/>
      <c r="P42" s="452"/>
      <c r="Q42" s="428"/>
      <c r="R42" s="420"/>
      <c r="S42" s="452"/>
      <c r="T42" s="428"/>
      <c r="U42" s="420"/>
      <c r="V42" s="452"/>
      <c r="W42" s="428"/>
      <c r="X42" s="420"/>
      <c r="Y42" s="452"/>
      <c r="Z42" s="428"/>
      <c r="AA42" s="420"/>
      <c r="AB42" s="452"/>
      <c r="AC42" s="428"/>
      <c r="AD42" s="420"/>
      <c r="AE42" s="452"/>
      <c r="AF42" s="428"/>
      <c r="AG42" s="420"/>
      <c r="AH42" s="452"/>
      <c r="AI42" s="428"/>
      <c r="AJ42" s="420"/>
      <c r="AK42" s="452"/>
      <c r="AL42" s="428"/>
      <c r="AM42" s="420"/>
      <c r="AN42" s="452"/>
      <c r="AO42" s="428"/>
      <c r="AP42" s="420"/>
      <c r="AQ42" s="452"/>
      <c r="AR42" s="428"/>
      <c r="AS42" s="420"/>
      <c r="AT42" s="452"/>
      <c r="AU42" s="428"/>
      <c r="AV42" s="420"/>
      <c r="AW42" s="452"/>
      <c r="AX42" s="428"/>
      <c r="AY42" s="420"/>
      <c r="AZ42" s="452"/>
      <c r="BA42" s="428"/>
      <c r="BB42" s="420"/>
      <c r="BC42" s="452"/>
      <c r="BD42" s="428"/>
      <c r="BE42" s="995"/>
      <c r="BF42" s="996"/>
      <c r="BG42" s="997"/>
      <c r="BH42" s="995">
        <v>0</v>
      </c>
      <c r="BI42" s="996">
        <v>0</v>
      </c>
      <c r="BJ42" s="997">
        <v>0</v>
      </c>
      <c r="BK42" s="420"/>
      <c r="BL42" s="452"/>
      <c r="BM42" s="428"/>
      <c r="BN42" s="420"/>
      <c r="BO42" s="452"/>
      <c r="BP42" s="428"/>
      <c r="BQ42" s="420"/>
      <c r="BR42" s="452"/>
      <c r="BS42" s="428"/>
      <c r="BT42" s="420"/>
      <c r="BU42" s="452"/>
      <c r="BV42" s="428"/>
      <c r="BW42" s="420"/>
      <c r="BX42" s="452"/>
      <c r="BY42" s="428"/>
      <c r="BZ42" s="420"/>
      <c r="CA42" s="452"/>
      <c r="CB42" s="428"/>
      <c r="CC42" s="420"/>
      <c r="CD42" s="452"/>
      <c r="CE42" s="428">
        <v>70178000000</v>
      </c>
      <c r="CF42" s="420"/>
      <c r="CG42" s="452"/>
      <c r="CH42" s="428"/>
      <c r="CI42" s="420"/>
      <c r="CJ42" s="452"/>
      <c r="CK42" s="1071"/>
      <c r="CL42" s="420"/>
      <c r="CM42" s="452"/>
      <c r="CN42" s="428"/>
      <c r="CO42" s="420"/>
      <c r="CP42" s="452"/>
      <c r="CQ42" s="428"/>
      <c r="CR42" s="420"/>
      <c r="CS42" s="452"/>
      <c r="CT42" s="428"/>
      <c r="CU42" s="420"/>
      <c r="CV42" s="452"/>
      <c r="CW42" s="428"/>
      <c r="CX42" s="420"/>
      <c r="CY42" s="452"/>
      <c r="CZ42" s="428"/>
      <c r="DA42" s="962">
        <v>0</v>
      </c>
      <c r="DB42" s="963">
        <v>0</v>
      </c>
      <c r="DC42" s="964">
        <v>70178000000</v>
      </c>
      <c r="DD42" s="962">
        <v>0</v>
      </c>
      <c r="DE42" s="963">
        <v>0</v>
      </c>
      <c r="DF42" s="964">
        <v>70178000000</v>
      </c>
      <c r="DG42" s="420"/>
      <c r="DH42" s="452"/>
      <c r="DI42" s="428"/>
      <c r="DJ42" s="995"/>
      <c r="DK42" s="996"/>
      <c r="DL42" s="997"/>
      <c r="DM42" s="962">
        <v>0</v>
      </c>
      <c r="DN42" s="963">
        <v>0</v>
      </c>
      <c r="DO42" s="964">
        <v>0</v>
      </c>
      <c r="DP42" s="420"/>
      <c r="DQ42" s="452"/>
      <c r="DR42" s="2174"/>
      <c r="DS42" s="420"/>
      <c r="DT42" s="452"/>
      <c r="DU42" s="428"/>
      <c r="DV42" s="962">
        <v>0</v>
      </c>
      <c r="DW42" s="963">
        <v>0</v>
      </c>
      <c r="DX42" s="964">
        <v>70178000000</v>
      </c>
      <c r="DY42" s="1003">
        <v>0</v>
      </c>
      <c r="DZ42" s="65"/>
      <c r="EA42" s="65"/>
      <c r="EB42" s="66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5"/>
      <c r="GD42" s="65"/>
      <c r="GE42" s="65"/>
      <c r="GF42" s="65"/>
      <c r="GG42" s="65"/>
      <c r="GH42" s="65"/>
      <c r="GI42" s="65"/>
      <c r="GJ42" s="65"/>
      <c r="GK42" s="65"/>
      <c r="GL42" s="65"/>
      <c r="GM42" s="65"/>
      <c r="GN42" s="65"/>
      <c r="GO42" s="65"/>
      <c r="GP42" s="65"/>
      <c r="GQ42" s="65"/>
      <c r="GR42" s="65"/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</row>
    <row r="43" spans="1:240" ht="24.95" customHeight="1" thickBot="1" x14ac:dyDescent="0.25">
      <c r="A43" s="2133"/>
      <c r="B43" s="2155" t="s">
        <v>873</v>
      </c>
      <c r="C43" s="1102">
        <v>319479000</v>
      </c>
      <c r="D43" s="2144">
        <v>506642000</v>
      </c>
      <c r="E43" s="979">
        <v>539292123</v>
      </c>
      <c r="F43" s="979">
        <v>1651116000</v>
      </c>
      <c r="G43" s="979">
        <v>1271335000</v>
      </c>
      <c r="H43" s="979">
        <v>1377413899.9999998</v>
      </c>
      <c r="I43" s="979">
        <v>223587000</v>
      </c>
      <c r="J43" s="979">
        <v>248183000</v>
      </c>
      <c r="K43" s="979">
        <v>227762029</v>
      </c>
      <c r="L43" s="979">
        <v>5000000</v>
      </c>
      <c r="M43" s="979">
        <v>5000000</v>
      </c>
      <c r="N43" s="979">
        <v>3350000</v>
      </c>
      <c r="O43" s="979">
        <v>0</v>
      </c>
      <c r="P43" s="979">
        <v>0</v>
      </c>
      <c r="Q43" s="979">
        <v>0</v>
      </c>
      <c r="R43" s="979">
        <v>53905000</v>
      </c>
      <c r="S43" s="979">
        <v>64106000</v>
      </c>
      <c r="T43" s="979">
        <v>57832720</v>
      </c>
      <c r="U43" s="979">
        <v>89371000</v>
      </c>
      <c r="V43" s="979">
        <v>90209000</v>
      </c>
      <c r="W43" s="979">
        <v>89715897.000000015</v>
      </c>
      <c r="X43" s="979">
        <v>3937000</v>
      </c>
      <c r="Y43" s="979">
        <v>50008000</v>
      </c>
      <c r="Z43" s="979">
        <v>48900161</v>
      </c>
      <c r="AA43" s="979">
        <v>0</v>
      </c>
      <c r="AB43" s="979">
        <v>0</v>
      </c>
      <c r="AC43" s="979">
        <v>0</v>
      </c>
      <c r="AD43" s="979">
        <v>50000</v>
      </c>
      <c r="AE43" s="979">
        <v>50000</v>
      </c>
      <c r="AF43" s="979">
        <v>35998.999999999993</v>
      </c>
      <c r="AG43" s="979">
        <v>1386201528</v>
      </c>
      <c r="AH43" s="979">
        <v>981203528</v>
      </c>
      <c r="AI43" s="979">
        <v>932923562.99999988</v>
      </c>
      <c r="AJ43" s="979">
        <v>9366724000</v>
      </c>
      <c r="AK43" s="979">
        <v>10236893000</v>
      </c>
      <c r="AL43" s="979">
        <v>10792447560.000002</v>
      </c>
      <c r="AM43" s="979">
        <v>0</v>
      </c>
      <c r="AN43" s="979">
        <v>463000</v>
      </c>
      <c r="AO43" s="979">
        <v>191697.99999999997</v>
      </c>
      <c r="AP43" s="979">
        <v>0</v>
      </c>
      <c r="AQ43" s="979">
        <v>0</v>
      </c>
      <c r="AR43" s="979">
        <v>0</v>
      </c>
      <c r="AS43" s="979">
        <v>0</v>
      </c>
      <c r="AT43" s="979">
        <v>0</v>
      </c>
      <c r="AU43" s="979">
        <v>335000</v>
      </c>
      <c r="AV43" s="979">
        <v>259892000</v>
      </c>
      <c r="AW43" s="979">
        <v>259925000</v>
      </c>
      <c r="AX43" s="979">
        <v>311657376</v>
      </c>
      <c r="AY43" s="979">
        <v>0</v>
      </c>
      <c r="AZ43" s="979">
        <v>1000000</v>
      </c>
      <c r="BA43" s="979">
        <v>2197790</v>
      </c>
      <c r="BB43" s="979">
        <v>7095038945</v>
      </c>
      <c r="BC43" s="979">
        <v>11630786529</v>
      </c>
      <c r="BD43" s="979">
        <v>11607018390</v>
      </c>
      <c r="BE43" s="979">
        <v>2191227377</v>
      </c>
      <c r="BF43" s="979">
        <v>1418456377</v>
      </c>
      <c r="BG43" s="979">
        <v>1498870111</v>
      </c>
      <c r="BH43" s="427">
        <v>22645528850</v>
      </c>
      <c r="BI43" s="459">
        <v>26764260434</v>
      </c>
      <c r="BJ43" s="435">
        <v>27489944317</v>
      </c>
      <c r="BK43" s="979">
        <v>0</v>
      </c>
      <c r="BL43" s="979">
        <v>0</v>
      </c>
      <c r="BM43" s="979">
        <v>0</v>
      </c>
      <c r="BN43" s="979">
        <v>70000000</v>
      </c>
      <c r="BO43" s="979">
        <v>45000000</v>
      </c>
      <c r="BP43" s="979">
        <v>30409850</v>
      </c>
      <c r="BQ43" s="979">
        <v>0</v>
      </c>
      <c r="BR43" s="979">
        <v>0</v>
      </c>
      <c r="BS43" s="979">
        <v>0</v>
      </c>
      <c r="BT43" s="979">
        <v>0</v>
      </c>
      <c r="BU43" s="979">
        <v>0</v>
      </c>
      <c r="BV43" s="979">
        <v>0</v>
      </c>
      <c r="BW43" s="979">
        <v>0</v>
      </c>
      <c r="BX43" s="979">
        <v>0</v>
      </c>
      <c r="BY43" s="979">
        <v>0</v>
      </c>
      <c r="BZ43" s="979">
        <v>635000</v>
      </c>
      <c r="CA43" s="979">
        <v>635000</v>
      </c>
      <c r="CB43" s="979">
        <v>223520</v>
      </c>
      <c r="CC43" s="979">
        <v>0</v>
      </c>
      <c r="CD43" s="979">
        <v>231000</v>
      </c>
      <c r="CE43" s="979">
        <v>70179046338</v>
      </c>
      <c r="CF43" s="979">
        <v>0</v>
      </c>
      <c r="CG43" s="979">
        <v>0</v>
      </c>
      <c r="CH43" s="979">
        <v>0</v>
      </c>
      <c r="CI43" s="979">
        <v>39015000</v>
      </c>
      <c r="CJ43" s="979">
        <v>19015000</v>
      </c>
      <c r="CK43" s="1083">
        <v>17801129</v>
      </c>
      <c r="CL43" s="427">
        <v>160004000</v>
      </c>
      <c r="CM43" s="459">
        <v>152266000</v>
      </c>
      <c r="CN43" s="435">
        <v>148951723</v>
      </c>
      <c r="CO43" s="427">
        <v>0</v>
      </c>
      <c r="CP43" s="459">
        <v>2247000</v>
      </c>
      <c r="CQ43" s="435">
        <v>3201234</v>
      </c>
      <c r="CR43" s="1105">
        <v>0</v>
      </c>
      <c r="CS43" s="1105">
        <v>0</v>
      </c>
      <c r="CT43" s="979">
        <v>0</v>
      </c>
      <c r="CU43" s="1105">
        <v>0</v>
      </c>
      <c r="CV43" s="1105">
        <v>0</v>
      </c>
      <c r="CW43" s="979">
        <v>0</v>
      </c>
      <c r="CX43" s="1105">
        <v>0</v>
      </c>
      <c r="CY43" s="1105">
        <v>0</v>
      </c>
      <c r="CZ43" s="979">
        <v>0</v>
      </c>
      <c r="DA43" s="427">
        <v>269654000</v>
      </c>
      <c r="DB43" s="459">
        <v>219394000</v>
      </c>
      <c r="DC43" s="435">
        <v>70379633794</v>
      </c>
      <c r="DD43" s="1102">
        <v>22915182850</v>
      </c>
      <c r="DE43" s="1103">
        <v>26983654434</v>
      </c>
      <c r="DF43" s="1104">
        <v>97869578111</v>
      </c>
      <c r="DG43" s="979">
        <v>3040000</v>
      </c>
      <c r="DH43" s="979">
        <v>140448419</v>
      </c>
      <c r="DI43" s="979">
        <v>137963183</v>
      </c>
      <c r="DJ43" s="979">
        <v>9508000</v>
      </c>
      <c r="DK43" s="979">
        <v>432008163</v>
      </c>
      <c r="DL43" s="979">
        <v>430817850</v>
      </c>
      <c r="DM43" s="1102">
        <v>12548000</v>
      </c>
      <c r="DN43" s="1103">
        <v>572456582</v>
      </c>
      <c r="DO43" s="1104">
        <v>568781033</v>
      </c>
      <c r="DP43" s="979">
        <v>113858000</v>
      </c>
      <c r="DQ43" s="979">
        <v>193219792</v>
      </c>
      <c r="DR43" s="979">
        <v>209012794</v>
      </c>
      <c r="DS43" s="979">
        <v>3302935000</v>
      </c>
      <c r="DT43" s="979">
        <v>3510432600</v>
      </c>
      <c r="DU43" s="979">
        <v>3528466091</v>
      </c>
      <c r="DV43" s="2221">
        <v>26344523850</v>
      </c>
      <c r="DW43" s="2221">
        <v>31259763408</v>
      </c>
      <c r="DX43" s="2222">
        <v>102175838029</v>
      </c>
      <c r="DY43" s="1005">
        <v>326.86056095629681</v>
      </c>
      <c r="DZ43" s="65"/>
      <c r="EA43" s="65"/>
      <c r="EB43" s="66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</row>
    <row r="44" spans="1:240" ht="24.95" customHeight="1" thickBot="1" x14ac:dyDescent="0.25">
      <c r="A44" s="2133"/>
      <c r="B44" s="2155" t="s">
        <v>1162</v>
      </c>
      <c r="C44" s="1102">
        <v>319479000</v>
      </c>
      <c r="D44" s="2144">
        <v>506642000</v>
      </c>
      <c r="E44" s="979">
        <v>539292123</v>
      </c>
      <c r="F44" s="979">
        <v>1651116000</v>
      </c>
      <c r="G44" s="979">
        <v>1271335000</v>
      </c>
      <c r="H44" s="979">
        <v>1377413899.9999998</v>
      </c>
      <c r="I44" s="979">
        <v>223587000</v>
      </c>
      <c r="J44" s="979">
        <v>248183000</v>
      </c>
      <c r="K44" s="979">
        <v>227762029</v>
      </c>
      <c r="L44" s="979">
        <v>5000000</v>
      </c>
      <c r="M44" s="979">
        <v>5000000</v>
      </c>
      <c r="N44" s="979">
        <v>3350000</v>
      </c>
      <c r="O44" s="979">
        <v>0</v>
      </c>
      <c r="P44" s="979">
        <v>0</v>
      </c>
      <c r="Q44" s="979">
        <v>0</v>
      </c>
      <c r="R44" s="979">
        <v>53905000</v>
      </c>
      <c r="S44" s="979">
        <v>64106000</v>
      </c>
      <c r="T44" s="979">
        <v>57832720</v>
      </c>
      <c r="U44" s="979">
        <v>89371000</v>
      </c>
      <c r="V44" s="979">
        <v>90209000</v>
      </c>
      <c r="W44" s="979">
        <v>89715897.000000015</v>
      </c>
      <c r="X44" s="979">
        <v>3937000</v>
      </c>
      <c r="Y44" s="979">
        <v>50008000</v>
      </c>
      <c r="Z44" s="979">
        <v>48900161</v>
      </c>
      <c r="AA44" s="979">
        <v>0</v>
      </c>
      <c r="AB44" s="979">
        <v>0</v>
      </c>
      <c r="AC44" s="979">
        <v>0</v>
      </c>
      <c r="AD44" s="979">
        <v>50000</v>
      </c>
      <c r="AE44" s="979">
        <v>50000</v>
      </c>
      <c r="AF44" s="979">
        <v>35998.999999999993</v>
      </c>
      <c r="AG44" s="979">
        <v>1386201528</v>
      </c>
      <c r="AH44" s="979">
        <v>981203528</v>
      </c>
      <c r="AI44" s="979">
        <v>932923562.99999988</v>
      </c>
      <c r="AJ44" s="979">
        <v>9366724000</v>
      </c>
      <c r="AK44" s="979">
        <v>10236893000</v>
      </c>
      <c r="AL44" s="979">
        <v>10792447560.000002</v>
      </c>
      <c r="AM44" s="979">
        <v>0</v>
      </c>
      <c r="AN44" s="979">
        <v>463000</v>
      </c>
      <c r="AO44" s="979">
        <v>191697.99999999997</v>
      </c>
      <c r="AP44" s="979">
        <v>0</v>
      </c>
      <c r="AQ44" s="979">
        <v>0</v>
      </c>
      <c r="AR44" s="979">
        <v>0</v>
      </c>
      <c r="AS44" s="979">
        <v>0</v>
      </c>
      <c r="AT44" s="979">
        <v>0</v>
      </c>
      <c r="AU44" s="979">
        <v>335000</v>
      </c>
      <c r="AV44" s="979">
        <v>259892000</v>
      </c>
      <c r="AW44" s="979">
        <v>259925000</v>
      </c>
      <c r="AX44" s="979">
        <v>311657376</v>
      </c>
      <c r="AY44" s="979">
        <v>0</v>
      </c>
      <c r="AZ44" s="979">
        <v>1000000</v>
      </c>
      <c r="BA44" s="979">
        <v>2197790</v>
      </c>
      <c r="BB44" s="979">
        <v>7095038945</v>
      </c>
      <c r="BC44" s="979">
        <v>11630786529</v>
      </c>
      <c r="BD44" s="979">
        <v>11607018390</v>
      </c>
      <c r="BE44" s="979">
        <v>2191227377</v>
      </c>
      <c r="BF44" s="979">
        <v>1418456377</v>
      </c>
      <c r="BG44" s="979">
        <v>1498870111</v>
      </c>
      <c r="BH44" s="979">
        <v>22645528850</v>
      </c>
      <c r="BI44" s="979">
        <v>26764260434</v>
      </c>
      <c r="BJ44" s="979">
        <v>27489944317</v>
      </c>
      <c r="BK44" s="979">
        <v>0</v>
      </c>
      <c r="BL44" s="979">
        <v>0</v>
      </c>
      <c r="BM44" s="979">
        <v>0</v>
      </c>
      <c r="BN44" s="979">
        <v>70000000</v>
      </c>
      <c r="BO44" s="979">
        <v>45000000</v>
      </c>
      <c r="BP44" s="979">
        <v>30409850</v>
      </c>
      <c r="BQ44" s="979">
        <v>0</v>
      </c>
      <c r="BR44" s="979">
        <v>0</v>
      </c>
      <c r="BS44" s="979">
        <v>0</v>
      </c>
      <c r="BT44" s="979">
        <v>0</v>
      </c>
      <c r="BU44" s="979">
        <v>0</v>
      </c>
      <c r="BV44" s="979">
        <v>0</v>
      </c>
      <c r="BW44" s="979">
        <v>0</v>
      </c>
      <c r="BX44" s="979">
        <v>0</v>
      </c>
      <c r="BY44" s="979">
        <v>0</v>
      </c>
      <c r="BZ44" s="979">
        <v>635000</v>
      </c>
      <c r="CA44" s="979">
        <v>635000</v>
      </c>
      <c r="CB44" s="979">
        <v>223520</v>
      </c>
      <c r="CC44" s="979">
        <v>0</v>
      </c>
      <c r="CD44" s="979">
        <v>231000</v>
      </c>
      <c r="CE44" s="979">
        <v>1046338</v>
      </c>
      <c r="CF44" s="979">
        <v>0</v>
      </c>
      <c r="CG44" s="979">
        <v>0</v>
      </c>
      <c r="CH44" s="979">
        <v>0</v>
      </c>
      <c r="CI44" s="979">
        <v>39015000</v>
      </c>
      <c r="CJ44" s="979">
        <v>19015000</v>
      </c>
      <c r="CK44" s="979">
        <v>17801129</v>
      </c>
      <c r="CL44" s="979">
        <v>160004000</v>
      </c>
      <c r="CM44" s="979">
        <v>152266000</v>
      </c>
      <c r="CN44" s="979">
        <v>148951723</v>
      </c>
      <c r="CO44" s="979">
        <v>0</v>
      </c>
      <c r="CP44" s="979">
        <v>2247000</v>
      </c>
      <c r="CQ44" s="979">
        <v>3201234</v>
      </c>
      <c r="CR44" s="979">
        <v>0</v>
      </c>
      <c r="CS44" s="979">
        <v>0</v>
      </c>
      <c r="CT44" s="979">
        <v>0</v>
      </c>
      <c r="CU44" s="979">
        <v>0</v>
      </c>
      <c r="CV44" s="979">
        <v>0</v>
      </c>
      <c r="CW44" s="979">
        <v>0</v>
      </c>
      <c r="CX44" s="979">
        <v>0</v>
      </c>
      <c r="CY44" s="979">
        <v>0</v>
      </c>
      <c r="CZ44" s="979">
        <v>0</v>
      </c>
      <c r="DA44" s="979">
        <v>269654000</v>
      </c>
      <c r="DB44" s="979">
        <v>219394000</v>
      </c>
      <c r="DC44" s="979">
        <v>201633794</v>
      </c>
      <c r="DD44" s="979">
        <v>22915182850</v>
      </c>
      <c r="DE44" s="979">
        <v>26983654434</v>
      </c>
      <c r="DF44" s="979">
        <v>27691578111</v>
      </c>
      <c r="DG44" s="979">
        <v>3040000</v>
      </c>
      <c r="DH44" s="979">
        <v>140448419</v>
      </c>
      <c r="DI44" s="979">
        <v>137963183</v>
      </c>
      <c r="DJ44" s="979">
        <v>9508000</v>
      </c>
      <c r="DK44" s="979">
        <v>432008163</v>
      </c>
      <c r="DL44" s="979">
        <v>430817850</v>
      </c>
      <c r="DM44" s="979">
        <v>12548000</v>
      </c>
      <c r="DN44" s="979">
        <v>572456582</v>
      </c>
      <c r="DO44" s="979">
        <v>568781033</v>
      </c>
      <c r="DP44" s="979">
        <v>113858000</v>
      </c>
      <c r="DQ44" s="979">
        <v>193219792</v>
      </c>
      <c r="DR44" s="979">
        <v>209012794</v>
      </c>
      <c r="DS44" s="979">
        <v>3302935000</v>
      </c>
      <c r="DT44" s="979">
        <v>3510432600</v>
      </c>
      <c r="DU44" s="979">
        <v>3528466091</v>
      </c>
      <c r="DV44" s="979">
        <v>26344523850</v>
      </c>
      <c r="DW44" s="979">
        <v>31259763408</v>
      </c>
      <c r="DX44" s="979">
        <v>31997838029</v>
      </c>
      <c r="DY44" s="1005">
        <v>102.3611011106089</v>
      </c>
      <c r="DZ44" s="65"/>
      <c r="EA44" s="65"/>
      <c r="EB44" s="66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5"/>
      <c r="FP44" s="65"/>
      <c r="FQ44" s="65"/>
      <c r="FR44" s="65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5"/>
      <c r="GD44" s="65"/>
      <c r="GE44" s="65"/>
      <c r="GF44" s="65"/>
      <c r="GG44" s="65"/>
      <c r="GH44" s="65"/>
      <c r="GI44" s="65"/>
      <c r="GJ44" s="65"/>
      <c r="GK44" s="65"/>
      <c r="GL44" s="65"/>
      <c r="GM44" s="65"/>
      <c r="GN44" s="65"/>
      <c r="GO44" s="65"/>
      <c r="GP44" s="65"/>
      <c r="GQ44" s="65"/>
      <c r="GR44" s="65"/>
      <c r="GS44" s="65"/>
      <c r="GT44" s="65"/>
      <c r="GU44" s="65"/>
      <c r="GV44" s="65"/>
      <c r="GW44" s="65"/>
      <c r="GX44" s="65"/>
      <c r="GY44" s="65"/>
      <c r="GZ44" s="65"/>
      <c r="HA44" s="65"/>
      <c r="HB44" s="65"/>
      <c r="HC44" s="65"/>
      <c r="HD44" s="65"/>
      <c r="HE44" s="65"/>
      <c r="HF44" s="65"/>
      <c r="HG44" s="65"/>
      <c r="HH44" s="65"/>
      <c r="HI44" s="65"/>
      <c r="HJ44" s="65"/>
      <c r="HK44" s="65"/>
      <c r="HL44" s="65"/>
      <c r="HM44" s="65"/>
      <c r="HN44" s="65"/>
      <c r="HO44" s="65"/>
      <c r="HP44" s="65"/>
      <c r="HQ44" s="65"/>
      <c r="HR44" s="65"/>
    </row>
    <row r="45" spans="1:240" x14ac:dyDescent="0.2">
      <c r="DD45" s="63"/>
      <c r="DE45" s="63"/>
      <c r="DF45" s="63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3"/>
      <c r="DS45" s="62"/>
      <c r="DT45" s="62"/>
      <c r="DU45" s="62"/>
      <c r="DV45" s="64"/>
      <c r="DW45" s="64"/>
      <c r="DX45" s="64"/>
      <c r="DY45" s="403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5"/>
      <c r="FP45" s="65"/>
      <c r="FQ45" s="65"/>
      <c r="FR45" s="65"/>
      <c r="FS45" s="65"/>
      <c r="FT45" s="65"/>
      <c r="FU45" s="65"/>
      <c r="FV45" s="65"/>
      <c r="FW45" s="65"/>
      <c r="FX45" s="65"/>
      <c r="FY45" s="65"/>
      <c r="FZ45" s="65"/>
      <c r="GA45" s="65"/>
      <c r="GB45" s="65"/>
      <c r="GC45" s="65"/>
      <c r="GD45" s="65"/>
      <c r="GE45" s="65"/>
      <c r="GF45" s="65"/>
      <c r="GG45" s="65"/>
      <c r="GH45" s="65"/>
      <c r="GI45" s="65"/>
      <c r="GJ45" s="65"/>
      <c r="GK45" s="65"/>
      <c r="GL45" s="65"/>
      <c r="GM45" s="65"/>
      <c r="GN45" s="65"/>
      <c r="GO45" s="65"/>
      <c r="GP45" s="65"/>
      <c r="GQ45" s="65"/>
      <c r="GR45" s="65"/>
      <c r="GS45" s="65"/>
      <c r="GT45" s="65"/>
      <c r="GU45" s="65"/>
      <c r="GV45" s="65"/>
      <c r="GW45" s="65"/>
      <c r="GX45" s="65"/>
      <c r="GY45" s="65"/>
      <c r="GZ45" s="65"/>
      <c r="HA45" s="65"/>
      <c r="HB45" s="65"/>
      <c r="HC45" s="65"/>
      <c r="HD45" s="65"/>
      <c r="HE45" s="65"/>
      <c r="HF45" s="65"/>
      <c r="HG45" s="65"/>
      <c r="HH45" s="65"/>
      <c r="HI45" s="65"/>
      <c r="HJ45" s="65"/>
      <c r="HK45" s="65"/>
      <c r="HL45" s="65"/>
      <c r="HM45" s="65"/>
      <c r="HN45" s="65"/>
      <c r="HO45" s="65"/>
      <c r="HP45" s="65"/>
      <c r="HQ45" s="65"/>
      <c r="HR45" s="65"/>
    </row>
    <row r="46" spans="1:240" x14ac:dyDescent="0.2">
      <c r="DD46" s="66"/>
      <c r="DE46" s="66"/>
      <c r="DF46" s="66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6"/>
      <c r="DS46" s="65"/>
      <c r="DT46" s="65"/>
      <c r="DU46" s="65"/>
      <c r="DV46" s="67"/>
      <c r="DW46" s="67"/>
      <c r="DX46" s="67"/>
      <c r="DY46" s="404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5"/>
      <c r="FP46" s="65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5"/>
      <c r="GD46" s="65"/>
      <c r="GE46" s="65"/>
      <c r="GF46" s="65"/>
      <c r="GG46" s="65"/>
      <c r="GH46" s="65"/>
      <c r="GI46" s="65"/>
      <c r="GJ46" s="65"/>
      <c r="GK46" s="65"/>
      <c r="GL46" s="65"/>
      <c r="GM46" s="65"/>
      <c r="GN46" s="65"/>
      <c r="GO46" s="65"/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B46" s="65"/>
      <c r="HC46" s="65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</row>
    <row r="47" spans="1:240" x14ac:dyDescent="0.2">
      <c r="DF47" s="59"/>
      <c r="DX47" s="59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  <c r="HF47" s="65"/>
      <c r="HG47" s="65"/>
      <c r="HH47" s="65"/>
      <c r="HI47" s="65"/>
      <c r="HJ47" s="65"/>
      <c r="HK47" s="65"/>
      <c r="HL47" s="65"/>
      <c r="HM47" s="65"/>
      <c r="HN47" s="65"/>
      <c r="HO47" s="65"/>
      <c r="HP47" s="65"/>
      <c r="HQ47" s="65"/>
      <c r="HR47" s="65"/>
    </row>
    <row r="48" spans="1:240" x14ac:dyDescent="0.2">
      <c r="DF48" s="59"/>
      <c r="DU48" s="59"/>
      <c r="DX48" s="59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5"/>
      <c r="FP48" s="65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5"/>
      <c r="GD48" s="65"/>
      <c r="GE48" s="65"/>
      <c r="GF48" s="65"/>
      <c r="GG48" s="65"/>
      <c r="GH48" s="65"/>
      <c r="GI48" s="65"/>
      <c r="GJ48" s="65"/>
      <c r="GK48" s="65"/>
      <c r="GL48" s="65"/>
      <c r="GM48" s="65"/>
      <c r="GN48" s="65"/>
      <c r="GO48" s="65"/>
      <c r="GP48" s="65"/>
      <c r="GQ48" s="65"/>
      <c r="GR48" s="65"/>
      <c r="GS48" s="65"/>
      <c r="GT48" s="65"/>
      <c r="GU48" s="65"/>
      <c r="GV48" s="65"/>
      <c r="GW48" s="65"/>
      <c r="GX48" s="65"/>
      <c r="GY48" s="65"/>
      <c r="GZ48" s="65"/>
      <c r="HA48" s="65"/>
      <c r="HB48" s="65"/>
      <c r="HC48" s="65"/>
      <c r="HD48" s="65"/>
      <c r="HE48" s="65"/>
      <c r="HF48" s="65"/>
      <c r="HG48" s="65"/>
      <c r="HH48" s="65"/>
      <c r="HI48" s="65"/>
      <c r="HJ48" s="65"/>
      <c r="HK48" s="65"/>
      <c r="HL48" s="65"/>
      <c r="HM48" s="65"/>
      <c r="HN48" s="65"/>
      <c r="HO48" s="65"/>
      <c r="HP48" s="65"/>
      <c r="HQ48" s="65"/>
      <c r="HR48" s="65"/>
    </row>
    <row r="49" spans="55:137" ht="12.75" customHeight="1" x14ac:dyDescent="0.2">
      <c r="DD49" s="59"/>
      <c r="DE49" s="59"/>
      <c r="DF49" s="59"/>
      <c r="DR49" s="59"/>
      <c r="DX49" s="59"/>
      <c r="DZ49" s="65"/>
      <c r="EA49" s="65"/>
      <c r="EB49" s="65"/>
      <c r="EC49" s="65"/>
      <c r="ED49" s="65"/>
      <c r="EE49" s="65"/>
      <c r="EF49" s="65"/>
      <c r="EG49" s="65"/>
    </row>
    <row r="50" spans="55:137" x14ac:dyDescent="0.2">
      <c r="DR50" s="59"/>
      <c r="DU50" s="59"/>
      <c r="DX50" s="52"/>
      <c r="DZ50" s="65"/>
      <c r="EA50" s="65"/>
      <c r="EB50" s="65"/>
      <c r="EC50" s="65"/>
      <c r="ED50" s="65"/>
      <c r="EE50" s="65"/>
      <c r="EF50" s="65"/>
      <c r="EG50" s="65"/>
    </row>
    <row r="51" spans="55:137" x14ac:dyDescent="0.2">
      <c r="BC51" s="1626"/>
      <c r="DR51" s="59"/>
      <c r="DZ51" s="65"/>
      <c r="EA51" s="65"/>
      <c r="EB51" s="65"/>
      <c r="EC51" s="65"/>
      <c r="ED51" s="65"/>
      <c r="EE51" s="65"/>
      <c r="EF51" s="65"/>
      <c r="EG51" s="65"/>
    </row>
    <row r="52" spans="55:137" x14ac:dyDescent="0.2">
      <c r="DR52" s="59"/>
      <c r="DZ52" s="65"/>
      <c r="EA52" s="65"/>
      <c r="EB52" s="65"/>
      <c r="EC52" s="65"/>
      <c r="ED52" s="65"/>
      <c r="EE52" s="65"/>
      <c r="EF52" s="65"/>
      <c r="EG52" s="65"/>
    </row>
    <row r="53" spans="55:137" x14ac:dyDescent="0.2">
      <c r="DN53" s="59"/>
      <c r="EA53" s="65"/>
    </row>
    <row r="56" spans="55:137" x14ac:dyDescent="0.2">
      <c r="DT56" s="59"/>
    </row>
    <row r="57" spans="55:137" x14ac:dyDescent="0.2">
      <c r="DR57" s="59"/>
    </row>
    <row r="59" spans="55:137" x14ac:dyDescent="0.2">
      <c r="DR59" s="59"/>
    </row>
  </sheetData>
  <mergeCells count="119">
    <mergeCell ref="L8:N8"/>
    <mergeCell ref="AA8:AC8"/>
    <mergeCell ref="BK8:BM8"/>
    <mergeCell ref="BN8:BP8"/>
    <mergeCell ref="BZ8:CB8"/>
    <mergeCell ref="CC8:CE8"/>
    <mergeCell ref="CF8:CH8"/>
    <mergeCell ref="AV8:AX8"/>
    <mergeCell ref="AS7:AU7"/>
    <mergeCell ref="AD8:AF8"/>
    <mergeCell ref="AJ8:AL8"/>
    <mergeCell ref="O8:Q8"/>
    <mergeCell ref="BE8:BG8"/>
    <mergeCell ref="AM8:AO8"/>
    <mergeCell ref="BT7:BV7"/>
    <mergeCell ref="BQ8:BS8"/>
    <mergeCell ref="BQ7:BS7"/>
    <mergeCell ref="DV8:DX8"/>
    <mergeCell ref="DV7:DX7"/>
    <mergeCell ref="DD7:DF7"/>
    <mergeCell ref="DJ7:DL7"/>
    <mergeCell ref="DJ8:DL8"/>
    <mergeCell ref="DG7:DI7"/>
    <mergeCell ref="DD8:DF8"/>
    <mergeCell ref="DG8:DI8"/>
    <mergeCell ref="DS8:DU8"/>
    <mergeCell ref="DS7:DU7"/>
    <mergeCell ref="BN10:BO10"/>
    <mergeCell ref="AV7:AX7"/>
    <mergeCell ref="AY10:AZ10"/>
    <mergeCell ref="BB10:BC10"/>
    <mergeCell ref="BK10:BL10"/>
    <mergeCell ref="C7:E7"/>
    <mergeCell ref="C8:E8"/>
    <mergeCell ref="DP7:DR7"/>
    <mergeCell ref="DP8:DR8"/>
    <mergeCell ref="DM7:DO7"/>
    <mergeCell ref="DM8:DO8"/>
    <mergeCell ref="AY7:BA7"/>
    <mergeCell ref="BK7:BM7"/>
    <mergeCell ref="CI8:CK8"/>
    <mergeCell ref="DA8:DC8"/>
    <mergeCell ref="F7:H7"/>
    <mergeCell ref="L7:N7"/>
    <mergeCell ref="AA7:AC7"/>
    <mergeCell ref="BE7:BG7"/>
    <mergeCell ref="O7:Q7"/>
    <mergeCell ref="AP7:AR7"/>
    <mergeCell ref="AJ7:AL7"/>
    <mergeCell ref="R7:T7"/>
    <mergeCell ref="AM7:AO7"/>
    <mergeCell ref="DA7:DC7"/>
    <mergeCell ref="CI7:CK7"/>
    <mergeCell ref="BB7:BD7"/>
    <mergeCell ref="BW7:BY7"/>
    <mergeCell ref="BZ7:CB7"/>
    <mergeCell ref="CC7:CE7"/>
    <mergeCell ref="CF7:CH7"/>
    <mergeCell ref="U7:W7"/>
    <mergeCell ref="BH8:BJ8"/>
    <mergeCell ref="BB8:BD8"/>
    <mergeCell ref="BH7:BJ7"/>
    <mergeCell ref="BN7:BP7"/>
    <mergeCell ref="CL7:CN7"/>
    <mergeCell ref="CL8:CN8"/>
    <mergeCell ref="CO7:CQ7"/>
    <mergeCell ref="CO8:CQ8"/>
    <mergeCell ref="CR7:CT7"/>
    <mergeCell ref="CR8:CT8"/>
    <mergeCell ref="CX7:CZ7"/>
    <mergeCell ref="CX8:CZ8"/>
    <mergeCell ref="CU7:CW7"/>
    <mergeCell ref="CU8:CW8"/>
    <mergeCell ref="F10:G10"/>
    <mergeCell ref="I10:J10"/>
    <mergeCell ref="L10:M10"/>
    <mergeCell ref="AP10:AQ10"/>
    <mergeCell ref="U10:V10"/>
    <mergeCell ref="AJ10:AK10"/>
    <mergeCell ref="AM10:AN10"/>
    <mergeCell ref="AV10:AW10"/>
    <mergeCell ref="AA10:AB10"/>
    <mergeCell ref="X10:Y10"/>
    <mergeCell ref="DV10:DW10"/>
    <mergeCell ref="DD10:DE10"/>
    <mergeCell ref="DG10:DH10"/>
    <mergeCell ref="DJ10:DK10"/>
    <mergeCell ref="DS10:DT10"/>
    <mergeCell ref="DM10:DN10"/>
    <mergeCell ref="DP10:DQ10"/>
    <mergeCell ref="CL10:CM10"/>
    <mergeCell ref="CO10:CP10"/>
    <mergeCell ref="CR10:CS10"/>
    <mergeCell ref="CX10:CY10"/>
    <mergeCell ref="CU10:CV10"/>
    <mergeCell ref="C4:T4"/>
    <mergeCell ref="C5:T5"/>
    <mergeCell ref="BQ10:BR10"/>
    <mergeCell ref="CF10:CG10"/>
    <mergeCell ref="DA10:DB10"/>
    <mergeCell ref="CI10:CJ10"/>
    <mergeCell ref="BT10:BU10"/>
    <mergeCell ref="BW10:BX10"/>
    <mergeCell ref="CC10:CD10"/>
    <mergeCell ref="BZ10:CA10"/>
    <mergeCell ref="BH10:BI10"/>
    <mergeCell ref="AS10:AT10"/>
    <mergeCell ref="AG7:AI7"/>
    <mergeCell ref="X7:Z7"/>
    <mergeCell ref="X8:Z8"/>
    <mergeCell ref="AD7:AF7"/>
    <mergeCell ref="AD10:AE10"/>
    <mergeCell ref="AG10:AH10"/>
    <mergeCell ref="O10:P10"/>
    <mergeCell ref="R10:S10"/>
    <mergeCell ref="U8:W8"/>
    <mergeCell ref="R8:T8"/>
    <mergeCell ref="BE10:BF10"/>
    <mergeCell ref="C10:D10"/>
  </mergeCells>
  <phoneticPr fontId="0" type="noConversion"/>
  <printOptions horizontalCentered="1" verticalCentered="1"/>
  <pageMargins left="0.19685039370078741" right="0.19685039370078741" top="0.94488188976377963" bottom="0.23622047244094491" header="0.47244094488188981" footer="0.11811023622047245"/>
  <pageSetup paperSize="9" scale="50" orientation="landscape" r:id="rId1"/>
  <headerFooter alignWithMargins="0"/>
  <colBreaks count="5" manualBreakCount="5">
    <brk id="20" min="1" max="44" man="1"/>
    <brk id="74" min="1" max="44" man="1"/>
    <brk id="92" min="1" max="44" man="1"/>
    <brk id="110" min="1" max="44" man="1"/>
    <brk id="119" min="1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zoomScale="110" zoomScaleNormal="110" workbookViewId="0">
      <pane xSplit="5" ySplit="17" topLeftCell="F18" activePane="bottomRight" state="frozen"/>
      <selection pane="topRight"/>
      <selection pane="bottomLeft"/>
      <selection pane="bottomRight" activeCell="Q1" sqref="Q1"/>
    </sheetView>
  </sheetViews>
  <sheetFormatPr defaultColWidth="9.140625" defaultRowHeight="12.75" x14ac:dyDescent="0.2"/>
  <cols>
    <col min="1" max="1" width="4.28515625" style="1418" customWidth="1"/>
    <col min="2" max="2" width="30.7109375" style="1418" customWidth="1"/>
    <col min="3" max="15" width="11.28515625" style="1418" customWidth="1"/>
    <col min="16" max="16" width="9.85546875" style="1418" customWidth="1"/>
    <col min="17" max="17" width="10.140625" style="1418" customWidth="1"/>
    <col min="18" max="18" width="8.7109375" style="1418" customWidth="1"/>
    <col min="19" max="19" width="9.140625" style="1418"/>
    <col min="20" max="20" width="12.85546875" style="1418" bestFit="1" customWidth="1"/>
    <col min="21" max="16384" width="9.140625" style="1418"/>
  </cols>
  <sheetData>
    <row r="1" spans="1:18" x14ac:dyDescent="0.2">
      <c r="A1" s="1190"/>
      <c r="B1" s="1190"/>
      <c r="C1" s="1190"/>
      <c r="D1" s="1190"/>
      <c r="E1" s="1190"/>
      <c r="F1" s="1190"/>
      <c r="G1" s="1190"/>
      <c r="H1" s="1190"/>
      <c r="I1" s="1190"/>
      <c r="J1" s="1190"/>
      <c r="K1" s="1190"/>
      <c r="L1" s="1190"/>
      <c r="M1" s="1190"/>
      <c r="N1" s="1190"/>
      <c r="O1" s="1191"/>
      <c r="P1" s="1191"/>
      <c r="Q1" s="1192" t="s">
        <v>1301</v>
      </c>
      <c r="R1" s="1190"/>
    </row>
    <row r="2" spans="1:18" x14ac:dyDescent="0.2">
      <c r="A2" s="1190"/>
      <c r="B2" s="1190"/>
      <c r="C2" s="1190"/>
      <c r="D2" s="1190"/>
      <c r="E2" s="1190"/>
      <c r="F2" s="1190"/>
      <c r="G2" s="1190"/>
      <c r="H2" s="1190"/>
      <c r="I2" s="1190"/>
      <c r="J2" s="1190"/>
      <c r="K2" s="1190"/>
      <c r="L2" s="1190"/>
      <c r="M2" s="1190"/>
      <c r="N2" s="1190"/>
      <c r="O2" s="1191"/>
      <c r="P2" s="1191"/>
      <c r="Q2" s="1192" t="s">
        <v>51</v>
      </c>
      <c r="R2" s="1190"/>
    </row>
    <row r="3" spans="1:18" x14ac:dyDescent="0.2">
      <c r="A3" s="1190"/>
      <c r="B3" s="1190"/>
      <c r="C3" s="1190"/>
      <c r="D3" s="1190"/>
      <c r="E3" s="1190"/>
      <c r="F3" s="1190"/>
      <c r="G3" s="1190"/>
      <c r="H3" s="1190"/>
      <c r="I3" s="1190"/>
      <c r="J3" s="1190"/>
      <c r="K3" s="1190"/>
      <c r="L3" s="1190"/>
      <c r="M3" s="1190"/>
      <c r="N3" s="1190"/>
      <c r="O3" s="1191"/>
      <c r="P3" s="1191"/>
      <c r="Q3" s="1193"/>
      <c r="R3" s="1190"/>
    </row>
    <row r="4" spans="1:18" x14ac:dyDescent="0.2">
      <c r="A4" s="2405" t="s">
        <v>1302</v>
      </c>
      <c r="B4" s="2405"/>
      <c r="C4" s="2405"/>
      <c r="D4" s="2405"/>
      <c r="E4" s="2405"/>
      <c r="F4" s="2405"/>
      <c r="G4" s="2405"/>
      <c r="H4" s="2405"/>
      <c r="I4" s="2405"/>
      <c r="J4" s="2405"/>
      <c r="K4" s="2405"/>
      <c r="L4" s="2405"/>
      <c r="M4" s="2405"/>
      <c r="N4" s="2405"/>
      <c r="O4" s="2405"/>
      <c r="P4" s="2405"/>
      <c r="Q4" s="2405"/>
      <c r="R4" s="1190"/>
    </row>
    <row r="5" spans="1:18" hidden="1" x14ac:dyDescent="0.2">
      <c r="A5" s="1194"/>
      <c r="B5" s="1195"/>
      <c r="C5" s="1195"/>
      <c r="D5" s="1195"/>
      <c r="E5" s="1195"/>
      <c r="F5" s="1195"/>
      <c r="G5" s="1195"/>
      <c r="H5" s="1195"/>
      <c r="I5" s="1195"/>
      <c r="J5" s="1195"/>
      <c r="K5" s="1195"/>
      <c r="L5" s="1195"/>
      <c r="M5" s="1195"/>
      <c r="N5" s="1195"/>
      <c r="O5" s="1195"/>
      <c r="P5" s="1195"/>
      <c r="Q5" s="1195"/>
      <c r="R5" s="1195"/>
    </row>
    <row r="6" spans="1:18" x14ac:dyDescent="0.2">
      <c r="A6" s="1194"/>
      <c r="B6" s="1195"/>
      <c r="C6" s="1195"/>
      <c r="D6" s="1195"/>
      <c r="E6" s="1195"/>
      <c r="F6" s="1195"/>
      <c r="G6" s="1195"/>
      <c r="H6" s="1195"/>
      <c r="I6" s="1195"/>
      <c r="J6" s="1195"/>
      <c r="K6" s="1195"/>
      <c r="L6" s="1195"/>
      <c r="M6" s="1195"/>
      <c r="N6" s="1195"/>
      <c r="O6" s="1195"/>
      <c r="P6" s="1195"/>
      <c r="Q6" s="1195" t="s">
        <v>505</v>
      </c>
      <c r="R6" s="1195"/>
    </row>
    <row r="7" spans="1:18" x14ac:dyDescent="0.2">
      <c r="A7" s="1194"/>
      <c r="B7" s="1195"/>
      <c r="C7" s="1195"/>
      <c r="D7" s="1195"/>
      <c r="E7" s="1195"/>
      <c r="F7" s="1195"/>
      <c r="G7" s="1195"/>
      <c r="H7" s="1195"/>
      <c r="I7" s="1195"/>
      <c r="J7" s="1195"/>
      <c r="K7" s="1195"/>
      <c r="L7" s="1195"/>
      <c r="M7" s="1195"/>
      <c r="N7" s="1195"/>
      <c r="O7" s="1196"/>
      <c r="P7" s="1195"/>
      <c r="Q7" s="1195"/>
      <c r="R7" s="1195"/>
    </row>
    <row r="8" spans="1:18" ht="13.5" thickBot="1" x14ac:dyDescent="0.25">
      <c r="A8" s="1194"/>
      <c r="B8" s="1195"/>
      <c r="C8" s="1195"/>
      <c r="D8" s="1195"/>
      <c r="E8" s="1195"/>
      <c r="F8" s="1195"/>
      <c r="G8" s="1197"/>
      <c r="H8" s="1195"/>
      <c r="I8" s="1195"/>
      <c r="J8" s="1195"/>
      <c r="K8" s="1195"/>
      <c r="L8" s="1195"/>
      <c r="M8" s="1195"/>
      <c r="N8" s="1195"/>
      <c r="O8" s="1198" t="s">
        <v>1303</v>
      </c>
      <c r="P8" s="1195"/>
      <c r="Q8" s="1195"/>
      <c r="R8" s="1195"/>
    </row>
    <row r="9" spans="1:18" ht="13.5" thickBot="1" x14ac:dyDescent="0.25">
      <c r="A9" s="1199"/>
      <c r="B9" s="1200"/>
      <c r="C9" s="1200"/>
      <c r="D9" s="1200"/>
      <c r="E9" s="1201"/>
      <c r="F9" s="2406" t="s">
        <v>470</v>
      </c>
      <c r="G9" s="2407"/>
      <c r="H9" s="2407"/>
      <c r="I9" s="2407"/>
      <c r="J9" s="2407"/>
      <c r="K9" s="2407"/>
      <c r="L9" s="2407"/>
      <c r="M9" s="2407"/>
      <c r="N9" s="1202" t="s">
        <v>479</v>
      </c>
      <c r="O9" s="1203"/>
      <c r="P9" s="1204"/>
      <c r="Q9" s="1205"/>
      <c r="R9" s="1190"/>
    </row>
    <row r="10" spans="1:18" ht="13.5" thickBot="1" x14ac:dyDescent="0.25">
      <c r="A10" s="1206"/>
      <c r="B10" s="1207"/>
      <c r="C10" s="1207"/>
      <c r="D10" s="1207"/>
      <c r="E10" s="1208"/>
      <c r="F10" s="2408" t="s">
        <v>628</v>
      </c>
      <c r="G10" s="2409"/>
      <c r="H10" s="2409"/>
      <c r="I10" s="2409"/>
      <c r="J10" s="2409"/>
      <c r="K10" s="2408" t="s">
        <v>58</v>
      </c>
      <c r="L10" s="2409"/>
      <c r="M10" s="2409"/>
      <c r="N10" s="1209"/>
      <c r="O10" s="1210"/>
      <c r="P10" s="1211"/>
      <c r="Q10" s="1212"/>
      <c r="R10" s="1190"/>
    </row>
    <row r="11" spans="1:18" ht="12.75" customHeight="1" x14ac:dyDescent="0.2">
      <c r="A11" s="1213"/>
      <c r="B11" s="1214"/>
      <c r="C11" s="1115" t="s">
        <v>144</v>
      </c>
      <c r="D11" s="1115" t="s">
        <v>145</v>
      </c>
      <c r="E11" s="1017" t="s">
        <v>195</v>
      </c>
      <c r="F11" s="1215"/>
      <c r="G11" s="1216" t="s">
        <v>561</v>
      </c>
      <c r="H11" s="1216"/>
      <c r="I11" s="1217"/>
      <c r="J11" s="1216"/>
      <c r="K11" s="1215"/>
      <c r="L11" s="1218"/>
      <c r="M11" s="1216"/>
      <c r="N11" s="1219"/>
      <c r="O11" s="1220"/>
      <c r="P11" s="2410" t="s">
        <v>1031</v>
      </c>
      <c r="Q11" s="2411"/>
      <c r="R11" s="1190"/>
    </row>
    <row r="12" spans="1:18" ht="13.5" thickBot="1" x14ac:dyDescent="0.25">
      <c r="A12" s="1213"/>
      <c r="B12" s="1221" t="s">
        <v>913</v>
      </c>
      <c r="C12" s="762" t="s">
        <v>1032</v>
      </c>
      <c r="D12" s="762" t="s">
        <v>8</v>
      </c>
      <c r="E12" s="1017" t="s">
        <v>564</v>
      </c>
      <c r="F12" s="1222" t="s">
        <v>198</v>
      </c>
      <c r="G12" s="1216" t="s">
        <v>199</v>
      </c>
      <c r="H12" s="1216" t="s">
        <v>200</v>
      </c>
      <c r="I12" s="1217" t="s">
        <v>563</v>
      </c>
      <c r="J12" s="1216" t="s">
        <v>562</v>
      </c>
      <c r="K12" s="1219" t="s">
        <v>360</v>
      </c>
      <c r="L12" s="1223" t="s">
        <v>361</v>
      </c>
      <c r="M12" s="1216" t="s">
        <v>562</v>
      </c>
      <c r="N12" s="1219" t="s">
        <v>196</v>
      </c>
      <c r="O12" s="1220" t="s">
        <v>197</v>
      </c>
      <c r="P12" s="1224"/>
      <c r="Q12" s="1225"/>
      <c r="R12" s="1190"/>
    </row>
    <row r="13" spans="1:18" x14ac:dyDescent="0.2">
      <c r="A13" s="1226"/>
      <c r="B13" s="1221" t="s">
        <v>76</v>
      </c>
      <c r="C13" s="762" t="s">
        <v>506</v>
      </c>
      <c r="D13" s="762" t="s">
        <v>506</v>
      </c>
      <c r="E13" s="1017" t="s">
        <v>362</v>
      </c>
      <c r="F13" s="1222" t="s">
        <v>203</v>
      </c>
      <c r="G13" s="1216" t="s">
        <v>914</v>
      </c>
      <c r="H13" s="1216" t="s">
        <v>564</v>
      </c>
      <c r="I13" s="1217" t="s">
        <v>205</v>
      </c>
      <c r="J13" s="1216" t="s">
        <v>374</v>
      </c>
      <c r="K13" s="1219"/>
      <c r="L13" s="1223"/>
      <c r="M13" s="1216" t="s">
        <v>202</v>
      </c>
      <c r="N13" s="1219" t="s">
        <v>201</v>
      </c>
      <c r="O13" s="1220" t="s">
        <v>201</v>
      </c>
      <c r="P13" s="1207" t="s">
        <v>1045</v>
      </c>
      <c r="Q13" s="1227" t="s">
        <v>206</v>
      </c>
      <c r="R13" s="1190"/>
    </row>
    <row r="14" spans="1:18" x14ac:dyDescent="0.2">
      <c r="A14" s="1228" t="s">
        <v>336</v>
      </c>
      <c r="B14" s="1221"/>
      <c r="C14" s="762"/>
      <c r="D14" s="762"/>
      <c r="E14" s="1017" t="s">
        <v>506</v>
      </c>
      <c r="F14" s="1215"/>
      <c r="G14" s="1223" t="s">
        <v>207</v>
      </c>
      <c r="H14" s="1216"/>
      <c r="I14" s="1217" t="s">
        <v>208</v>
      </c>
      <c r="J14" s="1216" t="s">
        <v>201</v>
      </c>
      <c r="K14" s="1215"/>
      <c r="L14" s="1218"/>
      <c r="M14" s="1216" t="s">
        <v>201</v>
      </c>
      <c r="N14" s="1219"/>
      <c r="O14" s="1220"/>
      <c r="P14" s="2054" t="s">
        <v>1046</v>
      </c>
      <c r="Q14" s="1229" t="s">
        <v>209</v>
      </c>
      <c r="R14" s="1190"/>
    </row>
    <row r="15" spans="1:18" x14ac:dyDescent="0.2">
      <c r="A15" s="1230"/>
      <c r="B15" s="1221"/>
      <c r="C15" s="762"/>
      <c r="D15" s="762"/>
      <c r="E15" s="1018"/>
      <c r="F15" s="1215"/>
      <c r="G15" s="1223" t="s">
        <v>210</v>
      </c>
      <c r="H15" s="1216"/>
      <c r="I15" s="1217"/>
      <c r="J15" s="1216" t="s">
        <v>564</v>
      </c>
      <c r="K15" s="1231"/>
      <c r="L15" s="1232"/>
      <c r="M15" s="1216" t="s">
        <v>564</v>
      </c>
      <c r="N15" s="1219"/>
      <c r="O15" s="1220"/>
      <c r="P15" s="2403" t="s">
        <v>1148</v>
      </c>
      <c r="Q15" s="2404"/>
      <c r="R15" s="1190"/>
    </row>
    <row r="16" spans="1:18" x14ac:dyDescent="0.2">
      <c r="A16" s="1226"/>
      <c r="B16" s="1233"/>
      <c r="C16" s="1234"/>
      <c r="D16" s="1234"/>
      <c r="E16" s="1235"/>
      <c r="F16" s="1215"/>
      <c r="G16" s="1223" t="s">
        <v>211</v>
      </c>
      <c r="H16" s="1216"/>
      <c r="I16" s="1236"/>
      <c r="J16" s="1218"/>
      <c r="K16" s="1237"/>
      <c r="L16" s="1238"/>
      <c r="M16" s="1218"/>
      <c r="N16" s="1215"/>
      <c r="O16" s="1239"/>
      <c r="P16" s="2054" t="s">
        <v>168</v>
      </c>
      <c r="Q16" s="1240" t="s">
        <v>168</v>
      </c>
      <c r="R16" s="1190"/>
    </row>
    <row r="17" spans="1:21" x14ac:dyDescent="0.2">
      <c r="A17" s="1241">
        <v>1</v>
      </c>
      <c r="B17" s="1242">
        <v>2</v>
      </c>
      <c r="C17" s="1242">
        <v>3</v>
      </c>
      <c r="D17" s="1242">
        <v>4</v>
      </c>
      <c r="E17" s="1243">
        <v>5</v>
      </c>
      <c r="F17" s="1244">
        <v>6</v>
      </c>
      <c r="G17" s="1245">
        <v>7</v>
      </c>
      <c r="H17" s="1245">
        <v>8</v>
      </c>
      <c r="I17" s="1245">
        <v>9</v>
      </c>
      <c r="J17" s="1245">
        <v>10</v>
      </c>
      <c r="K17" s="1244">
        <v>11</v>
      </c>
      <c r="L17" s="1246">
        <v>12</v>
      </c>
      <c r="M17" s="1245">
        <v>13</v>
      </c>
      <c r="N17" s="1247">
        <v>14</v>
      </c>
      <c r="O17" s="1248">
        <v>15</v>
      </c>
      <c r="P17" s="1249">
        <v>16</v>
      </c>
      <c r="Q17" s="1250">
        <v>19</v>
      </c>
      <c r="R17" s="1190"/>
      <c r="S17" s="1190"/>
      <c r="T17" s="1190"/>
      <c r="U17" s="1190"/>
    </row>
    <row r="18" spans="1:21" x14ac:dyDescent="0.2">
      <c r="A18" s="1251"/>
      <c r="B18" s="1221"/>
      <c r="C18" s="1252"/>
      <c r="D18" s="1252"/>
      <c r="E18" s="1631"/>
      <c r="F18" s="1215"/>
      <c r="G18" s="1236"/>
      <c r="H18" s="1236"/>
      <c r="I18" s="1236"/>
      <c r="J18" s="1236"/>
      <c r="K18" s="1215"/>
      <c r="L18" s="1236"/>
      <c r="M18" s="1236"/>
      <c r="N18" s="1215"/>
      <c r="O18" s="1253"/>
      <c r="P18" s="1207"/>
      <c r="Q18" s="2082"/>
      <c r="R18" s="1190"/>
      <c r="S18" s="1190"/>
      <c r="T18" s="1190"/>
      <c r="U18" s="1190"/>
    </row>
    <row r="19" spans="1:21" x14ac:dyDescent="0.2">
      <c r="A19" s="1251" t="s">
        <v>295</v>
      </c>
      <c r="B19" s="1254" t="s">
        <v>212</v>
      </c>
      <c r="C19" s="1215">
        <v>1120097000</v>
      </c>
      <c r="D19" s="1215">
        <v>1162121456</v>
      </c>
      <c r="E19" s="1255">
        <v>1112546569</v>
      </c>
      <c r="F19" s="1256">
        <v>849096727</v>
      </c>
      <c r="G19" s="1257">
        <v>128460633</v>
      </c>
      <c r="H19" s="1257">
        <v>114862510</v>
      </c>
      <c r="I19" s="1257"/>
      <c r="J19" s="1257">
        <v>8188649</v>
      </c>
      <c r="K19" s="1256">
        <v>11938050</v>
      </c>
      <c r="L19" s="1236"/>
      <c r="M19" s="1236"/>
      <c r="N19" s="1215"/>
      <c r="O19" s="1253"/>
      <c r="P19" s="1258">
        <v>144</v>
      </c>
      <c r="Q19" s="1259"/>
      <c r="R19" s="1190"/>
      <c r="S19" s="1190"/>
      <c r="T19" s="1190"/>
      <c r="U19" s="1190"/>
    </row>
    <row r="20" spans="1:21" x14ac:dyDescent="0.2">
      <c r="A20" s="1206"/>
      <c r="B20" s="1260"/>
      <c r="C20" s="1261"/>
      <c r="D20" s="1261"/>
      <c r="E20" s="1262"/>
      <c r="F20" s="1215"/>
      <c r="G20" s="1236"/>
      <c r="H20" s="1236"/>
      <c r="I20" s="1236"/>
      <c r="J20" s="1236"/>
      <c r="K20" s="1215"/>
      <c r="L20" s="1236"/>
      <c r="M20" s="1236"/>
      <c r="N20" s="1215"/>
      <c r="O20" s="1253"/>
      <c r="P20" s="1258"/>
      <c r="Q20" s="1259"/>
      <c r="R20" s="1190"/>
      <c r="S20" s="1190"/>
      <c r="T20" s="1190"/>
      <c r="U20" s="1190"/>
    </row>
    <row r="21" spans="1:21" ht="15" customHeight="1" x14ac:dyDescent="0.2">
      <c r="A21" s="1263"/>
      <c r="B21" s="1264" t="s">
        <v>133</v>
      </c>
      <c r="C21" s="1265">
        <v>1120097000</v>
      </c>
      <c r="D21" s="1265">
        <v>1162121456</v>
      </c>
      <c r="E21" s="1266">
        <v>1112546569</v>
      </c>
      <c r="F21" s="1267">
        <v>849096727</v>
      </c>
      <c r="G21" s="1268">
        <v>128460633</v>
      </c>
      <c r="H21" s="1268">
        <v>114862510</v>
      </c>
      <c r="I21" s="1268">
        <v>0</v>
      </c>
      <c r="J21" s="1268">
        <v>8188649</v>
      </c>
      <c r="K21" s="1269">
        <v>11938050</v>
      </c>
      <c r="L21" s="1268">
        <v>0</v>
      </c>
      <c r="M21" s="1270">
        <v>0</v>
      </c>
      <c r="N21" s="1269">
        <v>0</v>
      </c>
      <c r="O21" s="1271">
        <v>0</v>
      </c>
      <c r="P21" s="1272">
        <v>144</v>
      </c>
      <c r="Q21" s="1273">
        <v>0</v>
      </c>
      <c r="R21" s="1190"/>
      <c r="S21" s="1190"/>
      <c r="T21" s="1190"/>
      <c r="U21" s="1190"/>
    </row>
    <row r="22" spans="1:21" x14ac:dyDescent="0.2">
      <c r="A22" s="1206"/>
      <c r="B22" s="2083"/>
      <c r="C22" s="2084"/>
      <c r="D22" s="2084"/>
      <c r="E22" s="1632"/>
      <c r="F22" s="1215"/>
      <c r="G22" s="1236"/>
      <c r="H22" s="1236"/>
      <c r="I22" s="1236"/>
      <c r="J22" s="1236"/>
      <c r="K22" s="1215"/>
      <c r="L22" s="1236"/>
      <c r="M22" s="1236"/>
      <c r="N22" s="1215"/>
      <c r="O22" s="1253"/>
      <c r="P22" s="1258"/>
      <c r="Q22" s="1259"/>
      <c r="R22" s="1190"/>
      <c r="S22" s="1190"/>
      <c r="T22" s="1274"/>
      <c r="U22" s="1274"/>
    </row>
    <row r="23" spans="1:21" x14ac:dyDescent="0.2">
      <c r="A23" s="1251" t="s">
        <v>295</v>
      </c>
      <c r="B23" s="1254" t="s">
        <v>363</v>
      </c>
      <c r="C23" s="1215">
        <v>199035000</v>
      </c>
      <c r="D23" s="1215">
        <v>204863843</v>
      </c>
      <c r="E23" s="1255">
        <v>188347523</v>
      </c>
      <c r="F23" s="1256">
        <v>146258593</v>
      </c>
      <c r="G23" s="1257">
        <v>22542065</v>
      </c>
      <c r="H23" s="1257">
        <v>13973177</v>
      </c>
      <c r="I23" s="1257"/>
      <c r="J23" s="1257"/>
      <c r="K23" s="1256">
        <v>5573688</v>
      </c>
      <c r="L23" s="1257"/>
      <c r="M23" s="1236"/>
      <c r="N23" s="1215"/>
      <c r="O23" s="1253"/>
      <c r="P23" s="1258">
        <v>30</v>
      </c>
      <c r="Q23" s="1259"/>
      <c r="R23" s="1190"/>
      <c r="S23" s="1190"/>
      <c r="T23" s="1190"/>
      <c r="U23" s="1190"/>
    </row>
    <row r="24" spans="1:21" x14ac:dyDescent="0.2">
      <c r="A24" s="1251" t="s">
        <v>103</v>
      </c>
      <c r="B24" s="1254" t="s">
        <v>364</v>
      </c>
      <c r="C24" s="1215">
        <v>227775000</v>
      </c>
      <c r="D24" s="1215">
        <v>233614317</v>
      </c>
      <c r="E24" s="1255">
        <v>224143882</v>
      </c>
      <c r="F24" s="1256">
        <v>183208843</v>
      </c>
      <c r="G24" s="1257">
        <v>25858050</v>
      </c>
      <c r="H24" s="1257">
        <v>14614847</v>
      </c>
      <c r="I24" s="1257"/>
      <c r="J24" s="1257"/>
      <c r="K24" s="1256">
        <v>462142</v>
      </c>
      <c r="L24" s="1257"/>
      <c r="M24" s="1236"/>
      <c r="N24" s="1215"/>
      <c r="O24" s="1253"/>
      <c r="P24" s="1258">
        <v>36</v>
      </c>
      <c r="Q24" s="1259"/>
      <c r="R24" s="1190"/>
      <c r="S24" s="1190"/>
      <c r="T24" s="1190"/>
      <c r="U24" s="1190"/>
    </row>
    <row r="25" spans="1:21" x14ac:dyDescent="0.2">
      <c r="A25" s="1251" t="s">
        <v>104</v>
      </c>
      <c r="B25" s="1254" t="s">
        <v>365</v>
      </c>
      <c r="C25" s="1215">
        <v>154003000</v>
      </c>
      <c r="D25" s="1215">
        <v>159411731</v>
      </c>
      <c r="E25" s="1255">
        <v>151055688</v>
      </c>
      <c r="F25" s="1256">
        <v>119318101</v>
      </c>
      <c r="G25" s="1257">
        <v>16648325</v>
      </c>
      <c r="H25" s="1257">
        <v>13769456</v>
      </c>
      <c r="I25" s="1257"/>
      <c r="J25" s="1257"/>
      <c r="K25" s="1256">
        <v>1319806</v>
      </c>
      <c r="L25" s="1257"/>
      <c r="M25" s="1236"/>
      <c r="N25" s="1215"/>
      <c r="O25" s="1253"/>
      <c r="P25" s="1258">
        <v>24</v>
      </c>
      <c r="Q25" s="1259"/>
      <c r="R25" s="1190"/>
      <c r="S25" s="1190"/>
      <c r="T25" s="1190"/>
      <c r="U25" s="1190"/>
    </row>
    <row r="26" spans="1:21" x14ac:dyDescent="0.2">
      <c r="A26" s="1251" t="s">
        <v>105</v>
      </c>
      <c r="B26" s="1254" t="s">
        <v>366</v>
      </c>
      <c r="C26" s="1215">
        <v>157183000</v>
      </c>
      <c r="D26" s="1215">
        <v>163581095</v>
      </c>
      <c r="E26" s="1255">
        <v>160178680</v>
      </c>
      <c r="F26" s="1256">
        <v>123093551</v>
      </c>
      <c r="G26" s="1257">
        <v>17171286</v>
      </c>
      <c r="H26" s="1257">
        <v>18433590</v>
      </c>
      <c r="I26" s="1257"/>
      <c r="J26" s="1257"/>
      <c r="K26" s="1256">
        <v>1480253</v>
      </c>
      <c r="L26" s="1257"/>
      <c r="M26" s="1236"/>
      <c r="N26" s="1215"/>
      <c r="O26" s="1253"/>
      <c r="P26" s="1258">
        <v>24</v>
      </c>
      <c r="Q26" s="1259"/>
      <c r="R26" s="1190"/>
      <c r="S26" s="1190"/>
      <c r="T26" s="1190"/>
      <c r="U26" s="1190"/>
    </row>
    <row r="27" spans="1:21" x14ac:dyDescent="0.2">
      <c r="A27" s="1251" t="s">
        <v>106</v>
      </c>
      <c r="B27" s="1254" t="s">
        <v>367</v>
      </c>
      <c r="C27" s="1215">
        <v>274077000</v>
      </c>
      <c r="D27" s="1215">
        <v>280349202</v>
      </c>
      <c r="E27" s="1255">
        <v>257381655</v>
      </c>
      <c r="F27" s="1256">
        <v>197196334</v>
      </c>
      <c r="G27" s="1257">
        <v>29654850</v>
      </c>
      <c r="H27" s="1257">
        <v>27743473</v>
      </c>
      <c r="I27" s="1257"/>
      <c r="J27" s="1257">
        <v>1053976</v>
      </c>
      <c r="K27" s="1256">
        <v>1733022</v>
      </c>
      <c r="L27" s="1257"/>
      <c r="M27" s="1236"/>
      <c r="N27" s="1215"/>
      <c r="O27" s="1253"/>
      <c r="P27" s="1258">
        <v>38</v>
      </c>
      <c r="Q27" s="1259"/>
      <c r="R27" s="1190"/>
      <c r="S27" s="1190"/>
      <c r="T27" s="1190"/>
      <c r="U27" s="1190"/>
    </row>
    <row r="28" spans="1:21" x14ac:dyDescent="0.2">
      <c r="A28" s="1251" t="s">
        <v>107</v>
      </c>
      <c r="B28" s="1254" t="s">
        <v>368</v>
      </c>
      <c r="C28" s="1215">
        <v>241091000</v>
      </c>
      <c r="D28" s="1215">
        <v>247349243</v>
      </c>
      <c r="E28" s="1255">
        <v>235866617</v>
      </c>
      <c r="F28" s="1256">
        <v>183098280</v>
      </c>
      <c r="G28" s="1257">
        <v>27506047</v>
      </c>
      <c r="H28" s="1257">
        <v>19933132</v>
      </c>
      <c r="I28" s="1257"/>
      <c r="J28" s="1257"/>
      <c r="K28" s="1256">
        <v>5329158</v>
      </c>
      <c r="L28" s="1257"/>
      <c r="M28" s="1236"/>
      <c r="N28" s="1215"/>
      <c r="O28" s="1253"/>
      <c r="P28" s="1258">
        <v>40</v>
      </c>
      <c r="Q28" s="1259"/>
      <c r="R28" s="1190"/>
      <c r="S28" s="1190"/>
      <c r="T28" s="1190"/>
      <c r="U28" s="1190"/>
    </row>
    <row r="29" spans="1:21" x14ac:dyDescent="0.2">
      <c r="A29" s="1251" t="s">
        <v>108</v>
      </c>
      <c r="B29" s="1254" t="s">
        <v>369</v>
      </c>
      <c r="C29" s="1215">
        <v>184979000</v>
      </c>
      <c r="D29" s="1215">
        <v>194751739</v>
      </c>
      <c r="E29" s="1255">
        <v>189651276</v>
      </c>
      <c r="F29" s="1256">
        <v>153232623</v>
      </c>
      <c r="G29" s="1257">
        <v>22602758</v>
      </c>
      <c r="H29" s="1257">
        <v>12472345</v>
      </c>
      <c r="I29" s="1257"/>
      <c r="J29" s="1257"/>
      <c r="K29" s="1256">
        <v>1343550</v>
      </c>
      <c r="L29" s="1257"/>
      <c r="M29" s="1236"/>
      <c r="N29" s="1215"/>
      <c r="O29" s="1253"/>
      <c r="P29" s="1258">
        <v>28</v>
      </c>
      <c r="Q29" s="1259"/>
      <c r="R29" s="1190"/>
      <c r="S29" s="1190"/>
      <c r="T29" s="1190"/>
      <c r="U29" s="1190"/>
    </row>
    <row r="30" spans="1:21" x14ac:dyDescent="0.2">
      <c r="A30" s="1251" t="s">
        <v>109</v>
      </c>
      <c r="B30" s="1254" t="s">
        <v>370</v>
      </c>
      <c r="C30" s="1215">
        <v>307363000</v>
      </c>
      <c r="D30" s="1215">
        <v>313766174</v>
      </c>
      <c r="E30" s="1255">
        <v>296081680</v>
      </c>
      <c r="F30" s="1256">
        <v>241567387</v>
      </c>
      <c r="G30" s="1257">
        <v>34709940</v>
      </c>
      <c r="H30" s="1257">
        <v>18983395</v>
      </c>
      <c r="I30" s="1257"/>
      <c r="J30" s="1257"/>
      <c r="K30" s="1256">
        <v>820958</v>
      </c>
      <c r="L30" s="1257"/>
      <c r="M30" s="1236"/>
      <c r="N30" s="1215"/>
      <c r="O30" s="1253"/>
      <c r="P30" s="1258">
        <v>44</v>
      </c>
      <c r="Q30" s="1259"/>
      <c r="R30" s="1190"/>
      <c r="S30" s="1190"/>
      <c r="T30" s="1190"/>
      <c r="U30" s="1190"/>
    </row>
    <row r="31" spans="1:21" x14ac:dyDescent="0.2">
      <c r="A31" s="1251" t="s">
        <v>110</v>
      </c>
      <c r="B31" s="1275" t="s">
        <v>371</v>
      </c>
      <c r="C31" s="1256">
        <v>299734000</v>
      </c>
      <c r="D31" s="1256">
        <v>308147352</v>
      </c>
      <c r="E31" s="1255">
        <v>293140368</v>
      </c>
      <c r="F31" s="1256">
        <v>226779468</v>
      </c>
      <c r="G31" s="1257">
        <v>34795350</v>
      </c>
      <c r="H31" s="1257">
        <v>30217423</v>
      </c>
      <c r="I31" s="1257"/>
      <c r="J31" s="1257"/>
      <c r="K31" s="1256">
        <v>1348127</v>
      </c>
      <c r="L31" s="1257"/>
      <c r="M31" s="1236"/>
      <c r="N31" s="1215"/>
      <c r="O31" s="1253"/>
      <c r="P31" s="1258">
        <v>46</v>
      </c>
      <c r="Q31" s="1259"/>
      <c r="R31" s="1190"/>
      <c r="S31" s="1190"/>
      <c r="T31" s="1190"/>
      <c r="U31" s="1190"/>
    </row>
    <row r="32" spans="1:21" x14ac:dyDescent="0.2">
      <c r="A32" s="1251" t="s">
        <v>111</v>
      </c>
      <c r="B32" s="1254" t="s">
        <v>372</v>
      </c>
      <c r="C32" s="1215">
        <v>155039000</v>
      </c>
      <c r="D32" s="1215">
        <v>163664243</v>
      </c>
      <c r="E32" s="1255">
        <v>155296748</v>
      </c>
      <c r="F32" s="1256">
        <v>111976193</v>
      </c>
      <c r="G32" s="1257">
        <v>15895253</v>
      </c>
      <c r="H32" s="1257">
        <v>23767376</v>
      </c>
      <c r="I32" s="1257"/>
      <c r="J32" s="1257"/>
      <c r="K32" s="1256">
        <v>3657926</v>
      </c>
      <c r="L32" s="1257"/>
      <c r="M32" s="1236"/>
      <c r="N32" s="1215"/>
      <c r="O32" s="1253"/>
      <c r="P32" s="1258">
        <v>22</v>
      </c>
      <c r="Q32" s="1259"/>
      <c r="R32" s="1190"/>
      <c r="S32" s="1190"/>
      <c r="T32" s="1190"/>
      <c r="U32" s="1190"/>
    </row>
    <row r="33" spans="1:21" x14ac:dyDescent="0.2">
      <c r="A33" s="1251" t="s">
        <v>112</v>
      </c>
      <c r="B33" s="1254" t="s">
        <v>381</v>
      </c>
      <c r="C33" s="1215">
        <v>249814000</v>
      </c>
      <c r="D33" s="1215">
        <v>255316131</v>
      </c>
      <c r="E33" s="1255">
        <v>241494188</v>
      </c>
      <c r="F33" s="1256">
        <v>191462260</v>
      </c>
      <c r="G33" s="1257">
        <v>28389301</v>
      </c>
      <c r="H33" s="1257">
        <v>19404775</v>
      </c>
      <c r="I33" s="1257"/>
      <c r="J33" s="1257"/>
      <c r="K33" s="1256">
        <v>2237852</v>
      </c>
      <c r="L33" s="1257"/>
      <c r="M33" s="1236"/>
      <c r="N33" s="1215"/>
      <c r="O33" s="1253"/>
      <c r="P33" s="1258">
        <v>35</v>
      </c>
      <c r="Q33" s="1259"/>
      <c r="R33" s="1190"/>
      <c r="S33" s="1190"/>
      <c r="T33" s="1190"/>
      <c r="U33" s="1190"/>
    </row>
    <row r="34" spans="1:21" x14ac:dyDescent="0.2">
      <c r="A34" s="1251" t="s">
        <v>113</v>
      </c>
      <c r="B34" s="1254" t="s">
        <v>934</v>
      </c>
      <c r="C34" s="1215">
        <v>177439000</v>
      </c>
      <c r="D34" s="1215">
        <v>182693736</v>
      </c>
      <c r="E34" s="1255">
        <v>170422155</v>
      </c>
      <c r="F34" s="1256">
        <v>127989051</v>
      </c>
      <c r="G34" s="1257">
        <v>20775240</v>
      </c>
      <c r="H34" s="1257">
        <v>20606154</v>
      </c>
      <c r="I34" s="1257"/>
      <c r="J34" s="1257"/>
      <c r="K34" s="1256">
        <v>1051710</v>
      </c>
      <c r="L34" s="1257"/>
      <c r="M34" s="1236"/>
      <c r="N34" s="1215"/>
      <c r="O34" s="1253"/>
      <c r="P34" s="1258">
        <v>27</v>
      </c>
      <c r="Q34" s="1259"/>
      <c r="R34" s="1190"/>
      <c r="S34" s="1190"/>
      <c r="T34" s="1190"/>
      <c r="U34" s="1190"/>
    </row>
    <row r="35" spans="1:21" x14ac:dyDescent="0.2">
      <c r="A35" s="1251"/>
      <c r="B35" s="1276"/>
      <c r="C35" s="1256"/>
      <c r="D35" s="1256"/>
      <c r="E35" s="1255"/>
      <c r="F35" s="1256"/>
      <c r="G35" s="1257"/>
      <c r="H35" s="1257"/>
      <c r="I35" s="1257"/>
      <c r="J35" s="1257"/>
      <c r="K35" s="1256"/>
      <c r="L35" s="1257"/>
      <c r="M35" s="1236"/>
      <c r="N35" s="1215"/>
      <c r="O35" s="1253"/>
      <c r="P35" s="1258"/>
      <c r="Q35" s="1259"/>
      <c r="R35" s="1190"/>
      <c r="S35" s="1190"/>
      <c r="T35" s="1190"/>
      <c r="U35" s="1190"/>
    </row>
    <row r="36" spans="1:21" ht="15" customHeight="1" x14ac:dyDescent="0.2">
      <c r="A36" s="1263"/>
      <c r="B36" s="1264" t="s">
        <v>38</v>
      </c>
      <c r="C36" s="1265">
        <v>2627532000</v>
      </c>
      <c r="D36" s="1265">
        <v>2707508806</v>
      </c>
      <c r="E36" s="1266">
        <v>2563060460</v>
      </c>
      <c r="F36" s="1267">
        <v>2005180684</v>
      </c>
      <c r="G36" s="1277">
        <v>296548465</v>
      </c>
      <c r="H36" s="1277">
        <v>233919143</v>
      </c>
      <c r="I36" s="1278">
        <v>0</v>
      </c>
      <c r="J36" s="1277">
        <v>1053976</v>
      </c>
      <c r="K36" s="1267">
        <v>26358192</v>
      </c>
      <c r="L36" s="1277">
        <v>0</v>
      </c>
      <c r="M36" s="1278">
        <v>0</v>
      </c>
      <c r="N36" s="1267">
        <v>0</v>
      </c>
      <c r="O36" s="1279">
        <v>0</v>
      </c>
      <c r="P36" s="1280">
        <v>394</v>
      </c>
      <c r="Q36" s="1273">
        <v>0</v>
      </c>
      <c r="R36" s="1190"/>
      <c r="S36" s="1190"/>
      <c r="T36" s="1274"/>
      <c r="U36" s="1274"/>
    </row>
    <row r="37" spans="1:21" x14ac:dyDescent="0.2">
      <c r="A37" s="1206"/>
      <c r="B37" s="1207"/>
      <c r="C37" s="1215"/>
      <c r="D37" s="1215"/>
      <c r="E37" s="1262"/>
      <c r="F37" s="1215"/>
      <c r="G37" s="1236"/>
      <c r="H37" s="1236"/>
      <c r="I37" s="1236"/>
      <c r="J37" s="1236"/>
      <c r="K37" s="1215"/>
      <c r="L37" s="1236"/>
      <c r="M37" s="1236"/>
      <c r="N37" s="1215"/>
      <c r="O37" s="1253"/>
      <c r="P37" s="1258"/>
      <c r="Q37" s="1259"/>
      <c r="R37" s="1190"/>
      <c r="S37" s="1190"/>
      <c r="T37" s="1190"/>
      <c r="U37" s="1190"/>
    </row>
    <row r="38" spans="1:21" x14ac:dyDescent="0.2">
      <c r="A38" s="1251" t="s">
        <v>295</v>
      </c>
      <c r="B38" s="1254" t="s">
        <v>136</v>
      </c>
      <c r="C38" s="1215">
        <v>105340000</v>
      </c>
      <c r="D38" s="1215">
        <v>126652912</v>
      </c>
      <c r="E38" s="1255">
        <v>101472079</v>
      </c>
      <c r="F38" s="1256">
        <v>72016931</v>
      </c>
      <c r="G38" s="1257">
        <v>9339278</v>
      </c>
      <c r="H38" s="1257">
        <v>18368298</v>
      </c>
      <c r="I38" s="1257"/>
      <c r="J38" s="1257"/>
      <c r="K38" s="1256">
        <v>1747572</v>
      </c>
      <c r="L38" s="1257"/>
      <c r="M38" s="1257"/>
      <c r="N38" s="1215"/>
      <c r="O38" s="1253"/>
      <c r="P38" s="1258">
        <v>11</v>
      </c>
      <c r="Q38" s="1259"/>
      <c r="R38" s="1190"/>
      <c r="S38" s="1190"/>
      <c r="T38" s="1190"/>
      <c r="U38" s="1190"/>
    </row>
    <row r="39" spans="1:21" x14ac:dyDescent="0.2">
      <c r="A39" s="1251" t="s">
        <v>103</v>
      </c>
      <c r="B39" s="1254" t="s">
        <v>538</v>
      </c>
      <c r="C39" s="1215">
        <v>216656000</v>
      </c>
      <c r="D39" s="1215">
        <v>257060396</v>
      </c>
      <c r="E39" s="1255">
        <v>221153446</v>
      </c>
      <c r="F39" s="1256">
        <v>137199175</v>
      </c>
      <c r="G39" s="1257">
        <v>18623488</v>
      </c>
      <c r="H39" s="1257">
        <v>62537949</v>
      </c>
      <c r="I39" s="1257"/>
      <c r="J39" s="1257"/>
      <c r="K39" s="1256">
        <v>2792834</v>
      </c>
      <c r="L39" s="1257"/>
      <c r="M39" s="1257"/>
      <c r="N39" s="1215"/>
      <c r="O39" s="1253"/>
      <c r="P39" s="1258">
        <v>21</v>
      </c>
      <c r="Q39" s="1259"/>
      <c r="R39" s="1190"/>
      <c r="S39" s="1190"/>
      <c r="T39" s="1190"/>
      <c r="U39" s="1190"/>
    </row>
    <row r="40" spans="1:21" x14ac:dyDescent="0.2">
      <c r="A40" s="1251" t="s">
        <v>104</v>
      </c>
      <c r="B40" s="1254" t="s">
        <v>539</v>
      </c>
      <c r="C40" s="1215">
        <v>215590000</v>
      </c>
      <c r="D40" s="1215">
        <v>251764872</v>
      </c>
      <c r="E40" s="1255">
        <v>236067293</v>
      </c>
      <c r="F40" s="1256">
        <v>148304109</v>
      </c>
      <c r="G40" s="1257">
        <v>20887393</v>
      </c>
      <c r="H40" s="1257">
        <v>63481701</v>
      </c>
      <c r="I40" s="1257"/>
      <c r="J40" s="1257">
        <v>1264312</v>
      </c>
      <c r="K40" s="1256">
        <v>2129778</v>
      </c>
      <c r="L40" s="1257"/>
      <c r="M40" s="1257"/>
      <c r="N40" s="1215"/>
      <c r="O40" s="1253"/>
      <c r="P40" s="1258">
        <v>29</v>
      </c>
      <c r="Q40" s="1259"/>
      <c r="R40" s="1190"/>
      <c r="S40" s="1190"/>
      <c r="T40" s="1190"/>
      <c r="U40" s="1190"/>
    </row>
    <row r="41" spans="1:21" x14ac:dyDescent="0.2">
      <c r="A41" s="1251" t="s">
        <v>105</v>
      </c>
      <c r="B41" s="1254" t="s">
        <v>540</v>
      </c>
      <c r="C41" s="1215">
        <v>148168000</v>
      </c>
      <c r="D41" s="1215">
        <v>170628325</v>
      </c>
      <c r="E41" s="1255">
        <v>158688326</v>
      </c>
      <c r="F41" s="1256">
        <v>75429553</v>
      </c>
      <c r="G41" s="1257">
        <v>10009234</v>
      </c>
      <c r="H41" s="1257">
        <v>68373363</v>
      </c>
      <c r="I41" s="1257"/>
      <c r="J41" s="1257"/>
      <c r="K41" s="1256">
        <v>4876176</v>
      </c>
      <c r="L41" s="1257"/>
      <c r="M41" s="1257"/>
      <c r="N41" s="1215"/>
      <c r="O41" s="1253"/>
      <c r="P41" s="1258">
        <v>14</v>
      </c>
      <c r="Q41" s="1259"/>
      <c r="R41" s="1190"/>
      <c r="S41" s="1190"/>
      <c r="T41" s="1190"/>
      <c r="U41" s="1190"/>
    </row>
    <row r="42" spans="1:21" x14ac:dyDescent="0.2">
      <c r="A42" s="1251" t="s">
        <v>106</v>
      </c>
      <c r="B42" s="1281" t="s">
        <v>1022</v>
      </c>
      <c r="C42" s="1208">
        <v>315851000</v>
      </c>
      <c r="D42" s="1208">
        <v>411132324</v>
      </c>
      <c r="E42" s="1255">
        <v>378125516</v>
      </c>
      <c r="F42" s="1256">
        <v>276375308</v>
      </c>
      <c r="G42" s="1257">
        <v>40124997</v>
      </c>
      <c r="H42" s="1257">
        <v>60359605</v>
      </c>
      <c r="I42" s="1257"/>
      <c r="J42" s="1257"/>
      <c r="K42" s="1256">
        <v>1265606</v>
      </c>
      <c r="L42" s="1257"/>
      <c r="M42" s="1257"/>
      <c r="N42" s="1215"/>
      <c r="O42" s="1253"/>
      <c r="P42" s="1258">
        <v>46</v>
      </c>
      <c r="Q42" s="1259"/>
      <c r="R42" s="1190"/>
      <c r="S42" s="1190"/>
      <c r="T42" s="1190"/>
      <c r="U42" s="1190"/>
    </row>
    <row r="43" spans="1:21" x14ac:dyDescent="0.2">
      <c r="A43" s="1251"/>
      <c r="B43" s="1207"/>
      <c r="C43" s="1215"/>
      <c r="D43" s="1215"/>
      <c r="E43" s="1262"/>
      <c r="F43" s="1215"/>
      <c r="G43" s="1236"/>
      <c r="H43" s="1236"/>
      <c r="I43" s="1236"/>
      <c r="J43" s="1236"/>
      <c r="K43" s="1215"/>
      <c r="L43" s="1236"/>
      <c r="M43" s="1236"/>
      <c r="N43" s="1215"/>
      <c r="O43" s="1253"/>
      <c r="P43" s="1258"/>
      <c r="Q43" s="1259"/>
      <c r="R43" s="1190"/>
      <c r="S43" s="1190"/>
      <c r="T43" s="1190"/>
      <c r="U43" s="1190"/>
    </row>
    <row r="44" spans="1:21" ht="15" customHeight="1" x14ac:dyDescent="0.2">
      <c r="A44" s="1263"/>
      <c r="B44" s="1282" t="s">
        <v>137</v>
      </c>
      <c r="C44" s="1269">
        <v>1001605000</v>
      </c>
      <c r="D44" s="1269">
        <v>1217238829</v>
      </c>
      <c r="E44" s="1266">
        <v>1095506660</v>
      </c>
      <c r="F44" s="1267">
        <v>709325076</v>
      </c>
      <c r="G44" s="1277">
        <v>98984390</v>
      </c>
      <c r="H44" s="1278">
        <v>273120916</v>
      </c>
      <c r="I44" s="1277">
        <v>0</v>
      </c>
      <c r="J44" s="1277">
        <v>1264312</v>
      </c>
      <c r="K44" s="1267">
        <v>12811966</v>
      </c>
      <c r="L44" s="1277">
        <v>0</v>
      </c>
      <c r="M44" s="1277">
        <v>0</v>
      </c>
      <c r="N44" s="1267">
        <v>0</v>
      </c>
      <c r="O44" s="1279">
        <v>0</v>
      </c>
      <c r="P44" s="1280">
        <v>121</v>
      </c>
      <c r="Q44" s="1273">
        <v>0</v>
      </c>
      <c r="R44" s="1190"/>
      <c r="S44" s="1190"/>
      <c r="T44" s="1190"/>
      <c r="U44" s="1190"/>
    </row>
    <row r="45" spans="1:21" x14ac:dyDescent="0.2">
      <c r="A45" s="1283"/>
      <c r="B45" s="1284"/>
      <c r="C45" s="1285"/>
      <c r="D45" s="1285"/>
      <c r="E45" s="1286"/>
      <c r="F45" s="1287"/>
      <c r="G45" s="1288"/>
      <c r="H45" s="1288"/>
      <c r="I45" s="1288"/>
      <c r="J45" s="1288"/>
      <c r="K45" s="1287"/>
      <c r="L45" s="1288"/>
      <c r="M45" s="1289"/>
      <c r="N45" s="1290"/>
      <c r="O45" s="1291"/>
      <c r="P45" s="1292"/>
      <c r="Q45" s="1293"/>
      <c r="R45" s="1190"/>
      <c r="S45" s="1190"/>
      <c r="T45" s="1190"/>
      <c r="U45" s="1190"/>
    </row>
    <row r="46" spans="1:21" x14ac:dyDescent="0.2">
      <c r="A46" s="1294" t="s">
        <v>295</v>
      </c>
      <c r="B46" s="1295" t="s">
        <v>915</v>
      </c>
      <c r="C46" s="1296">
        <v>464966000</v>
      </c>
      <c r="D46" s="1296">
        <v>487294009</v>
      </c>
      <c r="E46" s="1297">
        <v>456798106</v>
      </c>
      <c r="F46" s="2085">
        <v>262722565</v>
      </c>
      <c r="G46" s="1298">
        <v>40508719</v>
      </c>
      <c r="H46" s="1299">
        <v>141671165</v>
      </c>
      <c r="I46" s="1299"/>
      <c r="J46" s="1299">
        <v>2143994</v>
      </c>
      <c r="K46" s="1300">
        <v>8991447</v>
      </c>
      <c r="L46" s="1299">
        <v>760216</v>
      </c>
      <c r="M46" s="1301"/>
      <c r="N46" s="1302"/>
      <c r="O46" s="1303"/>
      <c r="P46" s="1304">
        <v>69</v>
      </c>
      <c r="Q46" s="1305"/>
      <c r="R46" s="1190"/>
      <c r="S46" s="1190"/>
      <c r="T46" s="1190"/>
      <c r="U46" s="1190"/>
    </row>
    <row r="47" spans="1:21" x14ac:dyDescent="0.2">
      <c r="A47" s="1306"/>
      <c r="B47" s="1307"/>
      <c r="C47" s="1308"/>
      <c r="D47" s="1308"/>
      <c r="E47" s="1309"/>
      <c r="F47" s="1310"/>
      <c r="G47" s="1311"/>
      <c r="H47" s="1311"/>
      <c r="I47" s="1311"/>
      <c r="J47" s="1311"/>
      <c r="K47" s="1310"/>
      <c r="L47" s="1311"/>
      <c r="M47" s="1311"/>
      <c r="N47" s="1310"/>
      <c r="O47" s="1312"/>
      <c r="P47" s="1313"/>
      <c r="Q47" s="1314"/>
      <c r="R47" s="1190"/>
      <c r="S47" s="1190"/>
      <c r="T47" s="1190"/>
      <c r="U47" s="1190"/>
    </row>
    <row r="48" spans="1:21" hidden="1" x14ac:dyDescent="0.2">
      <c r="A48" s="1206"/>
      <c r="B48" s="1315"/>
      <c r="C48" s="1316"/>
      <c r="D48" s="1316"/>
      <c r="E48" s="1262"/>
      <c r="F48" s="1215"/>
      <c r="G48" s="1236"/>
      <c r="H48" s="1236"/>
      <c r="I48" s="1236"/>
      <c r="J48" s="1236"/>
      <c r="K48" s="1215"/>
      <c r="L48" s="1236"/>
      <c r="M48" s="1236"/>
      <c r="N48" s="1215"/>
      <c r="O48" s="1253"/>
      <c r="P48" s="1258"/>
      <c r="Q48" s="1259"/>
      <c r="R48" s="1190"/>
      <c r="S48" s="1190"/>
      <c r="T48" s="1190"/>
      <c r="U48" s="1190"/>
    </row>
    <row r="49" spans="1:17" hidden="1" x14ac:dyDescent="0.2">
      <c r="A49" s="1206"/>
      <c r="B49" s="1315"/>
      <c r="C49" s="1316"/>
      <c r="D49" s="1316"/>
      <c r="E49" s="1262"/>
      <c r="F49" s="1215"/>
      <c r="G49" s="1236"/>
      <c r="H49" s="1236"/>
      <c r="I49" s="1236"/>
      <c r="J49" s="1236"/>
      <c r="K49" s="1215"/>
      <c r="L49" s="1236"/>
      <c r="M49" s="1236"/>
      <c r="N49" s="1215"/>
      <c r="O49" s="1253"/>
      <c r="P49" s="1258"/>
      <c r="Q49" s="1259"/>
    </row>
    <row r="50" spans="1:17" hidden="1" x14ac:dyDescent="0.2">
      <c r="A50" s="1206"/>
      <c r="B50" s="1317"/>
      <c r="C50" s="1318"/>
      <c r="D50" s="1318"/>
      <c r="E50" s="1262"/>
      <c r="F50" s="1215"/>
      <c r="G50" s="1236"/>
      <c r="H50" s="1236"/>
      <c r="I50" s="1236"/>
      <c r="J50" s="1236"/>
      <c r="K50" s="1215"/>
      <c r="L50" s="1236"/>
      <c r="M50" s="1236"/>
      <c r="N50" s="1215"/>
      <c r="O50" s="1253"/>
      <c r="P50" s="1258"/>
      <c r="Q50" s="1259"/>
    </row>
    <row r="51" spans="1:17" ht="15" customHeight="1" thickBot="1" x14ac:dyDescent="0.25">
      <c r="A51" s="1319"/>
      <c r="B51" s="1320" t="s">
        <v>382</v>
      </c>
      <c r="C51" s="1321">
        <v>5214200000</v>
      </c>
      <c r="D51" s="1321">
        <v>5574163100</v>
      </c>
      <c r="E51" s="1322">
        <v>5227911795</v>
      </c>
      <c r="F51" s="1323">
        <v>3826325052</v>
      </c>
      <c r="G51" s="1324">
        <v>564502207</v>
      </c>
      <c r="H51" s="1324">
        <v>763573734</v>
      </c>
      <c r="I51" s="1324">
        <v>0</v>
      </c>
      <c r="J51" s="1324">
        <v>12650931</v>
      </c>
      <c r="K51" s="1323">
        <v>60099655</v>
      </c>
      <c r="L51" s="1324">
        <v>760216</v>
      </c>
      <c r="M51" s="1324">
        <v>0</v>
      </c>
      <c r="N51" s="1323">
        <v>0</v>
      </c>
      <c r="O51" s="1325">
        <v>0</v>
      </c>
      <c r="P51" s="1326">
        <v>728</v>
      </c>
      <c r="Q51" s="1327">
        <v>0</v>
      </c>
    </row>
    <row r="52" spans="1:17" x14ac:dyDescent="0.2">
      <c r="A52" s="1190"/>
      <c r="B52" s="1190"/>
      <c r="C52" s="1328"/>
      <c r="D52" s="1328"/>
      <c r="E52" s="1633"/>
      <c r="F52" s="1633"/>
      <c r="G52" s="1633"/>
      <c r="H52" s="1633"/>
      <c r="I52" s="1633"/>
      <c r="J52" s="1633"/>
      <c r="K52" s="1633"/>
      <c r="L52" s="1633"/>
      <c r="M52" s="1633"/>
      <c r="N52" s="1633"/>
      <c r="O52" s="1633"/>
      <c r="P52" s="1190"/>
      <c r="Q52" s="1190"/>
    </row>
    <row r="53" spans="1:17" x14ac:dyDescent="0.2">
      <c r="C53" s="1634"/>
      <c r="D53" s="1634"/>
      <c r="E53" s="1634"/>
      <c r="F53" s="1634"/>
      <c r="G53" s="1634"/>
      <c r="H53" s="1634"/>
      <c r="I53" s="1419"/>
      <c r="J53" s="1634"/>
      <c r="K53" s="1634"/>
      <c r="L53" s="1634"/>
      <c r="M53" s="543"/>
      <c r="N53" s="1419"/>
      <c r="O53" s="1419"/>
    </row>
    <row r="54" spans="1:17" x14ac:dyDescent="0.2">
      <c r="E54" s="1634"/>
      <c r="F54" s="1419"/>
      <c r="G54" s="1419"/>
      <c r="H54" s="1634"/>
      <c r="I54" s="1419"/>
      <c r="J54" s="1419"/>
      <c r="K54" s="1419"/>
      <c r="L54" s="1419"/>
      <c r="M54" s="543"/>
      <c r="N54" s="1419"/>
      <c r="O54" s="1419"/>
    </row>
    <row r="55" spans="1:17" x14ac:dyDescent="0.2">
      <c r="E55" s="1634"/>
      <c r="F55" s="1419"/>
      <c r="G55" s="1419"/>
      <c r="H55" s="1419"/>
      <c r="I55" s="1419"/>
      <c r="J55" s="1419"/>
      <c r="K55" s="1419"/>
      <c r="L55" s="1419"/>
      <c r="M55" s="1419"/>
      <c r="N55" s="1419"/>
      <c r="O55" s="1419"/>
    </row>
    <row r="56" spans="1:17" x14ac:dyDescent="0.2">
      <c r="E56" s="1419"/>
      <c r="F56" s="1419"/>
      <c r="G56" s="1419"/>
      <c r="H56" s="1419"/>
      <c r="I56" s="1419"/>
      <c r="J56" s="1419"/>
      <c r="K56" s="543"/>
      <c r="L56" s="1419"/>
      <c r="M56" s="1419"/>
      <c r="N56" s="1419"/>
      <c r="O56" s="1419"/>
    </row>
    <row r="57" spans="1:17" x14ac:dyDescent="0.2">
      <c r="E57" s="1419"/>
      <c r="F57" s="1419"/>
      <c r="G57" s="1419"/>
      <c r="H57" s="1419"/>
      <c r="I57" s="1419"/>
      <c r="J57" s="1419"/>
      <c r="K57" s="1419"/>
      <c r="L57" s="1419"/>
      <c r="M57" s="1419"/>
      <c r="N57" s="1419"/>
      <c r="O57" s="1419"/>
    </row>
    <row r="58" spans="1:17" x14ac:dyDescent="0.2">
      <c r="E58" s="1419"/>
      <c r="F58" s="1419"/>
      <c r="G58" s="1419"/>
      <c r="H58" s="1419"/>
      <c r="I58" s="1419"/>
      <c r="J58" s="1419"/>
      <c r="K58" s="1419"/>
      <c r="L58" s="1419"/>
      <c r="M58" s="1419"/>
      <c r="N58" s="1419"/>
      <c r="O58" s="1419"/>
    </row>
    <row r="59" spans="1:17" x14ac:dyDescent="0.2">
      <c r="E59" s="1419"/>
      <c r="F59" s="1419"/>
      <c r="G59" s="1419"/>
      <c r="H59" s="1419"/>
      <c r="I59" s="1419"/>
      <c r="J59" s="1419"/>
      <c r="K59" s="1419"/>
      <c r="L59" s="1419"/>
      <c r="M59" s="1419"/>
      <c r="N59" s="1419"/>
      <c r="O59" s="1419"/>
    </row>
    <row r="60" spans="1:17" x14ac:dyDescent="0.2">
      <c r="E60" s="1419"/>
      <c r="F60" s="1419"/>
      <c r="G60" s="1419"/>
      <c r="H60" s="1419"/>
      <c r="I60" s="1419"/>
      <c r="J60" s="1419"/>
      <c r="K60" s="1419"/>
      <c r="L60" s="1419"/>
      <c r="M60" s="1419"/>
      <c r="N60" s="1419"/>
      <c r="O60" s="1419"/>
    </row>
    <row r="61" spans="1:17" x14ac:dyDescent="0.2">
      <c r="E61" s="1419"/>
      <c r="F61" s="1419"/>
      <c r="G61" s="1419"/>
      <c r="H61" s="1419"/>
      <c r="I61" s="1419"/>
      <c r="J61" s="1419"/>
      <c r="K61" s="1419"/>
      <c r="L61" s="1419"/>
      <c r="M61" s="1419"/>
      <c r="N61" s="1419"/>
      <c r="O61" s="1419"/>
    </row>
  </sheetData>
  <mergeCells count="6">
    <mergeCell ref="P15:Q15"/>
    <mergeCell ref="A4:Q4"/>
    <mergeCell ref="F9:M9"/>
    <mergeCell ref="F10:J10"/>
    <mergeCell ref="K10:M10"/>
    <mergeCell ref="P11:Q11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zoomScaleNormal="100" workbookViewId="0">
      <pane xSplit="2" ySplit="16" topLeftCell="C17" activePane="bottomRight" state="frozen"/>
      <selection pane="topRight"/>
      <selection pane="bottomLeft"/>
      <selection pane="bottomRight" activeCell="Q1" sqref="Q1"/>
    </sheetView>
  </sheetViews>
  <sheetFormatPr defaultColWidth="9.140625" defaultRowHeight="12.75" x14ac:dyDescent="0.2"/>
  <cols>
    <col min="1" max="1" width="3.85546875" style="538" customWidth="1"/>
    <col min="2" max="2" width="30.7109375" style="538" customWidth="1"/>
    <col min="3" max="15" width="11.5703125" style="538" customWidth="1"/>
    <col min="16" max="17" width="11.28515625" style="538" customWidth="1"/>
    <col min="18" max="18" width="9.140625" style="538" customWidth="1"/>
    <col min="19" max="19" width="12" style="538" customWidth="1"/>
    <col min="20" max="21" width="9.140625" style="538" customWidth="1"/>
    <col min="22" max="22" width="10.85546875" style="538" bestFit="1" customWidth="1"/>
    <col min="23" max="16384" width="9.140625" style="538"/>
  </cols>
  <sheetData>
    <row r="1" spans="1:17" x14ac:dyDescent="0.2">
      <c r="O1" s="539"/>
      <c r="P1" s="539"/>
      <c r="Q1" s="1329" t="s">
        <v>1304</v>
      </c>
    </row>
    <row r="2" spans="1:17" x14ac:dyDescent="0.2">
      <c r="O2" s="539"/>
      <c r="P2" s="539"/>
      <c r="Q2" s="1329" t="s">
        <v>51</v>
      </c>
    </row>
    <row r="3" spans="1:17" x14ac:dyDescent="0.2">
      <c r="O3" s="539"/>
      <c r="P3" s="539"/>
      <c r="Q3" s="377"/>
    </row>
    <row r="4" spans="1:17" x14ac:dyDescent="0.2">
      <c r="A4" s="2405" t="s">
        <v>1305</v>
      </c>
      <c r="B4" s="2405"/>
      <c r="C4" s="2405"/>
      <c r="D4" s="2405"/>
      <c r="E4" s="2405"/>
      <c r="F4" s="2405"/>
      <c r="G4" s="2405"/>
      <c r="H4" s="2405"/>
      <c r="I4" s="2405"/>
      <c r="J4" s="2405"/>
      <c r="K4" s="2405"/>
      <c r="L4" s="2405"/>
      <c r="M4" s="2405"/>
      <c r="N4" s="2405"/>
      <c r="O4" s="2405"/>
      <c r="P4" s="2405"/>
      <c r="Q4" s="2405"/>
    </row>
    <row r="5" spans="1:17" hidden="1" x14ac:dyDescent="0.2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</row>
    <row r="6" spans="1:17" x14ac:dyDescent="0.2">
      <c r="A6" s="540"/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2"/>
    </row>
    <row r="7" spans="1:17" x14ac:dyDescent="0.2">
      <c r="A7" s="540"/>
      <c r="B7" s="541"/>
      <c r="C7" s="541"/>
      <c r="D7" s="541"/>
      <c r="E7" s="541"/>
      <c r="F7" s="541"/>
      <c r="G7" s="541"/>
      <c r="H7" s="541"/>
      <c r="I7" s="541"/>
      <c r="J7" s="1021"/>
      <c r="K7" s="541"/>
      <c r="L7" s="541"/>
      <c r="M7" s="541"/>
      <c r="N7" s="541"/>
      <c r="O7" s="541"/>
      <c r="P7" s="541"/>
      <c r="Q7" s="542"/>
    </row>
    <row r="8" spans="1:17" ht="13.5" thickBot="1" x14ac:dyDescent="0.25">
      <c r="A8" s="540"/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753" t="s">
        <v>1303</v>
      </c>
    </row>
    <row r="9" spans="1:17" ht="13.5" thickBot="1" x14ac:dyDescent="0.25">
      <c r="A9" s="754"/>
      <c r="B9" s="1014"/>
      <c r="C9" s="1014"/>
      <c r="D9" s="1014"/>
      <c r="E9" s="1330"/>
      <c r="F9" s="2412" t="s">
        <v>470</v>
      </c>
      <c r="G9" s="2412"/>
      <c r="H9" s="2412"/>
      <c r="I9" s="2413"/>
      <c r="J9" s="2413"/>
      <c r="K9" s="2413"/>
      <c r="L9" s="2412"/>
      <c r="M9" s="2412"/>
      <c r="N9" s="2412"/>
      <c r="O9" s="2412"/>
      <c r="P9" s="2414" t="s">
        <v>479</v>
      </c>
      <c r="Q9" s="2415"/>
    </row>
    <row r="10" spans="1:17" ht="13.5" thickBot="1" x14ac:dyDescent="0.25">
      <c r="A10" s="755"/>
      <c r="B10" s="1022"/>
      <c r="C10" s="1022"/>
      <c r="D10" s="1022"/>
      <c r="E10" s="1331"/>
      <c r="F10" s="2416" t="s">
        <v>916</v>
      </c>
      <c r="G10" s="2417"/>
      <c r="H10" s="2417"/>
      <c r="I10" s="2417"/>
      <c r="J10" s="2417"/>
      <c r="K10" s="2418"/>
      <c r="L10" s="2416" t="s">
        <v>917</v>
      </c>
      <c r="M10" s="2417"/>
      <c r="N10" s="2417"/>
      <c r="O10" s="2418"/>
      <c r="P10" s="1332"/>
      <c r="Q10" s="1333"/>
    </row>
    <row r="11" spans="1:17" ht="12.75" customHeight="1" x14ac:dyDescent="0.2">
      <c r="A11" s="1070"/>
      <c r="B11" s="1017" t="s">
        <v>913</v>
      </c>
      <c r="C11" s="1017" t="s">
        <v>144</v>
      </c>
      <c r="D11" s="1017" t="s">
        <v>145</v>
      </c>
      <c r="E11" s="1017" t="s">
        <v>195</v>
      </c>
      <c r="F11" s="1334"/>
      <c r="G11" s="1335"/>
      <c r="H11" s="1336"/>
      <c r="I11" s="759"/>
      <c r="J11" s="1337"/>
      <c r="K11" s="1336"/>
      <c r="L11" s="1338"/>
      <c r="M11" s="1339"/>
      <c r="N11" s="1338"/>
      <c r="O11" s="1339"/>
      <c r="P11" s="1340" t="s">
        <v>196</v>
      </c>
      <c r="Q11" s="1339" t="s">
        <v>197</v>
      </c>
    </row>
    <row r="12" spans="1:17" x14ac:dyDescent="0.2">
      <c r="A12" s="1070"/>
      <c r="B12" s="1017" t="s">
        <v>76</v>
      </c>
      <c r="C12" s="1017" t="s">
        <v>8</v>
      </c>
      <c r="D12" s="1017" t="s">
        <v>8</v>
      </c>
      <c r="E12" s="1017" t="s">
        <v>1047</v>
      </c>
      <c r="F12" s="1341" t="s">
        <v>196</v>
      </c>
      <c r="G12" s="1342" t="s">
        <v>196</v>
      </c>
      <c r="H12" s="1339" t="s">
        <v>196</v>
      </c>
      <c r="I12" s="1340" t="s">
        <v>197</v>
      </c>
      <c r="J12" s="1342" t="s">
        <v>213</v>
      </c>
      <c r="K12" s="1339" t="s">
        <v>197</v>
      </c>
      <c r="L12" s="1343" t="s">
        <v>196</v>
      </c>
      <c r="M12" s="1339" t="s">
        <v>196</v>
      </c>
      <c r="N12" s="1343" t="s">
        <v>197</v>
      </c>
      <c r="O12" s="1339" t="s">
        <v>197</v>
      </c>
      <c r="P12" s="1340" t="s">
        <v>201</v>
      </c>
      <c r="Q12" s="1339" t="s">
        <v>201</v>
      </c>
    </row>
    <row r="13" spans="1:17" x14ac:dyDescent="0.2">
      <c r="A13" s="761"/>
      <c r="B13" s="1017"/>
      <c r="C13" s="1017" t="s">
        <v>1033</v>
      </c>
      <c r="D13" s="1017" t="s">
        <v>506</v>
      </c>
      <c r="E13" s="1017" t="s">
        <v>129</v>
      </c>
      <c r="F13" s="1341" t="s">
        <v>129</v>
      </c>
      <c r="G13" s="1342" t="s">
        <v>129</v>
      </c>
      <c r="H13" s="1339" t="s">
        <v>201</v>
      </c>
      <c r="I13" s="1340" t="s">
        <v>129</v>
      </c>
      <c r="J13" s="1342" t="s">
        <v>129</v>
      </c>
      <c r="K13" s="1339" t="s">
        <v>201</v>
      </c>
      <c r="L13" s="1343" t="s">
        <v>918</v>
      </c>
      <c r="M13" s="1339" t="s">
        <v>919</v>
      </c>
      <c r="N13" s="1343" t="s">
        <v>918</v>
      </c>
      <c r="O13" s="1339" t="s">
        <v>919</v>
      </c>
      <c r="P13" s="1340"/>
      <c r="Q13" s="1339"/>
    </row>
    <row r="14" spans="1:17" x14ac:dyDescent="0.2">
      <c r="A14" s="757" t="s">
        <v>336</v>
      </c>
      <c r="B14" s="1017"/>
      <c r="C14" s="1017"/>
      <c r="D14" s="1017"/>
      <c r="E14" s="1017" t="s">
        <v>362</v>
      </c>
      <c r="F14" s="1344" t="s">
        <v>373</v>
      </c>
      <c r="G14" s="1342"/>
      <c r="H14" s="1339" t="s">
        <v>920</v>
      </c>
      <c r="I14" s="1345" t="s">
        <v>373</v>
      </c>
      <c r="J14" s="1342"/>
      <c r="K14" s="1339" t="s">
        <v>920</v>
      </c>
      <c r="L14" s="1343" t="s">
        <v>921</v>
      </c>
      <c r="M14" s="1339" t="s">
        <v>99</v>
      </c>
      <c r="N14" s="1343" t="s">
        <v>921</v>
      </c>
      <c r="O14" s="1339" t="s">
        <v>99</v>
      </c>
      <c r="P14" s="1340"/>
      <c r="Q14" s="1339"/>
    </row>
    <row r="15" spans="1:17" x14ac:dyDescent="0.2">
      <c r="A15" s="757"/>
      <c r="B15" s="1017"/>
      <c r="C15" s="1017"/>
      <c r="D15" s="1017"/>
      <c r="E15" s="1116" t="s">
        <v>506</v>
      </c>
      <c r="F15" s="1344" t="s">
        <v>375</v>
      </c>
      <c r="G15" s="1342"/>
      <c r="H15" s="1339" t="s">
        <v>204</v>
      </c>
      <c r="I15" s="1345" t="s">
        <v>375</v>
      </c>
      <c r="J15" s="1342"/>
      <c r="K15" s="1339" t="s">
        <v>204</v>
      </c>
      <c r="L15" s="1343" t="s">
        <v>922</v>
      </c>
      <c r="M15" s="1339"/>
      <c r="N15" s="1343" t="s">
        <v>922</v>
      </c>
      <c r="O15" s="1339"/>
      <c r="P15" s="1340"/>
      <c r="Q15" s="1339"/>
    </row>
    <row r="16" spans="1:17" x14ac:dyDescent="0.2">
      <c r="A16" s="756"/>
      <c r="B16" s="1023"/>
      <c r="C16" s="1016"/>
      <c r="D16" s="1016"/>
      <c r="E16" s="1346"/>
      <c r="F16" s="1347"/>
      <c r="G16" s="1342"/>
      <c r="H16" s="1339"/>
      <c r="I16" s="1348"/>
      <c r="J16" s="1342"/>
      <c r="K16" s="1339"/>
      <c r="L16" s="1349"/>
      <c r="M16" s="1339"/>
      <c r="N16" s="1349"/>
      <c r="O16" s="1350"/>
      <c r="P16" s="759"/>
      <c r="Q16" s="1351"/>
    </row>
    <row r="17" spans="1:22" x14ac:dyDescent="0.2">
      <c r="A17" s="758">
        <v>1</v>
      </c>
      <c r="B17" s="1019">
        <v>2</v>
      </c>
      <c r="C17" s="1019">
        <v>3</v>
      </c>
      <c r="D17" s="1019">
        <v>4</v>
      </c>
      <c r="E17" s="1352">
        <v>5</v>
      </c>
      <c r="F17" s="1353">
        <v>6</v>
      </c>
      <c r="G17" s="1353">
        <v>7</v>
      </c>
      <c r="H17" s="1354">
        <v>8</v>
      </c>
      <c r="I17" s="1355">
        <v>9</v>
      </c>
      <c r="J17" s="1356">
        <v>10</v>
      </c>
      <c r="K17" s="1354">
        <v>11</v>
      </c>
      <c r="L17" s="1357">
        <v>12</v>
      </c>
      <c r="M17" s="1354">
        <v>13</v>
      </c>
      <c r="N17" s="1355">
        <v>14</v>
      </c>
      <c r="O17" s="1354">
        <v>15</v>
      </c>
      <c r="P17" s="1355">
        <v>16</v>
      </c>
      <c r="Q17" s="1354">
        <v>17</v>
      </c>
    </row>
    <row r="18" spans="1:22" x14ac:dyDescent="0.2">
      <c r="A18" s="762"/>
      <c r="B18" s="1017"/>
      <c r="C18" s="1017"/>
      <c r="D18" s="1017"/>
      <c r="E18" s="1631"/>
      <c r="F18" s="1236"/>
      <c r="G18" s="1236"/>
      <c r="H18" s="1253"/>
      <c r="I18" s="1215"/>
      <c r="J18" s="1236"/>
      <c r="K18" s="1253"/>
      <c r="L18" s="1236"/>
      <c r="M18" s="1236"/>
      <c r="N18" s="1215"/>
      <c r="O18" s="1253"/>
      <c r="P18" s="759"/>
      <c r="Q18" s="760"/>
      <c r="S18" s="543"/>
    </row>
    <row r="19" spans="1:22" x14ac:dyDescent="0.2">
      <c r="A19" s="762" t="s">
        <v>295</v>
      </c>
      <c r="B19" s="1024" t="s">
        <v>212</v>
      </c>
      <c r="C19" s="1358">
        <v>1120097000</v>
      </c>
      <c r="D19" s="1358">
        <v>1162121456</v>
      </c>
      <c r="E19" s="1255">
        <v>1132150226</v>
      </c>
      <c r="F19" s="1257"/>
      <c r="G19" s="1257">
        <v>65430923</v>
      </c>
      <c r="H19" s="1359"/>
      <c r="I19" s="1256"/>
      <c r="J19" s="1257"/>
      <c r="K19" s="1359"/>
      <c r="L19" s="1257">
        <v>15013741</v>
      </c>
      <c r="M19" s="1257">
        <v>1039767512</v>
      </c>
      <c r="N19" s="1256">
        <v>2155150</v>
      </c>
      <c r="O19" s="1359">
        <v>9782900</v>
      </c>
      <c r="P19" s="759"/>
      <c r="Q19" s="760"/>
      <c r="S19" s="1257"/>
      <c r="T19" s="1257"/>
      <c r="V19" s="543"/>
    </row>
    <row r="20" spans="1:22" x14ac:dyDescent="0.2">
      <c r="A20" s="755"/>
      <c r="B20" s="1025"/>
      <c r="C20" s="1360"/>
      <c r="D20" s="1360"/>
      <c r="E20" s="1255"/>
      <c r="F20" s="1257"/>
      <c r="G20" s="1257"/>
      <c r="H20" s="1359"/>
      <c r="I20" s="1256"/>
      <c r="J20" s="1257"/>
      <c r="K20" s="1359"/>
      <c r="L20" s="1257"/>
      <c r="M20" s="1257"/>
      <c r="N20" s="1256"/>
      <c r="O20" s="1359"/>
      <c r="P20" s="759"/>
      <c r="Q20" s="760"/>
      <c r="S20" s="1257"/>
      <c r="T20" s="1257"/>
      <c r="V20" s="543"/>
    </row>
    <row r="21" spans="1:22" ht="15" customHeight="1" x14ac:dyDescent="0.2">
      <c r="A21" s="1107"/>
      <c r="B21" s="1106" t="s">
        <v>133</v>
      </c>
      <c r="C21" s="1361">
        <v>1120097000</v>
      </c>
      <c r="D21" s="1361">
        <v>1162121456</v>
      </c>
      <c r="E21" s="1636">
        <v>1132150226</v>
      </c>
      <c r="F21" s="1362">
        <v>0</v>
      </c>
      <c r="G21" s="1363">
        <v>65430923</v>
      </c>
      <c r="H21" s="1364">
        <v>0</v>
      </c>
      <c r="I21" s="1365">
        <v>0</v>
      </c>
      <c r="J21" s="1363">
        <v>0</v>
      </c>
      <c r="K21" s="1366">
        <v>0</v>
      </c>
      <c r="L21" s="1365">
        <v>15013741</v>
      </c>
      <c r="M21" s="1366">
        <v>1039767512</v>
      </c>
      <c r="N21" s="1365">
        <v>2155150</v>
      </c>
      <c r="O21" s="1364">
        <v>9782900</v>
      </c>
      <c r="P21" s="1367">
        <v>0</v>
      </c>
      <c r="Q21" s="1368">
        <v>0</v>
      </c>
      <c r="S21" s="1257"/>
      <c r="T21" s="1257"/>
      <c r="V21" s="543"/>
    </row>
    <row r="22" spans="1:22" x14ac:dyDescent="0.2">
      <c r="A22" s="755"/>
      <c r="B22" s="1637"/>
      <c r="C22" s="1638"/>
      <c r="D22" s="1638"/>
      <c r="E22" s="1639"/>
      <c r="F22" s="1257"/>
      <c r="G22" s="1257"/>
      <c r="H22" s="1359"/>
      <c r="I22" s="1256"/>
      <c r="J22" s="1257"/>
      <c r="K22" s="1359"/>
      <c r="L22" s="1257"/>
      <c r="M22" s="1257"/>
      <c r="N22" s="1256"/>
      <c r="O22" s="1359"/>
      <c r="P22" s="759"/>
      <c r="Q22" s="760"/>
      <c r="S22" s="1257"/>
      <c r="T22" s="1257"/>
      <c r="V22" s="543"/>
    </row>
    <row r="23" spans="1:22" x14ac:dyDescent="0.2">
      <c r="A23" s="762" t="s">
        <v>295</v>
      </c>
      <c r="B23" s="1024" t="s">
        <v>363</v>
      </c>
      <c r="C23" s="1358">
        <v>199035000</v>
      </c>
      <c r="D23" s="1358">
        <v>204863843</v>
      </c>
      <c r="E23" s="1255">
        <v>190115182</v>
      </c>
      <c r="F23" s="1257">
        <v>30000</v>
      </c>
      <c r="G23" s="1257">
        <v>32756</v>
      </c>
      <c r="H23" s="1359"/>
      <c r="I23" s="1256"/>
      <c r="J23" s="1257"/>
      <c r="K23" s="1359"/>
      <c r="L23" s="1257">
        <v>1177022</v>
      </c>
      <c r="M23" s="1257">
        <v>183301716</v>
      </c>
      <c r="N23" s="1256">
        <v>188697</v>
      </c>
      <c r="O23" s="1359">
        <v>5384991</v>
      </c>
      <c r="P23" s="759"/>
      <c r="Q23" s="760"/>
      <c r="S23" s="1257"/>
      <c r="T23" s="1257"/>
      <c r="V23" s="543"/>
    </row>
    <row r="24" spans="1:22" x14ac:dyDescent="0.2">
      <c r="A24" s="762" t="s">
        <v>103</v>
      </c>
      <c r="B24" s="1024" t="s">
        <v>364</v>
      </c>
      <c r="C24" s="1358">
        <v>227775000</v>
      </c>
      <c r="D24" s="1358">
        <v>233614317</v>
      </c>
      <c r="E24" s="1255">
        <v>225679143</v>
      </c>
      <c r="F24" s="1257"/>
      <c r="G24" s="1257">
        <v>1939</v>
      </c>
      <c r="H24" s="1359"/>
      <c r="I24" s="1256"/>
      <c r="J24" s="1257"/>
      <c r="K24" s="1359"/>
      <c r="L24" s="1257">
        <v>1134910</v>
      </c>
      <c r="M24" s="1257">
        <v>224080152</v>
      </c>
      <c r="N24" s="1256">
        <v>99359</v>
      </c>
      <c r="O24" s="1359">
        <v>362783</v>
      </c>
      <c r="P24" s="759"/>
      <c r="Q24" s="760"/>
      <c r="S24" s="1257"/>
      <c r="T24" s="1257"/>
      <c r="V24" s="543"/>
    </row>
    <row r="25" spans="1:22" x14ac:dyDescent="0.2">
      <c r="A25" s="762" t="s">
        <v>104</v>
      </c>
      <c r="B25" s="1024" t="s">
        <v>365</v>
      </c>
      <c r="C25" s="1358">
        <v>154003000</v>
      </c>
      <c r="D25" s="1358">
        <v>159411731</v>
      </c>
      <c r="E25" s="1255">
        <v>153857385</v>
      </c>
      <c r="F25" s="1257">
        <v>40000</v>
      </c>
      <c r="G25" s="1257">
        <v>5311</v>
      </c>
      <c r="H25" s="1359"/>
      <c r="I25" s="1256"/>
      <c r="J25" s="1257"/>
      <c r="K25" s="1359"/>
      <c r="L25" s="1257"/>
      <c r="M25" s="1257">
        <v>152492268</v>
      </c>
      <c r="N25" s="1256">
        <v>875005</v>
      </c>
      <c r="O25" s="1359">
        <v>444801</v>
      </c>
      <c r="P25" s="759"/>
      <c r="Q25" s="760"/>
      <c r="S25" s="1257"/>
      <c r="T25" s="1257"/>
      <c r="V25" s="543"/>
    </row>
    <row r="26" spans="1:22" x14ac:dyDescent="0.2">
      <c r="A26" s="762" t="s">
        <v>105</v>
      </c>
      <c r="B26" s="1024" t="s">
        <v>366</v>
      </c>
      <c r="C26" s="1358">
        <v>157183000</v>
      </c>
      <c r="D26" s="1358">
        <v>163581095</v>
      </c>
      <c r="E26" s="1255">
        <v>161531339</v>
      </c>
      <c r="F26" s="1257">
        <v>30000</v>
      </c>
      <c r="G26" s="1257">
        <v>40294</v>
      </c>
      <c r="H26" s="1359"/>
      <c r="I26" s="1256"/>
      <c r="J26" s="1257"/>
      <c r="K26" s="1359"/>
      <c r="L26" s="1257">
        <v>583029</v>
      </c>
      <c r="M26" s="1257">
        <v>159397763</v>
      </c>
      <c r="N26" s="1256">
        <v>800000</v>
      </c>
      <c r="O26" s="1359">
        <v>680253</v>
      </c>
      <c r="P26" s="759"/>
      <c r="Q26" s="760"/>
      <c r="S26" s="1257"/>
      <c r="T26" s="1257"/>
      <c r="V26" s="543"/>
    </row>
    <row r="27" spans="1:22" x14ac:dyDescent="0.2">
      <c r="A27" s="762" t="s">
        <v>106</v>
      </c>
      <c r="B27" s="1024" t="s">
        <v>367</v>
      </c>
      <c r="C27" s="1358">
        <v>274077000</v>
      </c>
      <c r="D27" s="1358">
        <v>280349202</v>
      </c>
      <c r="E27" s="1255">
        <v>261982782</v>
      </c>
      <c r="F27" s="1257">
        <v>30000</v>
      </c>
      <c r="G27" s="1257">
        <v>543334</v>
      </c>
      <c r="H27" s="1359"/>
      <c r="I27" s="1256"/>
      <c r="J27" s="1257"/>
      <c r="K27" s="1359"/>
      <c r="L27" s="1257">
        <v>1662702</v>
      </c>
      <c r="M27" s="1257">
        <v>258013724</v>
      </c>
      <c r="N27" s="1256">
        <v>960000</v>
      </c>
      <c r="O27" s="1359">
        <v>773022</v>
      </c>
      <c r="P27" s="759"/>
      <c r="Q27" s="760"/>
      <c r="S27" s="1257"/>
      <c r="T27" s="1257"/>
      <c r="V27" s="543"/>
    </row>
    <row r="28" spans="1:22" x14ac:dyDescent="0.2">
      <c r="A28" s="762" t="s">
        <v>107</v>
      </c>
      <c r="B28" s="1024" t="s">
        <v>368</v>
      </c>
      <c r="C28" s="1358">
        <v>241091000</v>
      </c>
      <c r="D28" s="1358">
        <v>247349243</v>
      </c>
      <c r="E28" s="1255">
        <v>238395734</v>
      </c>
      <c r="F28" s="1257">
        <v>70000</v>
      </c>
      <c r="G28" s="1257">
        <v>228918</v>
      </c>
      <c r="H28" s="1359"/>
      <c r="I28" s="1256"/>
      <c r="J28" s="1257"/>
      <c r="K28" s="1359"/>
      <c r="L28" s="1257">
        <v>901343</v>
      </c>
      <c r="M28" s="1257">
        <v>231866315</v>
      </c>
      <c r="N28" s="1256">
        <v>231229</v>
      </c>
      <c r="O28" s="1359">
        <v>5097929</v>
      </c>
      <c r="P28" s="759"/>
      <c r="Q28" s="760"/>
      <c r="S28" s="1257"/>
      <c r="T28" s="1257"/>
      <c r="V28" s="543"/>
    </row>
    <row r="29" spans="1:22" x14ac:dyDescent="0.2">
      <c r="A29" s="762" t="s">
        <v>108</v>
      </c>
      <c r="B29" s="1024" t="s">
        <v>369</v>
      </c>
      <c r="C29" s="1358">
        <v>184979000</v>
      </c>
      <c r="D29" s="1358">
        <v>194751739</v>
      </c>
      <c r="E29" s="1255">
        <v>192239686</v>
      </c>
      <c r="F29" s="1257"/>
      <c r="G29" s="1257">
        <v>3088</v>
      </c>
      <c r="H29" s="1359"/>
      <c r="I29" s="1256"/>
      <c r="J29" s="1257"/>
      <c r="K29" s="1359"/>
      <c r="L29" s="1257">
        <v>1098708</v>
      </c>
      <c r="M29" s="1257">
        <v>189794340</v>
      </c>
      <c r="N29" s="1256"/>
      <c r="O29" s="1359">
        <v>1343550</v>
      </c>
      <c r="P29" s="759"/>
      <c r="Q29" s="760"/>
      <c r="S29" s="1257"/>
      <c r="T29" s="1257"/>
      <c r="V29" s="543"/>
    </row>
    <row r="30" spans="1:22" x14ac:dyDescent="0.2">
      <c r="A30" s="762" t="s">
        <v>109</v>
      </c>
      <c r="B30" s="1024" t="s">
        <v>370</v>
      </c>
      <c r="C30" s="1358">
        <v>307363000</v>
      </c>
      <c r="D30" s="1358">
        <v>343766174</v>
      </c>
      <c r="E30" s="1255">
        <v>299091479</v>
      </c>
      <c r="F30" s="1257">
        <v>80000</v>
      </c>
      <c r="G30" s="1257">
        <v>93956</v>
      </c>
      <c r="H30" s="1359"/>
      <c r="I30" s="1256"/>
      <c r="J30" s="1257"/>
      <c r="K30" s="1359"/>
      <c r="L30" s="1257">
        <v>1239156</v>
      </c>
      <c r="M30" s="1257">
        <v>296857409</v>
      </c>
      <c r="N30" s="1256">
        <v>700000</v>
      </c>
      <c r="O30" s="1359">
        <v>120958</v>
      </c>
      <c r="P30" s="759"/>
      <c r="Q30" s="760"/>
      <c r="S30" s="1257"/>
      <c r="T30" s="1257"/>
      <c r="V30" s="543"/>
    </row>
    <row r="31" spans="1:22" x14ac:dyDescent="0.2">
      <c r="A31" s="762" t="s">
        <v>110</v>
      </c>
      <c r="B31" s="1024" t="s">
        <v>371</v>
      </c>
      <c r="C31" s="1358">
        <v>299734000</v>
      </c>
      <c r="D31" s="1358">
        <v>308147352</v>
      </c>
      <c r="E31" s="1255">
        <v>294560181</v>
      </c>
      <c r="F31" s="1257">
        <v>30000</v>
      </c>
      <c r="G31" s="1257">
        <v>65728</v>
      </c>
      <c r="H31" s="1359"/>
      <c r="I31" s="1256"/>
      <c r="J31" s="1257"/>
      <c r="K31" s="1359"/>
      <c r="L31" s="1257">
        <v>2265346</v>
      </c>
      <c r="M31" s="1257">
        <v>290850980</v>
      </c>
      <c r="N31" s="1256">
        <v>687845</v>
      </c>
      <c r="O31" s="1359">
        <v>660282</v>
      </c>
      <c r="P31" s="759"/>
      <c r="Q31" s="760"/>
      <c r="S31" s="1257"/>
      <c r="T31" s="1257"/>
      <c r="V31" s="543"/>
    </row>
    <row r="32" spans="1:22" x14ac:dyDescent="0.2">
      <c r="A32" s="762" t="s">
        <v>111</v>
      </c>
      <c r="B32" s="1024" t="s">
        <v>372</v>
      </c>
      <c r="C32" s="1358">
        <v>155039000</v>
      </c>
      <c r="D32" s="1358">
        <v>163664243</v>
      </c>
      <c r="E32" s="1255">
        <v>158197956</v>
      </c>
      <c r="F32" s="1257"/>
      <c r="G32" s="1257">
        <v>2492</v>
      </c>
      <c r="H32" s="1359"/>
      <c r="I32" s="1256"/>
      <c r="J32" s="1257"/>
      <c r="K32" s="1359"/>
      <c r="L32" s="1257"/>
      <c r="M32" s="1257">
        <v>154537538</v>
      </c>
      <c r="N32" s="1256">
        <v>2302536</v>
      </c>
      <c r="O32" s="1359">
        <v>1355390</v>
      </c>
      <c r="P32" s="759"/>
      <c r="Q32" s="760"/>
      <c r="S32" s="1257"/>
      <c r="T32" s="1257"/>
      <c r="V32" s="543"/>
    </row>
    <row r="33" spans="1:22" x14ac:dyDescent="0.2">
      <c r="A33" s="762" t="s">
        <v>112</v>
      </c>
      <c r="B33" s="1024" t="s">
        <v>381</v>
      </c>
      <c r="C33" s="1358">
        <v>249814000</v>
      </c>
      <c r="D33" s="1358">
        <v>255316131</v>
      </c>
      <c r="E33" s="1255">
        <v>244363963</v>
      </c>
      <c r="F33" s="1257">
        <v>60000</v>
      </c>
      <c r="G33" s="1257">
        <v>62413</v>
      </c>
      <c r="H33" s="1359"/>
      <c r="I33" s="1256"/>
      <c r="J33" s="1257"/>
      <c r="K33" s="1359"/>
      <c r="L33" s="1257">
        <v>1187725</v>
      </c>
      <c r="M33" s="1257">
        <v>240815973</v>
      </c>
      <c r="N33" s="1256">
        <v>270000</v>
      </c>
      <c r="O33" s="1359">
        <v>1967852</v>
      </c>
      <c r="P33" s="759"/>
      <c r="Q33" s="760"/>
      <c r="S33" s="1257"/>
      <c r="T33" s="1257"/>
      <c r="V33" s="543"/>
    </row>
    <row r="34" spans="1:22" x14ac:dyDescent="0.2">
      <c r="A34" s="762" t="s">
        <v>113</v>
      </c>
      <c r="B34" s="1024" t="s">
        <v>934</v>
      </c>
      <c r="C34" s="1358">
        <v>177439000</v>
      </c>
      <c r="D34" s="1358">
        <v>182693736</v>
      </c>
      <c r="E34" s="1255">
        <v>172167867</v>
      </c>
      <c r="F34" s="1257">
        <v>30000</v>
      </c>
      <c r="G34" s="1257">
        <v>2113607</v>
      </c>
      <c r="H34" s="1359"/>
      <c r="I34" s="1256"/>
      <c r="J34" s="1257">
        <v>6000</v>
      </c>
      <c r="K34" s="1359"/>
      <c r="L34" s="1257">
        <v>1740536</v>
      </c>
      <c r="M34" s="1257">
        <v>167226014</v>
      </c>
      <c r="N34" s="1256">
        <v>250000</v>
      </c>
      <c r="O34" s="1359">
        <v>801710</v>
      </c>
      <c r="P34" s="759"/>
      <c r="Q34" s="760"/>
      <c r="S34" s="1257"/>
      <c r="T34" s="1257"/>
      <c r="V34" s="543"/>
    </row>
    <row r="35" spans="1:22" x14ac:dyDescent="0.2">
      <c r="A35" s="762"/>
      <c r="B35" s="1015"/>
      <c r="C35" s="1358"/>
      <c r="D35" s="1358"/>
      <c r="E35" s="1255"/>
      <c r="F35" s="1257"/>
      <c r="G35" s="1257"/>
      <c r="H35" s="1359"/>
      <c r="I35" s="1256"/>
      <c r="J35" s="1257"/>
      <c r="K35" s="1359"/>
      <c r="L35" s="1257"/>
      <c r="M35" s="1257"/>
      <c r="N35" s="1256"/>
      <c r="O35" s="1359"/>
      <c r="P35" s="759"/>
      <c r="Q35" s="760"/>
      <c r="S35" s="1257"/>
      <c r="T35" s="1257"/>
      <c r="V35" s="543"/>
    </row>
    <row r="36" spans="1:22" ht="15" customHeight="1" x14ac:dyDescent="0.2">
      <c r="A36" s="1107"/>
      <c r="B36" s="1106" t="s">
        <v>38</v>
      </c>
      <c r="C36" s="1361">
        <v>2627532000</v>
      </c>
      <c r="D36" s="1361">
        <v>2737508806</v>
      </c>
      <c r="E36" s="1636">
        <v>2592182697</v>
      </c>
      <c r="F36" s="1362">
        <v>400000</v>
      </c>
      <c r="G36" s="1363">
        <v>3193836</v>
      </c>
      <c r="H36" s="1364">
        <v>0</v>
      </c>
      <c r="I36" s="1365">
        <v>0</v>
      </c>
      <c r="J36" s="1363">
        <v>6000</v>
      </c>
      <c r="K36" s="1366">
        <v>0</v>
      </c>
      <c r="L36" s="1365">
        <v>12990477</v>
      </c>
      <c r="M36" s="1366">
        <v>2549234192</v>
      </c>
      <c r="N36" s="1365">
        <v>7364671</v>
      </c>
      <c r="O36" s="1364">
        <v>18993521</v>
      </c>
      <c r="P36" s="1367">
        <v>0</v>
      </c>
      <c r="Q36" s="1368">
        <v>0</v>
      </c>
      <c r="S36" s="1257"/>
      <c r="T36" s="1257"/>
      <c r="V36" s="543"/>
    </row>
    <row r="37" spans="1:22" x14ac:dyDescent="0.2">
      <c r="A37" s="755"/>
      <c r="B37" s="1015"/>
      <c r="C37" s="1358"/>
      <c r="D37" s="1358"/>
      <c r="E37" s="1255"/>
      <c r="F37" s="1257"/>
      <c r="G37" s="1257"/>
      <c r="H37" s="1359"/>
      <c r="I37" s="1256"/>
      <c r="J37" s="1257"/>
      <c r="K37" s="1359"/>
      <c r="L37" s="1257"/>
      <c r="M37" s="1257"/>
      <c r="N37" s="1256"/>
      <c r="O37" s="1359"/>
      <c r="P37" s="759"/>
      <c r="Q37" s="760"/>
      <c r="S37" s="1257"/>
      <c r="T37" s="1257"/>
      <c r="V37" s="543"/>
    </row>
    <row r="38" spans="1:22" x14ac:dyDescent="0.2">
      <c r="A38" s="762" t="s">
        <v>295</v>
      </c>
      <c r="B38" s="1024" t="s">
        <v>136</v>
      </c>
      <c r="C38" s="1358">
        <v>105340000</v>
      </c>
      <c r="D38" s="1358">
        <v>126652912</v>
      </c>
      <c r="E38" s="1255">
        <v>107047094</v>
      </c>
      <c r="F38" s="1257"/>
      <c r="G38" s="1257">
        <v>1070513</v>
      </c>
      <c r="H38" s="1359"/>
      <c r="I38" s="1256"/>
      <c r="J38" s="1257"/>
      <c r="K38" s="1359"/>
      <c r="L38" s="1257">
        <v>1104603</v>
      </c>
      <c r="M38" s="1257">
        <v>103124406</v>
      </c>
      <c r="N38" s="1256">
        <v>350000</v>
      </c>
      <c r="O38" s="1359">
        <v>1397572</v>
      </c>
      <c r="P38" s="759"/>
      <c r="Q38" s="760"/>
      <c r="S38" s="1257"/>
      <c r="T38" s="1257"/>
      <c r="V38" s="543"/>
    </row>
    <row r="39" spans="1:22" x14ac:dyDescent="0.2">
      <c r="A39" s="762" t="s">
        <v>103</v>
      </c>
      <c r="B39" s="1024" t="s">
        <v>538</v>
      </c>
      <c r="C39" s="1358">
        <v>216656000</v>
      </c>
      <c r="D39" s="1358">
        <v>257060396</v>
      </c>
      <c r="E39" s="1255">
        <v>230535499</v>
      </c>
      <c r="F39" s="1257"/>
      <c r="G39" s="1257">
        <v>20589963</v>
      </c>
      <c r="H39" s="1359"/>
      <c r="I39" s="1256"/>
      <c r="J39" s="1257"/>
      <c r="K39" s="1359"/>
      <c r="L39" s="1257">
        <v>2842718</v>
      </c>
      <c r="M39" s="1257">
        <v>204309984</v>
      </c>
      <c r="N39" s="1256"/>
      <c r="O39" s="1359">
        <v>2792834</v>
      </c>
      <c r="P39" s="759"/>
      <c r="Q39" s="760"/>
      <c r="S39" s="1257"/>
      <c r="T39" s="1257"/>
      <c r="V39" s="543"/>
    </row>
    <row r="40" spans="1:22" x14ac:dyDescent="0.2">
      <c r="A40" s="762" t="s">
        <v>104</v>
      </c>
      <c r="B40" s="1024" t="s">
        <v>539</v>
      </c>
      <c r="C40" s="1358">
        <v>215590000</v>
      </c>
      <c r="D40" s="1358">
        <v>251764872</v>
      </c>
      <c r="E40" s="1255">
        <v>246235704</v>
      </c>
      <c r="F40" s="1257"/>
      <c r="G40" s="1257">
        <v>22954874</v>
      </c>
      <c r="H40" s="1359"/>
      <c r="I40" s="1256"/>
      <c r="J40" s="1257"/>
      <c r="K40" s="1359"/>
      <c r="L40" s="1257">
        <v>6270661</v>
      </c>
      <c r="M40" s="1257">
        <v>214880391</v>
      </c>
      <c r="N40" s="1256">
        <v>550000</v>
      </c>
      <c r="O40" s="1359">
        <v>1579778</v>
      </c>
      <c r="P40" s="759"/>
      <c r="Q40" s="760"/>
      <c r="S40" s="1257"/>
      <c r="T40" s="1257"/>
      <c r="V40" s="543"/>
    </row>
    <row r="41" spans="1:22" x14ac:dyDescent="0.2">
      <c r="A41" s="762" t="s">
        <v>105</v>
      </c>
      <c r="B41" s="1024" t="s">
        <v>540</v>
      </c>
      <c r="C41" s="1358">
        <v>148168000</v>
      </c>
      <c r="D41" s="1358">
        <v>170628325</v>
      </c>
      <c r="E41" s="1255">
        <v>168739026</v>
      </c>
      <c r="F41" s="1257"/>
      <c r="G41" s="1257">
        <v>17076444</v>
      </c>
      <c r="H41" s="1359"/>
      <c r="I41" s="1256"/>
      <c r="J41" s="1257"/>
      <c r="K41" s="1359"/>
      <c r="L41" s="1257">
        <v>3309659</v>
      </c>
      <c r="M41" s="1257">
        <v>143476747</v>
      </c>
      <c r="N41" s="1256">
        <v>32800</v>
      </c>
      <c r="O41" s="1359">
        <v>4843376</v>
      </c>
      <c r="P41" s="759"/>
      <c r="Q41" s="760"/>
      <c r="S41" s="1257"/>
      <c r="T41" s="1257"/>
      <c r="V41" s="543"/>
    </row>
    <row r="42" spans="1:22" x14ac:dyDescent="0.2">
      <c r="A42" s="762" t="s">
        <v>106</v>
      </c>
      <c r="B42" s="1024" t="s">
        <v>1022</v>
      </c>
      <c r="C42" s="1358">
        <v>315851000</v>
      </c>
      <c r="D42" s="1358">
        <v>411132324</v>
      </c>
      <c r="E42" s="1255">
        <v>392392723</v>
      </c>
      <c r="F42" s="1257">
        <v>1800000</v>
      </c>
      <c r="G42" s="1257">
        <v>1794898</v>
      </c>
      <c r="H42" s="1359">
        <v>1310000</v>
      </c>
      <c r="I42" s="1256"/>
      <c r="J42" s="1257"/>
      <c r="K42" s="1359"/>
      <c r="L42" s="1257">
        <v>9984678</v>
      </c>
      <c r="M42" s="1257">
        <v>376237541</v>
      </c>
      <c r="N42" s="1256">
        <v>299898</v>
      </c>
      <c r="O42" s="1359">
        <v>965708</v>
      </c>
      <c r="P42" s="759"/>
      <c r="Q42" s="760"/>
      <c r="S42" s="1257"/>
      <c r="T42" s="1257"/>
      <c r="V42" s="543"/>
    </row>
    <row r="43" spans="1:22" x14ac:dyDescent="0.2">
      <c r="A43" s="762"/>
      <c r="B43" s="1024"/>
      <c r="C43" s="1358"/>
      <c r="D43" s="1358"/>
      <c r="E43" s="1262"/>
      <c r="F43" s="1257"/>
      <c r="G43" s="1257"/>
      <c r="H43" s="1359"/>
      <c r="I43" s="1256"/>
      <c r="J43" s="1257"/>
      <c r="K43" s="1359"/>
      <c r="L43" s="1257"/>
      <c r="M43" s="1257"/>
      <c r="N43" s="1256"/>
      <c r="O43" s="1359"/>
      <c r="P43" s="759"/>
      <c r="Q43" s="760"/>
      <c r="S43" s="1257"/>
      <c r="T43" s="1257"/>
      <c r="V43" s="543"/>
    </row>
    <row r="44" spans="1:22" ht="15" customHeight="1" x14ac:dyDescent="0.2">
      <c r="A44" s="1107"/>
      <c r="B44" s="1106" t="s">
        <v>137</v>
      </c>
      <c r="C44" s="1361">
        <v>1001605000</v>
      </c>
      <c r="D44" s="1361">
        <v>1217238829</v>
      </c>
      <c r="E44" s="1266">
        <v>1144950046</v>
      </c>
      <c r="F44" s="1362">
        <v>1800000</v>
      </c>
      <c r="G44" s="1363">
        <v>63486692</v>
      </c>
      <c r="H44" s="1364">
        <v>1310000</v>
      </c>
      <c r="I44" s="1365">
        <v>0</v>
      </c>
      <c r="J44" s="1363">
        <v>0</v>
      </c>
      <c r="K44" s="1366">
        <v>0</v>
      </c>
      <c r="L44" s="1365">
        <v>23512319</v>
      </c>
      <c r="M44" s="1366">
        <v>1042029069</v>
      </c>
      <c r="N44" s="1365">
        <v>1232698</v>
      </c>
      <c r="O44" s="1364">
        <v>11579268</v>
      </c>
      <c r="P44" s="1367">
        <v>0</v>
      </c>
      <c r="Q44" s="1368">
        <v>0</v>
      </c>
      <c r="S44" s="1257"/>
      <c r="T44" s="1257"/>
      <c r="V44" s="543"/>
    </row>
    <row r="45" spans="1:22" x14ac:dyDescent="0.2">
      <c r="A45" s="1026"/>
      <c r="B45" s="1020"/>
      <c r="C45" s="1370"/>
      <c r="D45" s="1370"/>
      <c r="E45" s="1286"/>
      <c r="F45" s="1289"/>
      <c r="G45" s="1289"/>
      <c r="H45" s="1291"/>
      <c r="I45" s="1290"/>
      <c r="J45" s="1289"/>
      <c r="K45" s="1291"/>
      <c r="L45" s="1289"/>
      <c r="M45" s="1289"/>
      <c r="N45" s="1290"/>
      <c r="O45" s="1291"/>
      <c r="P45" s="1371"/>
      <c r="Q45" s="1372"/>
      <c r="S45" s="1257"/>
      <c r="T45" s="1257"/>
      <c r="V45" s="543"/>
    </row>
    <row r="46" spans="1:22" x14ac:dyDescent="0.2">
      <c r="A46" s="758" t="s">
        <v>295</v>
      </c>
      <c r="B46" s="1027" t="s">
        <v>915</v>
      </c>
      <c r="C46" s="1373">
        <v>464966000</v>
      </c>
      <c r="D46" s="1373">
        <v>487294009</v>
      </c>
      <c r="E46" s="1374">
        <v>471136515</v>
      </c>
      <c r="F46" s="1375"/>
      <c r="G46" s="1376">
        <v>169551</v>
      </c>
      <c r="H46" s="1377"/>
      <c r="I46" s="1378"/>
      <c r="J46" s="1376"/>
      <c r="K46" s="1379"/>
      <c r="L46" s="1380">
        <v>10946736</v>
      </c>
      <c r="M46" s="1381">
        <v>450268565</v>
      </c>
      <c r="N46" s="1300"/>
      <c r="O46" s="1381">
        <v>9751663</v>
      </c>
      <c r="P46" s="1382"/>
      <c r="Q46" s="1383"/>
      <c r="S46" s="1257"/>
      <c r="T46" s="1257"/>
      <c r="V46" s="543"/>
    </row>
    <row r="47" spans="1:22" ht="13.5" thickBot="1" x14ac:dyDescent="0.25">
      <c r="A47" s="1026"/>
      <c r="B47" s="1020"/>
      <c r="C47" s="1370"/>
      <c r="D47" s="1370"/>
      <c r="E47" s="1286"/>
      <c r="F47" s="1236"/>
      <c r="G47" s="1236"/>
      <c r="H47" s="1253"/>
      <c r="I47" s="1215"/>
      <c r="J47" s="1236"/>
      <c r="K47" s="1253"/>
      <c r="L47" s="1236"/>
      <c r="M47" s="1236"/>
      <c r="N47" s="1215"/>
      <c r="O47" s="1253"/>
      <c r="P47" s="759"/>
      <c r="Q47" s="760"/>
      <c r="S47" s="1257"/>
      <c r="T47" s="1257"/>
      <c r="V47" s="543"/>
    </row>
    <row r="48" spans="1:22" ht="13.5" hidden="1" thickBot="1" x14ac:dyDescent="0.25">
      <c r="A48" s="755"/>
      <c r="B48" s="1028"/>
      <c r="C48" s="1384"/>
      <c r="D48" s="1384"/>
      <c r="E48" s="1262"/>
      <c r="F48" s="1236"/>
      <c r="G48" s="1236"/>
      <c r="H48" s="1253"/>
      <c r="I48" s="1215"/>
      <c r="J48" s="1236"/>
      <c r="K48" s="1253"/>
      <c r="L48" s="1236"/>
      <c r="M48" s="1236"/>
      <c r="N48" s="1215"/>
      <c r="O48" s="1253"/>
      <c r="P48" s="759"/>
      <c r="Q48" s="760"/>
      <c r="S48" s="1257"/>
      <c r="T48" s="1257"/>
      <c r="V48" s="543"/>
    </row>
    <row r="49" spans="1:22" ht="13.5" hidden="1" thickBot="1" x14ac:dyDescent="0.25">
      <c r="A49" s="755"/>
      <c r="B49" s="1028"/>
      <c r="C49" s="1384"/>
      <c r="D49" s="1384"/>
      <c r="E49" s="1262"/>
      <c r="F49" s="1236"/>
      <c r="G49" s="1236"/>
      <c r="H49" s="1253"/>
      <c r="I49" s="1215"/>
      <c r="J49" s="1236"/>
      <c r="K49" s="1253"/>
      <c r="L49" s="1236"/>
      <c r="M49" s="1236"/>
      <c r="N49" s="1215"/>
      <c r="O49" s="1253"/>
      <c r="P49" s="759"/>
      <c r="Q49" s="760"/>
      <c r="S49" s="1257"/>
      <c r="T49" s="1257"/>
      <c r="V49" s="543"/>
    </row>
    <row r="50" spans="1:22" ht="13.5" hidden="1" thickBot="1" x14ac:dyDescent="0.25">
      <c r="A50" s="755"/>
      <c r="B50" s="1029"/>
      <c r="C50" s="1385"/>
      <c r="D50" s="1385"/>
      <c r="E50" s="1262"/>
      <c r="F50" s="1236"/>
      <c r="G50" s="1236"/>
      <c r="H50" s="1253"/>
      <c r="I50" s="1215"/>
      <c r="J50" s="1236"/>
      <c r="K50" s="1253"/>
      <c r="L50" s="1236"/>
      <c r="M50" s="1236"/>
      <c r="N50" s="1215"/>
      <c r="O50" s="1253"/>
      <c r="P50" s="759"/>
      <c r="Q50" s="760"/>
      <c r="S50" s="1257"/>
      <c r="T50" s="1257"/>
      <c r="V50" s="543"/>
    </row>
    <row r="51" spans="1:22" ht="15" customHeight="1" thickBot="1" x14ac:dyDescent="0.25">
      <c r="A51" s="1108"/>
      <c r="B51" s="1109" t="s">
        <v>382</v>
      </c>
      <c r="C51" s="1386">
        <v>5214200000</v>
      </c>
      <c r="D51" s="1386">
        <v>5604163100</v>
      </c>
      <c r="E51" s="1640">
        <v>5340419484</v>
      </c>
      <c r="F51" s="1387">
        <v>2200000</v>
      </c>
      <c r="G51" s="1388">
        <v>132281002</v>
      </c>
      <c r="H51" s="1389">
        <v>1310000</v>
      </c>
      <c r="I51" s="1390">
        <v>0</v>
      </c>
      <c r="J51" s="1388">
        <v>6000</v>
      </c>
      <c r="K51" s="1389">
        <v>0</v>
      </c>
      <c r="L51" s="1390">
        <v>62463273</v>
      </c>
      <c r="M51" s="1389">
        <v>5081299338</v>
      </c>
      <c r="N51" s="1391">
        <v>10752519</v>
      </c>
      <c r="O51" s="1389">
        <v>50107352</v>
      </c>
      <c r="P51" s="1392">
        <v>0</v>
      </c>
      <c r="Q51" s="1393">
        <v>0</v>
      </c>
      <c r="S51" s="1257"/>
      <c r="T51" s="1257"/>
      <c r="V51" s="543"/>
    </row>
    <row r="52" spans="1:22" x14ac:dyDescent="0.2">
      <c r="E52" s="539"/>
      <c r="F52" s="539"/>
      <c r="G52" s="1641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S52" s="1257"/>
      <c r="T52" s="1257"/>
    </row>
    <row r="53" spans="1:22" x14ac:dyDescent="0.2">
      <c r="C53" s="543"/>
      <c r="E53" s="1394"/>
      <c r="F53" s="1394"/>
      <c r="G53" s="1394"/>
      <c r="H53" s="1394"/>
      <c r="I53" s="539"/>
      <c r="J53" s="1394"/>
      <c r="K53" s="539"/>
      <c r="L53" s="1394"/>
      <c r="M53" s="539"/>
      <c r="N53" s="1394"/>
      <c r="O53" s="539"/>
      <c r="P53" s="539"/>
      <c r="Q53" s="539"/>
      <c r="S53" s="1257"/>
      <c r="T53" s="1257"/>
    </row>
    <row r="54" spans="1:22" x14ac:dyDescent="0.2">
      <c r="G54" s="543"/>
      <c r="K54" s="543"/>
      <c r="M54" s="543"/>
      <c r="Q54" s="543"/>
      <c r="S54" s="1257"/>
      <c r="T54" s="1257"/>
    </row>
    <row r="55" spans="1:22" x14ac:dyDescent="0.2">
      <c r="E55" s="543"/>
      <c r="L55" s="543"/>
      <c r="N55" s="543"/>
      <c r="S55" s="1257"/>
      <c r="T55" s="1257"/>
    </row>
    <row r="56" spans="1:22" x14ac:dyDescent="0.2">
      <c r="M56" s="1369"/>
      <c r="O56" s="543"/>
      <c r="S56" s="1257"/>
      <c r="T56" s="1257"/>
    </row>
    <row r="57" spans="1:22" x14ac:dyDescent="0.2">
      <c r="M57" s="543"/>
      <c r="N57" s="543"/>
      <c r="S57" s="1257"/>
      <c r="T57" s="1257"/>
    </row>
    <row r="58" spans="1:22" x14ac:dyDescent="0.2">
      <c r="N58" s="543"/>
      <c r="O58" s="543"/>
      <c r="S58" s="1257"/>
      <c r="T58" s="1257"/>
    </row>
    <row r="59" spans="1:22" x14ac:dyDescent="0.2">
      <c r="B59" s="1635"/>
      <c r="M59" s="543"/>
      <c r="N59" s="543"/>
      <c r="S59" s="1257"/>
      <c r="T59" s="1257"/>
    </row>
    <row r="60" spans="1:22" x14ac:dyDescent="0.2">
      <c r="B60" s="1635"/>
      <c r="E60" s="1635"/>
      <c r="S60" s="1257"/>
      <c r="T60" s="1257"/>
    </row>
    <row r="61" spans="1:22" x14ac:dyDescent="0.2">
      <c r="B61" s="1635"/>
      <c r="E61" s="1635"/>
      <c r="S61" s="1257"/>
      <c r="T61" s="1257"/>
    </row>
    <row r="62" spans="1:22" x14ac:dyDescent="0.2">
      <c r="B62" s="1635"/>
      <c r="E62" s="1635"/>
      <c r="S62" s="1257"/>
      <c r="T62" s="1257"/>
    </row>
    <row r="63" spans="1:22" x14ac:dyDescent="0.2">
      <c r="E63" s="1635"/>
    </row>
    <row r="64" spans="1:22" x14ac:dyDescent="0.2">
      <c r="E64" s="1635"/>
    </row>
  </sheetData>
  <mergeCells count="5">
    <mergeCell ref="A4:Q4"/>
    <mergeCell ref="F9:O9"/>
    <mergeCell ref="P9:Q9"/>
    <mergeCell ref="F10:K10"/>
    <mergeCell ref="L10:O10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zoomScale="110" zoomScaleNormal="110" workbookViewId="0">
      <selection activeCell="R2" sqref="R2"/>
    </sheetView>
  </sheetViews>
  <sheetFormatPr defaultRowHeight="12.75" x14ac:dyDescent="0.2"/>
  <cols>
    <col min="1" max="1" width="4.28515625" style="1418" customWidth="1"/>
    <col min="2" max="2" width="35.85546875" style="1418" customWidth="1"/>
    <col min="3" max="18" width="9.7109375" style="1418" customWidth="1"/>
    <col min="19" max="19" width="7.5703125" style="1418" customWidth="1"/>
    <col min="20" max="20" width="10.7109375" style="1418" customWidth="1"/>
    <col min="21" max="249" width="9.140625" style="1418"/>
    <col min="250" max="250" width="4.28515625" style="1418" customWidth="1"/>
    <col min="251" max="251" width="43.7109375" style="1418" customWidth="1"/>
    <col min="252" max="267" width="9.7109375" style="1418" customWidth="1"/>
    <col min="268" max="269" width="7.5703125" style="1418" customWidth="1"/>
    <col min="270" max="505" width="9.140625" style="1418"/>
    <col min="506" max="506" width="4.28515625" style="1418" customWidth="1"/>
    <col min="507" max="507" width="43.7109375" style="1418" customWidth="1"/>
    <col min="508" max="523" width="9.7109375" style="1418" customWidth="1"/>
    <col min="524" max="525" width="7.5703125" style="1418" customWidth="1"/>
    <col min="526" max="761" width="9.140625" style="1418"/>
    <col min="762" max="762" width="4.28515625" style="1418" customWidth="1"/>
    <col min="763" max="763" width="43.7109375" style="1418" customWidth="1"/>
    <col min="764" max="779" width="9.7109375" style="1418" customWidth="1"/>
    <col min="780" max="781" width="7.5703125" style="1418" customWidth="1"/>
    <col min="782" max="1017" width="9.140625" style="1418"/>
    <col min="1018" max="1018" width="4.28515625" style="1418" customWidth="1"/>
    <col min="1019" max="1019" width="43.7109375" style="1418" customWidth="1"/>
    <col min="1020" max="1035" width="9.7109375" style="1418" customWidth="1"/>
    <col min="1036" max="1037" width="7.5703125" style="1418" customWidth="1"/>
    <col min="1038" max="1273" width="9.140625" style="1418"/>
    <col min="1274" max="1274" width="4.28515625" style="1418" customWidth="1"/>
    <col min="1275" max="1275" width="43.7109375" style="1418" customWidth="1"/>
    <col min="1276" max="1291" width="9.7109375" style="1418" customWidth="1"/>
    <col min="1292" max="1293" width="7.5703125" style="1418" customWidth="1"/>
    <col min="1294" max="1529" width="9.140625" style="1418"/>
    <col min="1530" max="1530" width="4.28515625" style="1418" customWidth="1"/>
    <col min="1531" max="1531" width="43.7109375" style="1418" customWidth="1"/>
    <col min="1532" max="1547" width="9.7109375" style="1418" customWidth="1"/>
    <col min="1548" max="1549" width="7.5703125" style="1418" customWidth="1"/>
    <col min="1550" max="1785" width="9.140625" style="1418"/>
    <col min="1786" max="1786" width="4.28515625" style="1418" customWidth="1"/>
    <col min="1787" max="1787" width="43.7109375" style="1418" customWidth="1"/>
    <col min="1788" max="1803" width="9.7109375" style="1418" customWidth="1"/>
    <col min="1804" max="1805" width="7.5703125" style="1418" customWidth="1"/>
    <col min="1806" max="2041" width="9.140625" style="1418"/>
    <col min="2042" max="2042" width="4.28515625" style="1418" customWidth="1"/>
    <col min="2043" max="2043" width="43.7109375" style="1418" customWidth="1"/>
    <col min="2044" max="2059" width="9.7109375" style="1418" customWidth="1"/>
    <col min="2060" max="2061" width="7.5703125" style="1418" customWidth="1"/>
    <col min="2062" max="2297" width="9.140625" style="1418"/>
    <col min="2298" max="2298" width="4.28515625" style="1418" customWidth="1"/>
    <col min="2299" max="2299" width="43.7109375" style="1418" customWidth="1"/>
    <col min="2300" max="2315" width="9.7109375" style="1418" customWidth="1"/>
    <col min="2316" max="2317" width="7.5703125" style="1418" customWidth="1"/>
    <col min="2318" max="2553" width="9.140625" style="1418"/>
    <col min="2554" max="2554" width="4.28515625" style="1418" customWidth="1"/>
    <col min="2555" max="2555" width="43.7109375" style="1418" customWidth="1"/>
    <col min="2556" max="2571" width="9.7109375" style="1418" customWidth="1"/>
    <col min="2572" max="2573" width="7.5703125" style="1418" customWidth="1"/>
    <col min="2574" max="2809" width="9.140625" style="1418"/>
    <col min="2810" max="2810" width="4.28515625" style="1418" customWidth="1"/>
    <col min="2811" max="2811" width="43.7109375" style="1418" customWidth="1"/>
    <col min="2812" max="2827" width="9.7109375" style="1418" customWidth="1"/>
    <col min="2828" max="2829" width="7.5703125" style="1418" customWidth="1"/>
    <col min="2830" max="3065" width="9.140625" style="1418"/>
    <col min="3066" max="3066" width="4.28515625" style="1418" customWidth="1"/>
    <col min="3067" max="3067" width="43.7109375" style="1418" customWidth="1"/>
    <col min="3068" max="3083" width="9.7109375" style="1418" customWidth="1"/>
    <col min="3084" max="3085" width="7.5703125" style="1418" customWidth="1"/>
    <col min="3086" max="3321" width="9.140625" style="1418"/>
    <col min="3322" max="3322" width="4.28515625" style="1418" customWidth="1"/>
    <col min="3323" max="3323" width="43.7109375" style="1418" customWidth="1"/>
    <col min="3324" max="3339" width="9.7109375" style="1418" customWidth="1"/>
    <col min="3340" max="3341" width="7.5703125" style="1418" customWidth="1"/>
    <col min="3342" max="3577" width="9.140625" style="1418"/>
    <col min="3578" max="3578" width="4.28515625" style="1418" customWidth="1"/>
    <col min="3579" max="3579" width="43.7109375" style="1418" customWidth="1"/>
    <col min="3580" max="3595" width="9.7109375" style="1418" customWidth="1"/>
    <col min="3596" max="3597" width="7.5703125" style="1418" customWidth="1"/>
    <col min="3598" max="3833" width="9.140625" style="1418"/>
    <col min="3834" max="3834" width="4.28515625" style="1418" customWidth="1"/>
    <col min="3835" max="3835" width="43.7109375" style="1418" customWidth="1"/>
    <col min="3836" max="3851" width="9.7109375" style="1418" customWidth="1"/>
    <col min="3852" max="3853" width="7.5703125" style="1418" customWidth="1"/>
    <col min="3854" max="4089" width="9.140625" style="1418"/>
    <col min="4090" max="4090" width="4.28515625" style="1418" customWidth="1"/>
    <col min="4091" max="4091" width="43.7109375" style="1418" customWidth="1"/>
    <col min="4092" max="4107" width="9.7109375" style="1418" customWidth="1"/>
    <col min="4108" max="4109" width="7.5703125" style="1418" customWidth="1"/>
    <col min="4110" max="4345" width="9.140625" style="1418"/>
    <col min="4346" max="4346" width="4.28515625" style="1418" customWidth="1"/>
    <col min="4347" max="4347" width="43.7109375" style="1418" customWidth="1"/>
    <col min="4348" max="4363" width="9.7109375" style="1418" customWidth="1"/>
    <col min="4364" max="4365" width="7.5703125" style="1418" customWidth="1"/>
    <col min="4366" max="4601" width="9.140625" style="1418"/>
    <col min="4602" max="4602" width="4.28515625" style="1418" customWidth="1"/>
    <col min="4603" max="4603" width="43.7109375" style="1418" customWidth="1"/>
    <col min="4604" max="4619" width="9.7109375" style="1418" customWidth="1"/>
    <col min="4620" max="4621" width="7.5703125" style="1418" customWidth="1"/>
    <col min="4622" max="4857" width="9.140625" style="1418"/>
    <col min="4858" max="4858" width="4.28515625" style="1418" customWidth="1"/>
    <col min="4859" max="4859" width="43.7109375" style="1418" customWidth="1"/>
    <col min="4860" max="4875" width="9.7109375" style="1418" customWidth="1"/>
    <col min="4876" max="4877" width="7.5703125" style="1418" customWidth="1"/>
    <col min="4878" max="5113" width="9.140625" style="1418"/>
    <col min="5114" max="5114" width="4.28515625" style="1418" customWidth="1"/>
    <col min="5115" max="5115" width="43.7109375" style="1418" customWidth="1"/>
    <col min="5116" max="5131" width="9.7109375" style="1418" customWidth="1"/>
    <col min="5132" max="5133" width="7.5703125" style="1418" customWidth="1"/>
    <col min="5134" max="5369" width="9.140625" style="1418"/>
    <col min="5370" max="5370" width="4.28515625" style="1418" customWidth="1"/>
    <col min="5371" max="5371" width="43.7109375" style="1418" customWidth="1"/>
    <col min="5372" max="5387" width="9.7109375" style="1418" customWidth="1"/>
    <col min="5388" max="5389" width="7.5703125" style="1418" customWidth="1"/>
    <col min="5390" max="5625" width="9.140625" style="1418"/>
    <col min="5626" max="5626" width="4.28515625" style="1418" customWidth="1"/>
    <col min="5627" max="5627" width="43.7109375" style="1418" customWidth="1"/>
    <col min="5628" max="5643" width="9.7109375" style="1418" customWidth="1"/>
    <col min="5644" max="5645" width="7.5703125" style="1418" customWidth="1"/>
    <col min="5646" max="5881" width="9.140625" style="1418"/>
    <col min="5882" max="5882" width="4.28515625" style="1418" customWidth="1"/>
    <col min="5883" max="5883" width="43.7109375" style="1418" customWidth="1"/>
    <col min="5884" max="5899" width="9.7109375" style="1418" customWidth="1"/>
    <col min="5900" max="5901" width="7.5703125" style="1418" customWidth="1"/>
    <col min="5902" max="6137" width="9.140625" style="1418"/>
    <col min="6138" max="6138" width="4.28515625" style="1418" customWidth="1"/>
    <col min="6139" max="6139" width="43.7109375" style="1418" customWidth="1"/>
    <col min="6140" max="6155" width="9.7109375" style="1418" customWidth="1"/>
    <col min="6156" max="6157" width="7.5703125" style="1418" customWidth="1"/>
    <col min="6158" max="6393" width="9.140625" style="1418"/>
    <col min="6394" max="6394" width="4.28515625" style="1418" customWidth="1"/>
    <col min="6395" max="6395" width="43.7109375" style="1418" customWidth="1"/>
    <col min="6396" max="6411" width="9.7109375" style="1418" customWidth="1"/>
    <col min="6412" max="6413" width="7.5703125" style="1418" customWidth="1"/>
    <col min="6414" max="6649" width="9.140625" style="1418"/>
    <col min="6650" max="6650" width="4.28515625" style="1418" customWidth="1"/>
    <col min="6651" max="6651" width="43.7109375" style="1418" customWidth="1"/>
    <col min="6652" max="6667" width="9.7109375" style="1418" customWidth="1"/>
    <col min="6668" max="6669" width="7.5703125" style="1418" customWidth="1"/>
    <col min="6670" max="6905" width="9.140625" style="1418"/>
    <col min="6906" max="6906" width="4.28515625" style="1418" customWidth="1"/>
    <col min="6907" max="6907" width="43.7109375" style="1418" customWidth="1"/>
    <col min="6908" max="6923" width="9.7109375" style="1418" customWidth="1"/>
    <col min="6924" max="6925" width="7.5703125" style="1418" customWidth="1"/>
    <col min="6926" max="7161" width="9.140625" style="1418"/>
    <col min="7162" max="7162" width="4.28515625" style="1418" customWidth="1"/>
    <col min="7163" max="7163" width="43.7109375" style="1418" customWidth="1"/>
    <col min="7164" max="7179" width="9.7109375" style="1418" customWidth="1"/>
    <col min="7180" max="7181" width="7.5703125" style="1418" customWidth="1"/>
    <col min="7182" max="7417" width="9.140625" style="1418"/>
    <col min="7418" max="7418" width="4.28515625" style="1418" customWidth="1"/>
    <col min="7419" max="7419" width="43.7109375" style="1418" customWidth="1"/>
    <col min="7420" max="7435" width="9.7109375" style="1418" customWidth="1"/>
    <col min="7436" max="7437" width="7.5703125" style="1418" customWidth="1"/>
    <col min="7438" max="7673" width="9.140625" style="1418"/>
    <col min="7674" max="7674" width="4.28515625" style="1418" customWidth="1"/>
    <col min="7675" max="7675" width="43.7109375" style="1418" customWidth="1"/>
    <col min="7676" max="7691" width="9.7109375" style="1418" customWidth="1"/>
    <col min="7692" max="7693" width="7.5703125" style="1418" customWidth="1"/>
    <col min="7694" max="7929" width="9.140625" style="1418"/>
    <col min="7930" max="7930" width="4.28515625" style="1418" customWidth="1"/>
    <col min="7931" max="7931" width="43.7109375" style="1418" customWidth="1"/>
    <col min="7932" max="7947" width="9.7109375" style="1418" customWidth="1"/>
    <col min="7948" max="7949" width="7.5703125" style="1418" customWidth="1"/>
    <col min="7950" max="8185" width="9.140625" style="1418"/>
    <col min="8186" max="8186" width="4.28515625" style="1418" customWidth="1"/>
    <col min="8187" max="8187" width="43.7109375" style="1418" customWidth="1"/>
    <col min="8188" max="8203" width="9.7109375" style="1418" customWidth="1"/>
    <col min="8204" max="8205" width="7.5703125" style="1418" customWidth="1"/>
    <col min="8206" max="8441" width="9.140625" style="1418"/>
    <col min="8442" max="8442" width="4.28515625" style="1418" customWidth="1"/>
    <col min="8443" max="8443" width="43.7109375" style="1418" customWidth="1"/>
    <col min="8444" max="8459" width="9.7109375" style="1418" customWidth="1"/>
    <col min="8460" max="8461" width="7.5703125" style="1418" customWidth="1"/>
    <col min="8462" max="8697" width="9.140625" style="1418"/>
    <col min="8698" max="8698" width="4.28515625" style="1418" customWidth="1"/>
    <col min="8699" max="8699" width="43.7109375" style="1418" customWidth="1"/>
    <col min="8700" max="8715" width="9.7109375" style="1418" customWidth="1"/>
    <col min="8716" max="8717" width="7.5703125" style="1418" customWidth="1"/>
    <col min="8718" max="8953" width="9.140625" style="1418"/>
    <col min="8954" max="8954" width="4.28515625" style="1418" customWidth="1"/>
    <col min="8955" max="8955" width="43.7109375" style="1418" customWidth="1"/>
    <col min="8956" max="8971" width="9.7109375" style="1418" customWidth="1"/>
    <col min="8972" max="8973" width="7.5703125" style="1418" customWidth="1"/>
    <col min="8974" max="9209" width="9.140625" style="1418"/>
    <col min="9210" max="9210" width="4.28515625" style="1418" customWidth="1"/>
    <col min="9211" max="9211" width="43.7109375" style="1418" customWidth="1"/>
    <col min="9212" max="9227" width="9.7109375" style="1418" customWidth="1"/>
    <col min="9228" max="9229" width="7.5703125" style="1418" customWidth="1"/>
    <col min="9230" max="9465" width="9.140625" style="1418"/>
    <col min="9466" max="9466" width="4.28515625" style="1418" customWidth="1"/>
    <col min="9467" max="9467" width="43.7109375" style="1418" customWidth="1"/>
    <col min="9468" max="9483" width="9.7109375" style="1418" customWidth="1"/>
    <col min="9484" max="9485" width="7.5703125" style="1418" customWidth="1"/>
    <col min="9486" max="9721" width="9.140625" style="1418"/>
    <col min="9722" max="9722" width="4.28515625" style="1418" customWidth="1"/>
    <col min="9723" max="9723" width="43.7109375" style="1418" customWidth="1"/>
    <col min="9724" max="9739" width="9.7109375" style="1418" customWidth="1"/>
    <col min="9740" max="9741" width="7.5703125" style="1418" customWidth="1"/>
    <col min="9742" max="9977" width="9.140625" style="1418"/>
    <col min="9978" max="9978" width="4.28515625" style="1418" customWidth="1"/>
    <col min="9979" max="9979" width="43.7109375" style="1418" customWidth="1"/>
    <col min="9980" max="9995" width="9.7109375" style="1418" customWidth="1"/>
    <col min="9996" max="9997" width="7.5703125" style="1418" customWidth="1"/>
    <col min="9998" max="10233" width="9.140625" style="1418"/>
    <col min="10234" max="10234" width="4.28515625" style="1418" customWidth="1"/>
    <col min="10235" max="10235" width="43.7109375" style="1418" customWidth="1"/>
    <col min="10236" max="10251" width="9.7109375" style="1418" customWidth="1"/>
    <col min="10252" max="10253" width="7.5703125" style="1418" customWidth="1"/>
    <col min="10254" max="10489" width="9.140625" style="1418"/>
    <col min="10490" max="10490" width="4.28515625" style="1418" customWidth="1"/>
    <col min="10491" max="10491" width="43.7109375" style="1418" customWidth="1"/>
    <col min="10492" max="10507" width="9.7109375" style="1418" customWidth="1"/>
    <col min="10508" max="10509" width="7.5703125" style="1418" customWidth="1"/>
    <col min="10510" max="10745" width="9.140625" style="1418"/>
    <col min="10746" max="10746" width="4.28515625" style="1418" customWidth="1"/>
    <col min="10747" max="10747" width="43.7109375" style="1418" customWidth="1"/>
    <col min="10748" max="10763" width="9.7109375" style="1418" customWidth="1"/>
    <col min="10764" max="10765" width="7.5703125" style="1418" customWidth="1"/>
    <col min="10766" max="11001" width="9.140625" style="1418"/>
    <col min="11002" max="11002" width="4.28515625" style="1418" customWidth="1"/>
    <col min="11003" max="11003" width="43.7109375" style="1418" customWidth="1"/>
    <col min="11004" max="11019" width="9.7109375" style="1418" customWidth="1"/>
    <col min="11020" max="11021" width="7.5703125" style="1418" customWidth="1"/>
    <col min="11022" max="11257" width="9.140625" style="1418"/>
    <col min="11258" max="11258" width="4.28515625" style="1418" customWidth="1"/>
    <col min="11259" max="11259" width="43.7109375" style="1418" customWidth="1"/>
    <col min="11260" max="11275" width="9.7109375" style="1418" customWidth="1"/>
    <col min="11276" max="11277" width="7.5703125" style="1418" customWidth="1"/>
    <col min="11278" max="11513" width="9.140625" style="1418"/>
    <col min="11514" max="11514" width="4.28515625" style="1418" customWidth="1"/>
    <col min="11515" max="11515" width="43.7109375" style="1418" customWidth="1"/>
    <col min="11516" max="11531" width="9.7109375" style="1418" customWidth="1"/>
    <col min="11532" max="11533" width="7.5703125" style="1418" customWidth="1"/>
    <col min="11534" max="11769" width="9.140625" style="1418"/>
    <col min="11770" max="11770" width="4.28515625" style="1418" customWidth="1"/>
    <col min="11771" max="11771" width="43.7109375" style="1418" customWidth="1"/>
    <col min="11772" max="11787" width="9.7109375" style="1418" customWidth="1"/>
    <col min="11788" max="11789" width="7.5703125" style="1418" customWidth="1"/>
    <col min="11790" max="12025" width="9.140625" style="1418"/>
    <col min="12026" max="12026" width="4.28515625" style="1418" customWidth="1"/>
    <col min="12027" max="12027" width="43.7109375" style="1418" customWidth="1"/>
    <col min="12028" max="12043" width="9.7109375" style="1418" customWidth="1"/>
    <col min="12044" max="12045" width="7.5703125" style="1418" customWidth="1"/>
    <col min="12046" max="12281" width="9.140625" style="1418"/>
    <col min="12282" max="12282" width="4.28515625" style="1418" customWidth="1"/>
    <col min="12283" max="12283" width="43.7109375" style="1418" customWidth="1"/>
    <col min="12284" max="12299" width="9.7109375" style="1418" customWidth="1"/>
    <col min="12300" max="12301" width="7.5703125" style="1418" customWidth="1"/>
    <col min="12302" max="12537" width="9.140625" style="1418"/>
    <col min="12538" max="12538" width="4.28515625" style="1418" customWidth="1"/>
    <col min="12539" max="12539" width="43.7109375" style="1418" customWidth="1"/>
    <col min="12540" max="12555" width="9.7109375" style="1418" customWidth="1"/>
    <col min="12556" max="12557" width="7.5703125" style="1418" customWidth="1"/>
    <col min="12558" max="12793" width="9.140625" style="1418"/>
    <col min="12794" max="12794" width="4.28515625" style="1418" customWidth="1"/>
    <col min="12795" max="12795" width="43.7109375" style="1418" customWidth="1"/>
    <col min="12796" max="12811" width="9.7109375" style="1418" customWidth="1"/>
    <col min="12812" max="12813" width="7.5703125" style="1418" customWidth="1"/>
    <col min="12814" max="13049" width="9.140625" style="1418"/>
    <col min="13050" max="13050" width="4.28515625" style="1418" customWidth="1"/>
    <col min="13051" max="13051" width="43.7109375" style="1418" customWidth="1"/>
    <col min="13052" max="13067" width="9.7109375" style="1418" customWidth="1"/>
    <col min="13068" max="13069" width="7.5703125" style="1418" customWidth="1"/>
    <col min="13070" max="13305" width="9.140625" style="1418"/>
    <col min="13306" max="13306" width="4.28515625" style="1418" customWidth="1"/>
    <col min="13307" max="13307" width="43.7109375" style="1418" customWidth="1"/>
    <col min="13308" max="13323" width="9.7109375" style="1418" customWidth="1"/>
    <col min="13324" max="13325" width="7.5703125" style="1418" customWidth="1"/>
    <col min="13326" max="13561" width="9.140625" style="1418"/>
    <col min="13562" max="13562" width="4.28515625" style="1418" customWidth="1"/>
    <col min="13563" max="13563" width="43.7109375" style="1418" customWidth="1"/>
    <col min="13564" max="13579" width="9.7109375" style="1418" customWidth="1"/>
    <col min="13580" max="13581" width="7.5703125" style="1418" customWidth="1"/>
    <col min="13582" max="13817" width="9.140625" style="1418"/>
    <col min="13818" max="13818" width="4.28515625" style="1418" customWidth="1"/>
    <col min="13819" max="13819" width="43.7109375" style="1418" customWidth="1"/>
    <col min="13820" max="13835" width="9.7109375" style="1418" customWidth="1"/>
    <col min="13836" max="13837" width="7.5703125" style="1418" customWidth="1"/>
    <col min="13838" max="14073" width="9.140625" style="1418"/>
    <col min="14074" max="14074" width="4.28515625" style="1418" customWidth="1"/>
    <col min="14075" max="14075" width="43.7109375" style="1418" customWidth="1"/>
    <col min="14076" max="14091" width="9.7109375" style="1418" customWidth="1"/>
    <col min="14092" max="14093" width="7.5703125" style="1418" customWidth="1"/>
    <col min="14094" max="14329" width="9.140625" style="1418"/>
    <col min="14330" max="14330" width="4.28515625" style="1418" customWidth="1"/>
    <col min="14331" max="14331" width="43.7109375" style="1418" customWidth="1"/>
    <col min="14332" max="14347" width="9.7109375" style="1418" customWidth="1"/>
    <col min="14348" max="14349" width="7.5703125" style="1418" customWidth="1"/>
    <col min="14350" max="14585" width="9.140625" style="1418"/>
    <col min="14586" max="14586" width="4.28515625" style="1418" customWidth="1"/>
    <col min="14587" max="14587" width="43.7109375" style="1418" customWidth="1"/>
    <col min="14588" max="14603" width="9.7109375" style="1418" customWidth="1"/>
    <col min="14604" max="14605" width="7.5703125" style="1418" customWidth="1"/>
    <col min="14606" max="14841" width="9.140625" style="1418"/>
    <col min="14842" max="14842" width="4.28515625" style="1418" customWidth="1"/>
    <col min="14843" max="14843" width="43.7109375" style="1418" customWidth="1"/>
    <col min="14844" max="14859" width="9.7109375" style="1418" customWidth="1"/>
    <col min="14860" max="14861" width="7.5703125" style="1418" customWidth="1"/>
    <col min="14862" max="15097" width="9.140625" style="1418"/>
    <col min="15098" max="15098" width="4.28515625" style="1418" customWidth="1"/>
    <col min="15099" max="15099" width="43.7109375" style="1418" customWidth="1"/>
    <col min="15100" max="15115" width="9.7109375" style="1418" customWidth="1"/>
    <col min="15116" max="15117" width="7.5703125" style="1418" customWidth="1"/>
    <col min="15118" max="15353" width="9.140625" style="1418"/>
    <col min="15354" max="15354" width="4.28515625" style="1418" customWidth="1"/>
    <col min="15355" max="15355" width="43.7109375" style="1418" customWidth="1"/>
    <col min="15356" max="15371" width="9.7109375" style="1418" customWidth="1"/>
    <col min="15372" max="15373" width="7.5703125" style="1418" customWidth="1"/>
    <col min="15374" max="15609" width="9.140625" style="1418"/>
    <col min="15610" max="15610" width="4.28515625" style="1418" customWidth="1"/>
    <col min="15611" max="15611" width="43.7109375" style="1418" customWidth="1"/>
    <col min="15612" max="15627" width="9.7109375" style="1418" customWidth="1"/>
    <col min="15628" max="15629" width="7.5703125" style="1418" customWidth="1"/>
    <col min="15630" max="15865" width="9.140625" style="1418"/>
    <col min="15866" max="15866" width="4.28515625" style="1418" customWidth="1"/>
    <col min="15867" max="15867" width="43.7109375" style="1418" customWidth="1"/>
    <col min="15868" max="15883" width="9.7109375" style="1418" customWidth="1"/>
    <col min="15884" max="15885" width="7.5703125" style="1418" customWidth="1"/>
    <col min="15886" max="16121" width="9.140625" style="1418"/>
    <col min="16122" max="16122" width="4.28515625" style="1418" customWidth="1"/>
    <col min="16123" max="16123" width="43.7109375" style="1418" customWidth="1"/>
    <col min="16124" max="16139" width="9.7109375" style="1418" customWidth="1"/>
    <col min="16140" max="16141" width="7.5703125" style="1418" customWidth="1"/>
    <col min="16142" max="16384" width="9.140625" style="1418"/>
  </cols>
  <sheetData>
    <row r="1" spans="1:20" x14ac:dyDescent="0.2">
      <c r="Q1" s="20"/>
      <c r="R1" s="6"/>
    </row>
    <row r="2" spans="1:20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395"/>
      <c r="Q2" s="1329"/>
      <c r="R2" s="1395" t="s">
        <v>1306</v>
      </c>
      <c r="S2" s="20"/>
      <c r="T2" s="20"/>
    </row>
    <row r="3" spans="1:20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395"/>
      <c r="Q3" s="1329"/>
      <c r="R3" s="1395" t="s">
        <v>51</v>
      </c>
      <c r="S3" s="20"/>
      <c r="T3" s="20"/>
    </row>
    <row r="4" spans="1:20" ht="22.5" customHeight="1" x14ac:dyDescent="0.2">
      <c r="A4" s="2424" t="s">
        <v>1307</v>
      </c>
      <c r="B4" s="2424"/>
      <c r="C4" s="2424"/>
      <c r="D4" s="2424"/>
      <c r="E4" s="2424"/>
      <c r="F4" s="2424"/>
      <c r="G4" s="2424"/>
      <c r="H4" s="2424"/>
      <c r="I4" s="2424"/>
      <c r="J4" s="2424"/>
      <c r="K4" s="2424"/>
      <c r="L4" s="2424"/>
      <c r="M4" s="2424"/>
      <c r="N4" s="2424"/>
      <c r="O4" s="2424"/>
      <c r="P4" s="2424"/>
      <c r="Q4" s="2424"/>
      <c r="R4" s="2424"/>
      <c r="S4" s="2055"/>
      <c r="T4" s="2055"/>
    </row>
    <row r="5" spans="1:20" x14ac:dyDescent="0.2">
      <c r="A5" s="20"/>
      <c r="B5" s="2424"/>
      <c r="C5" s="2424"/>
      <c r="D5" s="2424"/>
      <c r="E5" s="2424"/>
      <c r="F5" s="2424"/>
      <c r="G5" s="2424"/>
      <c r="H5" s="2424"/>
      <c r="I5" s="2424"/>
      <c r="J5" s="2424"/>
      <c r="K5" s="2424"/>
      <c r="L5" s="2424"/>
      <c r="M5" s="2424"/>
      <c r="N5" s="2424"/>
      <c r="O5" s="2424"/>
      <c r="P5" s="2424"/>
      <c r="Q5" s="2424"/>
      <c r="R5" s="2424"/>
      <c r="S5" s="2055"/>
      <c r="T5" s="2055"/>
    </row>
    <row r="6" spans="1:20" ht="13.5" thickBo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449" t="s">
        <v>1303</v>
      </c>
      <c r="S6" s="20"/>
      <c r="T6" s="20"/>
    </row>
    <row r="7" spans="1:20" ht="13.5" thickBot="1" x14ac:dyDescent="0.25">
      <c r="A7" s="1030"/>
      <c r="B7" s="1117"/>
      <c r="C7" s="2425" t="s">
        <v>1308</v>
      </c>
      <c r="D7" s="2425"/>
      <c r="E7" s="2425"/>
      <c r="F7" s="2425"/>
      <c r="G7" s="2425"/>
      <c r="H7" s="2425"/>
      <c r="I7" s="2425"/>
      <c r="J7" s="2425"/>
      <c r="K7" s="2425"/>
      <c r="L7" s="2425"/>
      <c r="M7" s="2426"/>
      <c r="N7" s="2426"/>
      <c r="O7" s="2426"/>
      <c r="P7" s="2426"/>
      <c r="Q7" s="2426"/>
      <c r="R7" s="2427"/>
      <c r="S7" s="436"/>
      <c r="T7" s="436"/>
    </row>
    <row r="8" spans="1:20" ht="20.25" customHeight="1" thickBot="1" x14ac:dyDescent="0.25">
      <c r="A8" s="1031"/>
      <c r="B8" s="1118"/>
      <c r="C8" s="2428" t="s">
        <v>536</v>
      </c>
      <c r="D8" s="2428"/>
      <c r="E8" s="2428"/>
      <c r="F8" s="2428"/>
      <c r="G8" s="2428"/>
      <c r="H8" s="2428"/>
      <c r="I8" s="2428"/>
      <c r="J8" s="2428"/>
      <c r="K8" s="2429"/>
      <c r="L8" s="1119"/>
      <c r="M8" s="2430" t="s">
        <v>1149</v>
      </c>
      <c r="N8" s="2428"/>
      <c r="O8" s="2428"/>
      <c r="P8" s="2428"/>
      <c r="Q8" s="2428"/>
      <c r="R8" s="2431"/>
      <c r="S8" s="436"/>
      <c r="T8" s="436"/>
    </row>
    <row r="9" spans="1:20" ht="47.25" customHeight="1" x14ac:dyDescent="0.2">
      <c r="A9" s="1032" t="s">
        <v>336</v>
      </c>
      <c r="B9" s="1032" t="s">
        <v>923</v>
      </c>
      <c r="C9" s="2432" t="s">
        <v>583</v>
      </c>
      <c r="D9" s="2433"/>
      <c r="E9" s="2434" t="s">
        <v>537</v>
      </c>
      <c r="F9" s="2433"/>
      <c r="G9" s="2434" t="s">
        <v>376</v>
      </c>
      <c r="H9" s="2433"/>
      <c r="I9" s="2434" t="s">
        <v>377</v>
      </c>
      <c r="J9" s="2432"/>
      <c r="K9" s="2435" t="s">
        <v>378</v>
      </c>
      <c r="L9" s="2436"/>
      <c r="M9" s="2419" t="s">
        <v>379</v>
      </c>
      <c r="N9" s="2420"/>
      <c r="O9" s="2421" t="s">
        <v>380</v>
      </c>
      <c r="P9" s="2421"/>
      <c r="Q9" s="2422" t="s">
        <v>37</v>
      </c>
      <c r="R9" s="2423"/>
      <c r="S9" s="440"/>
      <c r="T9" s="437"/>
    </row>
    <row r="10" spans="1:20" ht="30.75" customHeight="1" x14ac:dyDescent="0.2">
      <c r="A10" s="1032"/>
      <c r="B10" s="1032"/>
      <c r="C10" s="1120" t="s">
        <v>131</v>
      </c>
      <c r="D10" s="1121" t="s">
        <v>169</v>
      </c>
      <c r="E10" s="1120" t="s">
        <v>131</v>
      </c>
      <c r="F10" s="1121" t="s">
        <v>169</v>
      </c>
      <c r="G10" s="1120" t="s">
        <v>131</v>
      </c>
      <c r="H10" s="1121" t="s">
        <v>169</v>
      </c>
      <c r="I10" s="1120" t="s">
        <v>131</v>
      </c>
      <c r="J10" s="1122" t="s">
        <v>169</v>
      </c>
      <c r="K10" s="1113" t="s">
        <v>131</v>
      </c>
      <c r="L10" s="1123" t="s">
        <v>169</v>
      </c>
      <c r="M10" s="1113" t="s">
        <v>131</v>
      </c>
      <c r="N10" s="2056" t="s">
        <v>169</v>
      </c>
      <c r="O10" s="1122" t="s">
        <v>131</v>
      </c>
      <c r="P10" s="1121" t="s">
        <v>169</v>
      </c>
      <c r="Q10" s="1121" t="s">
        <v>131</v>
      </c>
      <c r="R10" s="1123" t="s">
        <v>169</v>
      </c>
      <c r="S10" s="440"/>
      <c r="T10" s="437"/>
    </row>
    <row r="11" spans="1:20" x14ac:dyDescent="0.2">
      <c r="A11" s="1054">
        <v>1</v>
      </c>
      <c r="B11" s="1054">
        <v>2</v>
      </c>
      <c r="C11" s="1124">
        <v>3</v>
      </c>
      <c r="D11" s="1125">
        <v>4</v>
      </c>
      <c r="E11" s="1055">
        <v>5</v>
      </c>
      <c r="F11" s="1055">
        <v>6</v>
      </c>
      <c r="G11" s="1055">
        <v>7</v>
      </c>
      <c r="H11" s="1055">
        <v>8</v>
      </c>
      <c r="I11" s="1055">
        <v>9</v>
      </c>
      <c r="J11" s="1056">
        <v>10</v>
      </c>
      <c r="K11" s="1126">
        <v>11</v>
      </c>
      <c r="L11" s="1057">
        <v>12</v>
      </c>
      <c r="M11" s="1058">
        <v>13</v>
      </c>
      <c r="N11" s="1396">
        <v>14</v>
      </c>
      <c r="O11" s="1056">
        <v>15</v>
      </c>
      <c r="P11" s="1055">
        <v>16</v>
      </c>
      <c r="Q11" s="1396">
        <v>17</v>
      </c>
      <c r="R11" s="1057">
        <v>18</v>
      </c>
      <c r="S11" s="438"/>
      <c r="T11" s="438"/>
    </row>
    <row r="12" spans="1:20" x14ac:dyDescent="0.2">
      <c r="A12" s="1059"/>
      <c r="B12" s="1423"/>
      <c r="C12" s="2086"/>
      <c r="D12" s="1060"/>
      <c r="E12" s="1061"/>
      <c r="F12" s="1061"/>
      <c r="G12" s="1061"/>
      <c r="H12" s="1061"/>
      <c r="I12" s="1061"/>
      <c r="J12" s="1062"/>
      <c r="K12" s="1127"/>
      <c r="L12" s="1063"/>
      <c r="M12" s="1064"/>
      <c r="N12" s="438"/>
      <c r="O12" s="1062"/>
      <c r="P12" s="1061"/>
      <c r="Q12" s="438"/>
      <c r="R12" s="1063"/>
      <c r="S12" s="438"/>
      <c r="T12" s="438"/>
    </row>
    <row r="13" spans="1:20" x14ac:dyDescent="0.2">
      <c r="A13" s="1059" t="s">
        <v>295</v>
      </c>
      <c r="B13" s="1024" t="s">
        <v>212</v>
      </c>
      <c r="C13" s="1128">
        <v>16300000</v>
      </c>
      <c r="D13" s="1128">
        <v>13814461</v>
      </c>
      <c r="E13" s="1129">
        <v>8500000</v>
      </c>
      <c r="F13" s="1129">
        <v>8000754</v>
      </c>
      <c r="G13" s="1129">
        <v>4730000</v>
      </c>
      <c r="H13" s="1129">
        <v>4213804</v>
      </c>
      <c r="I13" s="1129">
        <v>2600000</v>
      </c>
      <c r="J13" s="1130">
        <v>2183295</v>
      </c>
      <c r="K13" s="1131">
        <v>32130000</v>
      </c>
      <c r="L13" s="1132">
        <v>28212314</v>
      </c>
      <c r="M13" s="1133"/>
      <c r="N13" s="1134"/>
      <c r="O13" s="1130"/>
      <c r="P13" s="1129"/>
      <c r="Q13" s="1134">
        <v>41700167</v>
      </c>
      <c r="R13" s="1135">
        <v>40063646</v>
      </c>
      <c r="S13" s="1136"/>
      <c r="T13" s="1136"/>
    </row>
    <row r="14" spans="1:20" x14ac:dyDescent="0.2">
      <c r="A14" s="1065"/>
      <c r="B14" s="1025"/>
      <c r="C14" s="1137"/>
      <c r="D14" s="1138"/>
      <c r="E14" s="1129"/>
      <c r="F14" s="1129"/>
      <c r="G14" s="1129"/>
      <c r="H14" s="1129"/>
      <c r="I14" s="1129"/>
      <c r="J14" s="1130"/>
      <c r="K14" s="1131"/>
      <c r="L14" s="1132"/>
      <c r="M14" s="1133"/>
      <c r="N14" s="1134"/>
      <c r="O14" s="1130"/>
      <c r="P14" s="1129"/>
      <c r="Q14" s="1134"/>
      <c r="R14" s="1135"/>
      <c r="S14" s="439"/>
      <c r="T14" s="439"/>
    </row>
    <row r="15" spans="1:20" x14ac:dyDescent="0.2">
      <c r="A15" s="1642"/>
      <c r="B15" s="1643" t="s">
        <v>133</v>
      </c>
      <c r="C15" s="1644">
        <v>16300000</v>
      </c>
      <c r="D15" s="1644">
        <v>13814461</v>
      </c>
      <c r="E15" s="1645">
        <v>8500000</v>
      </c>
      <c r="F15" s="1645">
        <v>8000754</v>
      </c>
      <c r="G15" s="1645">
        <v>4730000</v>
      </c>
      <c r="H15" s="1645">
        <v>4213804</v>
      </c>
      <c r="I15" s="1645">
        <v>2600000</v>
      </c>
      <c r="J15" s="1646">
        <v>2183295</v>
      </c>
      <c r="K15" s="1647">
        <v>32130000</v>
      </c>
      <c r="L15" s="1648">
        <v>28212314</v>
      </c>
      <c r="M15" s="1647">
        <v>0</v>
      </c>
      <c r="N15" s="1645">
        <v>0</v>
      </c>
      <c r="O15" s="1646">
        <v>0</v>
      </c>
      <c r="P15" s="1645">
        <v>0</v>
      </c>
      <c r="Q15" s="1646">
        <v>41700167</v>
      </c>
      <c r="R15" s="1648">
        <v>40063646</v>
      </c>
      <c r="S15" s="440"/>
      <c r="T15" s="440"/>
    </row>
    <row r="16" spans="1:20" x14ac:dyDescent="0.2">
      <c r="A16" s="1065"/>
      <c r="B16" s="1424"/>
      <c r="C16" s="1139"/>
      <c r="D16" s="1139"/>
      <c r="E16" s="1140"/>
      <c r="F16" s="1140"/>
      <c r="G16" s="1140"/>
      <c r="H16" s="1140"/>
      <c r="I16" s="1140"/>
      <c r="J16" s="1141"/>
      <c r="K16" s="1142"/>
      <c r="L16" s="1135"/>
      <c r="M16" s="1143"/>
      <c r="N16" s="1144"/>
      <c r="O16" s="1141"/>
      <c r="P16" s="1140"/>
      <c r="Q16" s="1144"/>
      <c r="R16" s="1135"/>
      <c r="S16" s="439"/>
      <c r="T16" s="440"/>
    </row>
    <row r="17" spans="1:20" x14ac:dyDescent="0.2">
      <c r="A17" s="1059" t="s">
        <v>295</v>
      </c>
      <c r="B17" s="1024" t="s">
        <v>363</v>
      </c>
      <c r="C17" s="1139">
        <v>3190591</v>
      </c>
      <c r="D17" s="1139">
        <v>2800701</v>
      </c>
      <c r="E17" s="1140">
        <v>600000</v>
      </c>
      <c r="F17" s="1140">
        <v>514561</v>
      </c>
      <c r="G17" s="1140">
        <v>800000</v>
      </c>
      <c r="H17" s="1140">
        <v>678265</v>
      </c>
      <c r="I17" s="1140">
        <v>352000</v>
      </c>
      <c r="J17" s="1141">
        <v>313872</v>
      </c>
      <c r="K17" s="1145">
        <v>4942591</v>
      </c>
      <c r="L17" s="1146">
        <v>4307399</v>
      </c>
      <c r="M17" s="1133"/>
      <c r="N17" s="1134"/>
      <c r="O17" s="1130"/>
      <c r="P17" s="1129"/>
      <c r="Q17" s="1134"/>
      <c r="R17" s="1135"/>
      <c r="S17" s="439"/>
      <c r="T17" s="440"/>
    </row>
    <row r="18" spans="1:20" x14ac:dyDescent="0.2">
      <c r="A18" s="1059" t="s">
        <v>103</v>
      </c>
      <c r="B18" s="1024" t="s">
        <v>364</v>
      </c>
      <c r="C18" s="1139">
        <v>2708000</v>
      </c>
      <c r="D18" s="1139">
        <v>2203181</v>
      </c>
      <c r="E18" s="1140">
        <v>2271000</v>
      </c>
      <c r="F18" s="1140">
        <v>2192615</v>
      </c>
      <c r="G18" s="1140">
        <v>1712000</v>
      </c>
      <c r="H18" s="1140">
        <v>1449476</v>
      </c>
      <c r="I18" s="1140">
        <v>720000</v>
      </c>
      <c r="J18" s="1141">
        <v>627744</v>
      </c>
      <c r="K18" s="1145">
        <v>7411000</v>
      </c>
      <c r="L18" s="1146">
        <v>6473016</v>
      </c>
      <c r="M18" s="1133"/>
      <c r="N18" s="1134"/>
      <c r="O18" s="1130"/>
      <c r="P18" s="1129"/>
      <c r="Q18" s="1134"/>
      <c r="R18" s="1135"/>
      <c r="S18" s="439"/>
      <c r="T18" s="440"/>
    </row>
    <row r="19" spans="1:20" x14ac:dyDescent="0.2">
      <c r="A19" s="1059" t="s">
        <v>104</v>
      </c>
      <c r="B19" s="1024" t="s">
        <v>365</v>
      </c>
      <c r="C19" s="1139">
        <v>3000000</v>
      </c>
      <c r="D19" s="1139">
        <v>2531937</v>
      </c>
      <c r="E19" s="1140">
        <v>1100000</v>
      </c>
      <c r="F19" s="1140">
        <v>871596</v>
      </c>
      <c r="G19" s="1140">
        <v>900000</v>
      </c>
      <c r="H19" s="1140">
        <v>766414</v>
      </c>
      <c r="I19" s="1140">
        <v>300000</v>
      </c>
      <c r="J19" s="1141">
        <v>292022</v>
      </c>
      <c r="K19" s="1145">
        <v>5300000</v>
      </c>
      <c r="L19" s="1146">
        <v>4461969</v>
      </c>
      <c r="M19" s="1133"/>
      <c r="N19" s="1134"/>
      <c r="O19" s="1130"/>
      <c r="P19" s="1129"/>
      <c r="Q19" s="1134"/>
      <c r="R19" s="1135"/>
      <c r="S19" s="439"/>
      <c r="T19" s="440"/>
    </row>
    <row r="20" spans="1:20" x14ac:dyDescent="0.2">
      <c r="A20" s="1059" t="s">
        <v>105</v>
      </c>
      <c r="B20" s="1024" t="s">
        <v>366</v>
      </c>
      <c r="C20" s="1139">
        <v>3172000</v>
      </c>
      <c r="D20" s="1139">
        <v>2703266</v>
      </c>
      <c r="E20" s="1140">
        <v>1225000</v>
      </c>
      <c r="F20" s="1140">
        <v>1033141</v>
      </c>
      <c r="G20" s="1140">
        <v>898000</v>
      </c>
      <c r="H20" s="1140">
        <v>739130</v>
      </c>
      <c r="I20" s="1140">
        <v>365000</v>
      </c>
      <c r="J20" s="1141">
        <v>313872</v>
      </c>
      <c r="K20" s="1145">
        <v>5660000</v>
      </c>
      <c r="L20" s="1146">
        <v>4789409</v>
      </c>
      <c r="M20" s="1133"/>
      <c r="N20" s="1134"/>
      <c r="O20" s="1130"/>
      <c r="P20" s="1129"/>
      <c r="Q20" s="1134"/>
      <c r="R20" s="1135"/>
      <c r="S20" s="439"/>
      <c r="T20" s="440"/>
    </row>
    <row r="21" spans="1:20" x14ac:dyDescent="0.2">
      <c r="A21" s="1059" t="s">
        <v>106</v>
      </c>
      <c r="B21" s="1024" t="s">
        <v>367</v>
      </c>
      <c r="C21" s="1139">
        <v>8186000</v>
      </c>
      <c r="D21" s="1139">
        <v>7150628</v>
      </c>
      <c r="E21" s="1140">
        <v>4914000</v>
      </c>
      <c r="F21" s="1140">
        <v>1252256</v>
      </c>
      <c r="G21" s="1140">
        <v>2000000</v>
      </c>
      <c r="H21" s="1140">
        <v>1182018</v>
      </c>
      <c r="I21" s="1140">
        <v>500000</v>
      </c>
      <c r="J21" s="1141">
        <v>372672</v>
      </c>
      <c r="K21" s="1145">
        <v>15600000</v>
      </c>
      <c r="L21" s="1146">
        <v>9957574</v>
      </c>
      <c r="M21" s="1133"/>
      <c r="N21" s="1134"/>
      <c r="O21" s="1130"/>
      <c r="P21" s="1129"/>
      <c r="Q21" s="1134"/>
      <c r="R21" s="1135"/>
      <c r="S21" s="439"/>
      <c r="T21" s="440"/>
    </row>
    <row r="22" spans="1:20" x14ac:dyDescent="0.2">
      <c r="A22" s="1059" t="s">
        <v>107</v>
      </c>
      <c r="B22" s="1024" t="s">
        <v>368</v>
      </c>
      <c r="C22" s="1139">
        <v>2200000</v>
      </c>
      <c r="D22" s="1139">
        <v>2017317</v>
      </c>
      <c r="E22" s="1140">
        <v>1433000</v>
      </c>
      <c r="F22" s="1140">
        <v>635365</v>
      </c>
      <c r="G22" s="1140">
        <v>1243187</v>
      </c>
      <c r="H22" s="1140">
        <v>1196452</v>
      </c>
      <c r="I22" s="1140">
        <v>270000</v>
      </c>
      <c r="J22" s="1141">
        <v>196140</v>
      </c>
      <c r="K22" s="1145">
        <v>5146187</v>
      </c>
      <c r="L22" s="1146">
        <v>4045274</v>
      </c>
      <c r="M22" s="1133"/>
      <c r="N22" s="1134"/>
      <c r="O22" s="1130"/>
      <c r="P22" s="1129"/>
      <c r="Q22" s="1134"/>
      <c r="R22" s="1135"/>
      <c r="S22" s="439"/>
      <c r="T22" s="440"/>
    </row>
    <row r="23" spans="1:20" x14ac:dyDescent="0.2">
      <c r="A23" s="1059" t="s">
        <v>108</v>
      </c>
      <c r="B23" s="1024" t="s">
        <v>369</v>
      </c>
      <c r="C23" s="1139">
        <v>6619000</v>
      </c>
      <c r="D23" s="1139">
        <v>4327799</v>
      </c>
      <c r="E23" s="1140">
        <v>1021000</v>
      </c>
      <c r="F23" s="1140">
        <v>918423</v>
      </c>
      <c r="G23" s="1140">
        <v>586000</v>
      </c>
      <c r="H23" s="1140">
        <v>584509</v>
      </c>
      <c r="I23" s="1140">
        <v>240000</v>
      </c>
      <c r="J23" s="1141">
        <v>235392</v>
      </c>
      <c r="K23" s="1145">
        <v>8466000</v>
      </c>
      <c r="L23" s="1146">
        <v>6066123</v>
      </c>
      <c r="M23" s="1133"/>
      <c r="N23" s="1134"/>
      <c r="O23" s="1130"/>
      <c r="P23" s="1129"/>
      <c r="Q23" s="1134"/>
      <c r="R23" s="1135"/>
      <c r="S23" s="439"/>
      <c r="T23" s="440"/>
    </row>
    <row r="24" spans="1:20" x14ac:dyDescent="0.2">
      <c r="A24" s="1059" t="s">
        <v>109</v>
      </c>
      <c r="B24" s="1024" t="s">
        <v>370</v>
      </c>
      <c r="C24" s="1139">
        <v>3230000</v>
      </c>
      <c r="D24" s="1139">
        <v>2734679</v>
      </c>
      <c r="E24" s="1140">
        <v>2761000</v>
      </c>
      <c r="F24" s="1140">
        <v>1692210</v>
      </c>
      <c r="G24" s="1140">
        <v>1125000</v>
      </c>
      <c r="H24" s="1140">
        <v>1033986</v>
      </c>
      <c r="I24" s="1140">
        <v>510234</v>
      </c>
      <c r="J24" s="1141">
        <v>510042</v>
      </c>
      <c r="K24" s="1145">
        <v>7626234</v>
      </c>
      <c r="L24" s="1146">
        <v>5970917</v>
      </c>
      <c r="M24" s="1133"/>
      <c r="N24" s="1134"/>
      <c r="O24" s="1130"/>
      <c r="P24" s="1129"/>
      <c r="Q24" s="1134"/>
      <c r="R24" s="1135"/>
      <c r="S24" s="439"/>
      <c r="T24" s="440"/>
    </row>
    <row r="25" spans="1:20" x14ac:dyDescent="0.2">
      <c r="A25" s="1059" t="s">
        <v>110</v>
      </c>
      <c r="B25" s="1024" t="s">
        <v>371</v>
      </c>
      <c r="C25" s="1139">
        <v>4591000</v>
      </c>
      <c r="D25" s="1139">
        <v>4317214</v>
      </c>
      <c r="E25" s="1140">
        <v>4000000</v>
      </c>
      <c r="F25" s="1140">
        <v>3663344</v>
      </c>
      <c r="G25" s="1140">
        <v>2209000</v>
      </c>
      <c r="H25" s="1140">
        <v>2180273</v>
      </c>
      <c r="I25" s="1140">
        <v>1000000</v>
      </c>
      <c r="J25" s="1141">
        <v>941616</v>
      </c>
      <c r="K25" s="1145">
        <v>11800000</v>
      </c>
      <c r="L25" s="1146">
        <v>11102447</v>
      </c>
      <c r="M25" s="1133"/>
      <c r="N25" s="1134"/>
      <c r="O25" s="1130"/>
      <c r="P25" s="1129"/>
      <c r="Q25" s="1134"/>
      <c r="R25" s="1135"/>
      <c r="S25" s="439"/>
      <c r="T25" s="440"/>
    </row>
    <row r="26" spans="1:20" x14ac:dyDescent="0.2">
      <c r="A26" s="1059" t="s">
        <v>111</v>
      </c>
      <c r="B26" s="1024" t="s">
        <v>372</v>
      </c>
      <c r="C26" s="1139">
        <v>3421000</v>
      </c>
      <c r="D26" s="1139">
        <v>2895566</v>
      </c>
      <c r="E26" s="1140">
        <v>1764000</v>
      </c>
      <c r="F26" s="1140">
        <v>1551416</v>
      </c>
      <c r="G26" s="1140">
        <v>855000</v>
      </c>
      <c r="H26" s="1140">
        <v>798153</v>
      </c>
      <c r="I26" s="1140">
        <v>518000</v>
      </c>
      <c r="J26" s="1141">
        <v>470808</v>
      </c>
      <c r="K26" s="1145">
        <v>6558000</v>
      </c>
      <c r="L26" s="1146">
        <v>5715943</v>
      </c>
      <c r="M26" s="1133"/>
      <c r="N26" s="1134"/>
      <c r="O26" s="1130"/>
      <c r="P26" s="1129"/>
      <c r="Q26" s="1134"/>
      <c r="R26" s="1135"/>
      <c r="S26" s="439"/>
      <c r="T26" s="440"/>
    </row>
    <row r="27" spans="1:20" x14ac:dyDescent="0.2">
      <c r="A27" s="1059" t="s">
        <v>112</v>
      </c>
      <c r="B27" s="1024" t="s">
        <v>381</v>
      </c>
      <c r="C27" s="1139">
        <v>3800000</v>
      </c>
      <c r="D27" s="1139">
        <v>3126401</v>
      </c>
      <c r="E27" s="1140">
        <v>1900000</v>
      </c>
      <c r="F27" s="1140">
        <v>1781963</v>
      </c>
      <c r="G27" s="1140">
        <v>1100000</v>
      </c>
      <c r="H27" s="1140">
        <v>896027</v>
      </c>
      <c r="I27" s="1140">
        <v>471000</v>
      </c>
      <c r="J27" s="1141">
        <v>470808</v>
      </c>
      <c r="K27" s="1145">
        <v>7271000</v>
      </c>
      <c r="L27" s="1146">
        <v>6275199</v>
      </c>
      <c r="M27" s="1133"/>
      <c r="N27" s="1134"/>
      <c r="O27" s="1130"/>
      <c r="P27" s="1129"/>
      <c r="Q27" s="1134"/>
      <c r="R27" s="1135"/>
      <c r="S27" s="439"/>
      <c r="T27" s="440"/>
    </row>
    <row r="28" spans="1:20" x14ac:dyDescent="0.2">
      <c r="A28" s="1059" t="s">
        <v>113</v>
      </c>
      <c r="B28" s="1024" t="s">
        <v>934</v>
      </c>
      <c r="C28" s="1139">
        <v>10221870</v>
      </c>
      <c r="D28" s="1139">
        <v>9258394</v>
      </c>
      <c r="E28" s="1140">
        <v>3244000</v>
      </c>
      <c r="F28" s="1140">
        <v>3023834</v>
      </c>
      <c r="G28" s="1140">
        <v>1424000</v>
      </c>
      <c r="H28" s="1140">
        <v>906855</v>
      </c>
      <c r="I28" s="1140">
        <v>354000</v>
      </c>
      <c r="J28" s="1141">
        <v>313872</v>
      </c>
      <c r="K28" s="1145">
        <v>15243870</v>
      </c>
      <c r="L28" s="1146">
        <v>13502955</v>
      </c>
      <c r="M28" s="1133"/>
      <c r="N28" s="1134"/>
      <c r="O28" s="1130"/>
      <c r="P28" s="1129"/>
      <c r="Q28" s="1134"/>
      <c r="R28" s="1135"/>
      <c r="S28" s="439"/>
      <c r="T28" s="440"/>
    </row>
    <row r="29" spans="1:20" x14ac:dyDescent="0.2">
      <c r="A29" s="1059"/>
      <c r="B29" s="1147"/>
      <c r="C29" s="1139"/>
      <c r="D29" s="1139"/>
      <c r="E29" s="1140"/>
      <c r="F29" s="1140"/>
      <c r="G29" s="1140"/>
      <c r="H29" s="1140"/>
      <c r="I29" s="1140"/>
      <c r="J29" s="1141"/>
      <c r="K29" s="1142"/>
      <c r="L29" s="1135"/>
      <c r="M29" s="1143"/>
      <c r="N29" s="1144"/>
      <c r="O29" s="1141"/>
      <c r="P29" s="1140"/>
      <c r="Q29" s="1144"/>
      <c r="R29" s="1135"/>
      <c r="S29" s="439"/>
      <c r="T29" s="440"/>
    </row>
    <row r="30" spans="1:20" x14ac:dyDescent="0.2">
      <c r="A30" s="1642"/>
      <c r="B30" s="1643" t="s">
        <v>38</v>
      </c>
      <c r="C30" s="1649">
        <v>54339461</v>
      </c>
      <c r="D30" s="1649">
        <v>46067083</v>
      </c>
      <c r="E30" s="1650">
        <v>26233000</v>
      </c>
      <c r="F30" s="1650">
        <v>19130724</v>
      </c>
      <c r="G30" s="1650">
        <v>14852187</v>
      </c>
      <c r="H30" s="1650">
        <v>12411558</v>
      </c>
      <c r="I30" s="1650">
        <v>5600234</v>
      </c>
      <c r="J30" s="1651">
        <v>5058860</v>
      </c>
      <c r="K30" s="1652">
        <v>101024882</v>
      </c>
      <c r="L30" s="1653">
        <v>82668225</v>
      </c>
      <c r="M30" s="1652">
        <v>0</v>
      </c>
      <c r="N30" s="1650">
        <v>0</v>
      </c>
      <c r="O30" s="1651">
        <v>0</v>
      </c>
      <c r="P30" s="1650">
        <v>0</v>
      </c>
      <c r="Q30" s="1650">
        <v>0</v>
      </c>
      <c r="R30" s="1653">
        <v>0</v>
      </c>
      <c r="S30" s="440"/>
      <c r="T30" s="440"/>
    </row>
    <row r="31" spans="1:20" x14ac:dyDescent="0.2">
      <c r="A31" s="1065"/>
      <c r="B31" s="1065"/>
      <c r="C31" s="1139"/>
      <c r="D31" s="1139"/>
      <c r="E31" s="1140"/>
      <c r="F31" s="1140"/>
      <c r="G31" s="1140"/>
      <c r="H31" s="1140"/>
      <c r="I31" s="1140"/>
      <c r="J31" s="1141"/>
      <c r="K31" s="1142"/>
      <c r="L31" s="1135"/>
      <c r="M31" s="1143"/>
      <c r="N31" s="1144"/>
      <c r="O31" s="1141"/>
      <c r="P31" s="1140"/>
      <c r="Q31" s="1144"/>
      <c r="R31" s="599"/>
      <c r="S31" s="439"/>
      <c r="T31" s="440"/>
    </row>
    <row r="32" spans="1:20" x14ac:dyDescent="0.2">
      <c r="A32" s="1059" t="s">
        <v>295</v>
      </c>
      <c r="B32" s="1024" t="s">
        <v>136</v>
      </c>
      <c r="C32" s="1139">
        <v>1350000</v>
      </c>
      <c r="D32" s="1139">
        <v>811048</v>
      </c>
      <c r="E32" s="1140">
        <v>650000</v>
      </c>
      <c r="F32" s="1140">
        <v>329172</v>
      </c>
      <c r="G32" s="1140">
        <v>300000</v>
      </c>
      <c r="H32" s="1140">
        <v>120340</v>
      </c>
      <c r="I32" s="1140">
        <v>200000</v>
      </c>
      <c r="J32" s="1141">
        <v>176553</v>
      </c>
      <c r="K32" s="1131">
        <v>2500000</v>
      </c>
      <c r="L32" s="1146">
        <v>1437113</v>
      </c>
      <c r="M32" s="1133"/>
      <c r="N32" s="1134"/>
      <c r="O32" s="1130"/>
      <c r="P32" s="1129"/>
      <c r="Q32" s="1134">
        <v>2500000</v>
      </c>
      <c r="R32" s="599">
        <v>2270227</v>
      </c>
      <c r="S32" s="439"/>
      <c r="T32" s="440"/>
    </row>
    <row r="33" spans="1:20" x14ac:dyDescent="0.2">
      <c r="A33" s="1059" t="s">
        <v>103</v>
      </c>
      <c r="B33" s="1024" t="s">
        <v>538</v>
      </c>
      <c r="C33" s="1139">
        <v>837000</v>
      </c>
      <c r="D33" s="1139">
        <v>684959</v>
      </c>
      <c r="E33" s="1140">
        <v>736724</v>
      </c>
      <c r="F33" s="1140">
        <v>731453</v>
      </c>
      <c r="G33" s="1140">
        <v>217000</v>
      </c>
      <c r="H33" s="1140">
        <v>143052</v>
      </c>
      <c r="I33" s="1140">
        <v>255000</v>
      </c>
      <c r="J33" s="1141">
        <v>235392</v>
      </c>
      <c r="K33" s="1131">
        <v>2045724</v>
      </c>
      <c r="L33" s="1146">
        <v>1794856</v>
      </c>
      <c r="M33" s="1133"/>
      <c r="N33" s="1134"/>
      <c r="O33" s="1130"/>
      <c r="P33" s="1129"/>
      <c r="Q33" s="1134">
        <v>36691637</v>
      </c>
      <c r="R33" s="599">
        <v>31024084</v>
      </c>
      <c r="S33" s="439"/>
      <c r="T33" s="440"/>
    </row>
    <row r="34" spans="1:20" x14ac:dyDescent="0.2">
      <c r="A34" s="1059" t="s">
        <v>104</v>
      </c>
      <c r="B34" s="1024" t="s">
        <v>539</v>
      </c>
      <c r="C34" s="1139">
        <v>1380000</v>
      </c>
      <c r="D34" s="1139">
        <v>1096940</v>
      </c>
      <c r="E34" s="1140">
        <v>1089000</v>
      </c>
      <c r="F34" s="1140">
        <v>774730</v>
      </c>
      <c r="G34" s="1140">
        <v>250000</v>
      </c>
      <c r="H34" s="1140">
        <v>241879</v>
      </c>
      <c r="I34" s="1140">
        <v>200000</v>
      </c>
      <c r="J34" s="1141">
        <v>193614</v>
      </c>
      <c r="K34" s="1131">
        <v>2919000</v>
      </c>
      <c r="L34" s="1146">
        <v>2307163</v>
      </c>
      <c r="M34" s="1133"/>
      <c r="N34" s="1134"/>
      <c r="O34" s="1130"/>
      <c r="P34" s="1129"/>
      <c r="Q34" s="1134">
        <v>32969613</v>
      </c>
      <c r="R34" s="599">
        <v>30796879</v>
      </c>
      <c r="S34" s="439"/>
      <c r="T34" s="440"/>
    </row>
    <row r="35" spans="1:20" x14ac:dyDescent="0.2">
      <c r="A35" s="1059" t="s">
        <v>105</v>
      </c>
      <c r="B35" s="1024" t="s">
        <v>540</v>
      </c>
      <c r="C35" s="1139">
        <v>1300000</v>
      </c>
      <c r="D35" s="1139">
        <v>969941</v>
      </c>
      <c r="E35" s="1140">
        <v>509331</v>
      </c>
      <c r="F35" s="1140">
        <v>386130</v>
      </c>
      <c r="G35" s="1140">
        <v>150000</v>
      </c>
      <c r="H35" s="1140">
        <v>141130</v>
      </c>
      <c r="I35" s="1140">
        <v>75000</v>
      </c>
      <c r="J35" s="1141">
        <v>71916</v>
      </c>
      <c r="K35" s="1131">
        <v>2034331</v>
      </c>
      <c r="L35" s="1146">
        <v>1569117</v>
      </c>
      <c r="M35" s="1133"/>
      <c r="N35" s="1134"/>
      <c r="O35" s="1130"/>
      <c r="P35" s="1129"/>
      <c r="Q35" s="1134">
        <v>33688378</v>
      </c>
      <c r="R35" s="599">
        <v>32323166</v>
      </c>
      <c r="S35" s="439"/>
      <c r="T35" s="440"/>
    </row>
    <row r="36" spans="1:20" x14ac:dyDescent="0.2">
      <c r="A36" s="1059" t="s">
        <v>106</v>
      </c>
      <c r="B36" s="1024" t="s">
        <v>1034</v>
      </c>
      <c r="C36" s="1139">
        <v>1200000</v>
      </c>
      <c r="D36" s="1139">
        <v>654121</v>
      </c>
      <c r="E36" s="1140">
        <v>1500000</v>
      </c>
      <c r="F36" s="1140">
        <v>907633</v>
      </c>
      <c r="G36" s="1140">
        <v>250000</v>
      </c>
      <c r="H36" s="1140">
        <v>83142</v>
      </c>
      <c r="I36" s="1140">
        <v>250000</v>
      </c>
      <c r="J36" s="1141">
        <v>137319</v>
      </c>
      <c r="K36" s="1131">
        <v>3200000</v>
      </c>
      <c r="L36" s="1146">
        <v>1782215</v>
      </c>
      <c r="M36" s="1133"/>
      <c r="N36" s="1134"/>
      <c r="O36" s="1130"/>
      <c r="P36" s="1129"/>
      <c r="Q36" s="1134"/>
      <c r="R36" s="599"/>
      <c r="S36" s="439"/>
      <c r="T36" s="440"/>
    </row>
    <row r="37" spans="1:20" x14ac:dyDescent="0.2">
      <c r="A37" s="1059"/>
      <c r="B37" s="1147"/>
      <c r="C37" s="1139"/>
      <c r="D37" s="1139"/>
      <c r="E37" s="1140"/>
      <c r="F37" s="1140"/>
      <c r="G37" s="1140"/>
      <c r="H37" s="1140"/>
      <c r="I37" s="1140"/>
      <c r="J37" s="1141"/>
      <c r="K37" s="1142"/>
      <c r="L37" s="1135"/>
      <c r="M37" s="1143"/>
      <c r="N37" s="1144"/>
      <c r="O37" s="1141"/>
      <c r="P37" s="1140"/>
      <c r="Q37" s="1144"/>
      <c r="R37" s="599"/>
      <c r="S37" s="439"/>
      <c r="T37" s="440"/>
    </row>
    <row r="38" spans="1:20" x14ac:dyDescent="0.2">
      <c r="A38" s="1642"/>
      <c r="B38" s="1642" t="s">
        <v>137</v>
      </c>
      <c r="C38" s="1649">
        <v>6067000</v>
      </c>
      <c r="D38" s="1649">
        <v>4217009</v>
      </c>
      <c r="E38" s="1650">
        <v>4485055</v>
      </c>
      <c r="F38" s="1650">
        <v>3129118</v>
      </c>
      <c r="G38" s="1650">
        <v>1167000</v>
      </c>
      <c r="H38" s="1650">
        <v>729543</v>
      </c>
      <c r="I38" s="1650">
        <v>980000</v>
      </c>
      <c r="J38" s="1651">
        <v>814794</v>
      </c>
      <c r="K38" s="1652">
        <v>12699055</v>
      </c>
      <c r="L38" s="1653">
        <v>8890464</v>
      </c>
      <c r="M38" s="1654">
        <v>0</v>
      </c>
      <c r="N38" s="1651">
        <v>0</v>
      </c>
      <c r="O38" s="1651">
        <v>0</v>
      </c>
      <c r="P38" s="1650">
        <v>0</v>
      </c>
      <c r="Q38" s="1651">
        <v>105849628</v>
      </c>
      <c r="R38" s="1653">
        <v>96414356</v>
      </c>
      <c r="S38" s="440"/>
      <c r="T38" s="440"/>
    </row>
    <row r="39" spans="1:20" x14ac:dyDescent="0.2">
      <c r="A39" s="1066"/>
      <c r="B39" s="1066"/>
      <c r="C39" s="1148"/>
      <c r="D39" s="1148"/>
      <c r="E39" s="1149"/>
      <c r="F39" s="1149"/>
      <c r="G39" s="1149"/>
      <c r="H39" s="1149"/>
      <c r="I39" s="1149"/>
      <c r="J39" s="1150"/>
      <c r="K39" s="1151"/>
      <c r="L39" s="1152"/>
      <c r="M39" s="1153"/>
      <c r="N39" s="1154"/>
      <c r="O39" s="1150"/>
      <c r="P39" s="1149"/>
      <c r="Q39" s="1154"/>
      <c r="R39" s="1152"/>
      <c r="S39" s="440"/>
      <c r="T39" s="440"/>
    </row>
    <row r="40" spans="1:20" x14ac:dyDescent="0.2">
      <c r="A40" s="1059" t="s">
        <v>295</v>
      </c>
      <c r="B40" s="1024" t="s">
        <v>915</v>
      </c>
      <c r="C40" s="1139">
        <v>2856000</v>
      </c>
      <c r="D40" s="1139">
        <v>2855222</v>
      </c>
      <c r="E40" s="1140">
        <v>2401000</v>
      </c>
      <c r="F40" s="1140">
        <v>2400596</v>
      </c>
      <c r="G40" s="1140">
        <v>300000</v>
      </c>
      <c r="H40" s="1140">
        <v>270432</v>
      </c>
      <c r="I40" s="1140">
        <v>2160000</v>
      </c>
      <c r="J40" s="1141">
        <v>1869636</v>
      </c>
      <c r="K40" s="1131">
        <v>7717000</v>
      </c>
      <c r="L40" s="1132">
        <v>7395886</v>
      </c>
      <c r="M40" s="1153"/>
      <c r="N40" s="1154"/>
      <c r="O40" s="1141">
        <v>3756000</v>
      </c>
      <c r="P40" s="1140">
        <v>3600552</v>
      </c>
      <c r="Q40" s="1144"/>
      <c r="R40" s="1152"/>
      <c r="S40" s="440"/>
      <c r="T40" s="440"/>
    </row>
    <row r="41" spans="1:20" ht="13.5" thickBot="1" x14ac:dyDescent="0.25">
      <c r="A41" s="1065"/>
      <c r="B41" s="1155"/>
      <c r="C41" s="1139"/>
      <c r="D41" s="1139"/>
      <c r="E41" s="1140"/>
      <c r="F41" s="1140"/>
      <c r="G41" s="1140"/>
      <c r="H41" s="1140"/>
      <c r="I41" s="1140"/>
      <c r="J41" s="1141"/>
      <c r="K41" s="1142"/>
      <c r="L41" s="1135"/>
      <c r="M41" s="1156"/>
      <c r="N41" s="1157"/>
      <c r="O41" s="1158"/>
      <c r="P41" s="1159"/>
      <c r="Q41" s="1157"/>
      <c r="R41" s="1160"/>
      <c r="S41" s="439"/>
      <c r="T41" s="440"/>
    </row>
    <row r="42" spans="1:20" ht="13.5" thickBot="1" x14ac:dyDescent="0.25">
      <c r="A42" s="1655"/>
      <c r="B42" s="1656" t="s">
        <v>382</v>
      </c>
      <c r="C42" s="1657">
        <v>79562461</v>
      </c>
      <c r="D42" s="1657">
        <v>66953775</v>
      </c>
      <c r="E42" s="1657">
        <v>41619055</v>
      </c>
      <c r="F42" s="1657">
        <v>32661192</v>
      </c>
      <c r="G42" s="1657">
        <v>21049187</v>
      </c>
      <c r="H42" s="1657">
        <v>17625337</v>
      </c>
      <c r="I42" s="1657">
        <v>11340234</v>
      </c>
      <c r="J42" s="1658">
        <v>9926585</v>
      </c>
      <c r="K42" s="1659">
        <v>153570937</v>
      </c>
      <c r="L42" s="1660">
        <v>127166889</v>
      </c>
      <c r="M42" s="1659">
        <v>0</v>
      </c>
      <c r="N42" s="1661">
        <v>0</v>
      </c>
      <c r="O42" s="1662">
        <v>3756000</v>
      </c>
      <c r="P42" s="1661">
        <v>3600552</v>
      </c>
      <c r="Q42" s="1662">
        <v>147549795</v>
      </c>
      <c r="R42" s="1660">
        <v>136478002</v>
      </c>
      <c r="S42" s="439"/>
      <c r="T42" s="440"/>
    </row>
    <row r="43" spans="1:20" x14ac:dyDescent="0.2">
      <c r="C43" s="1419"/>
      <c r="D43" s="1419"/>
      <c r="E43" s="1419"/>
      <c r="F43" s="1419"/>
      <c r="G43" s="1419"/>
      <c r="H43" s="1419"/>
      <c r="I43" s="1419"/>
      <c r="J43" s="1419"/>
      <c r="K43" s="1419"/>
      <c r="L43" s="1419"/>
      <c r="M43" s="1419"/>
      <c r="N43" s="1419"/>
      <c r="O43" s="1419"/>
      <c r="P43" s="1419"/>
      <c r="Q43" s="1419"/>
      <c r="R43" s="1419"/>
    </row>
    <row r="44" spans="1:20" x14ac:dyDescent="0.2">
      <c r="T44" s="1419"/>
    </row>
    <row r="45" spans="1:20" x14ac:dyDescent="0.2">
      <c r="K45" s="1419"/>
      <c r="L45" s="1419"/>
    </row>
    <row r="46" spans="1:20" x14ac:dyDescent="0.2">
      <c r="K46" s="1419"/>
    </row>
    <row r="47" spans="1:20" x14ac:dyDescent="0.2">
      <c r="F47" s="1419"/>
      <c r="H47" s="1419"/>
      <c r="I47" s="1419"/>
      <c r="J47" s="1419"/>
      <c r="T47" s="1419"/>
    </row>
    <row r="48" spans="1:20" x14ac:dyDescent="0.2">
      <c r="D48" s="1419"/>
      <c r="E48" s="1419"/>
      <c r="F48" s="1419"/>
      <c r="G48" s="1419"/>
      <c r="H48" s="1419"/>
      <c r="I48" s="1419"/>
      <c r="J48" s="1419"/>
      <c r="K48" s="1419"/>
      <c r="M48" s="1419"/>
      <c r="N48" s="1419"/>
      <c r="O48" s="1419"/>
      <c r="P48" s="1419"/>
      <c r="Q48" s="1419"/>
      <c r="R48" s="1419"/>
    </row>
    <row r="51" spans="6:10" x14ac:dyDescent="0.2">
      <c r="F51" s="1419"/>
      <c r="G51" s="1419"/>
      <c r="H51" s="1419"/>
      <c r="J51" s="1419"/>
    </row>
  </sheetData>
  <mergeCells count="13">
    <mergeCell ref="M9:N9"/>
    <mergeCell ref="O9:P9"/>
    <mergeCell ref="Q9:R9"/>
    <mergeCell ref="A4:R4"/>
    <mergeCell ref="B5:R5"/>
    <mergeCell ref="C7:R7"/>
    <mergeCell ref="C8:K8"/>
    <mergeCell ref="M8:R8"/>
    <mergeCell ref="C9:D9"/>
    <mergeCell ref="E9:F9"/>
    <mergeCell ref="G9:H9"/>
    <mergeCell ref="I9:J9"/>
    <mergeCell ref="K9:L9"/>
  </mergeCells>
  <printOptions horizontalCentered="1"/>
  <pageMargins left="0" right="0" top="0.94488188976377963" bottom="0.78740157480314965" header="0.59055118110236227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zoomScale="80" workbookViewId="0">
      <pane xSplit="2" ySplit="10" topLeftCell="C11" activePane="bottomRight" state="frozen"/>
      <selection pane="topRight"/>
      <selection pane="bottomLeft"/>
      <selection pane="bottomRight" activeCell="F1" sqref="F1"/>
    </sheetView>
  </sheetViews>
  <sheetFormatPr defaultRowHeight="12.75" x14ac:dyDescent="0.2"/>
  <cols>
    <col min="1" max="1" width="9.140625" style="14"/>
    <col min="2" max="2" width="51.85546875" style="14" customWidth="1"/>
    <col min="3" max="5" width="14.7109375" style="14" customWidth="1"/>
    <col min="6" max="6" width="15" style="14" customWidth="1"/>
    <col min="7" max="7" width="9.140625" style="14" customWidth="1"/>
    <col min="8" max="16384" width="9.140625" style="14"/>
  </cols>
  <sheetData>
    <row r="1" spans="1:8" x14ac:dyDescent="0.2">
      <c r="A1" s="1727"/>
      <c r="C1" s="1728"/>
      <c r="D1" s="1425"/>
      <c r="F1" s="567" t="s">
        <v>1212</v>
      </c>
    </row>
    <row r="2" spans="1:8" x14ac:dyDescent="0.2">
      <c r="C2" s="1728"/>
      <c r="D2" s="1426"/>
      <c r="F2" s="228" t="s">
        <v>51</v>
      </c>
    </row>
    <row r="3" spans="1:8" ht="26.25" customHeight="1" x14ac:dyDescent="0.25">
      <c r="A3" s="2437" t="s">
        <v>1211</v>
      </c>
      <c r="B3" s="2437"/>
      <c r="C3" s="2437"/>
      <c r="D3" s="2437"/>
      <c r="E3" s="2437"/>
      <c r="F3" s="2437"/>
      <c r="G3" s="2439"/>
      <c r="H3" s="2439"/>
    </row>
    <row r="4" spans="1:8" ht="15.75" x14ac:dyDescent="0.25">
      <c r="A4" s="2437" t="s">
        <v>893</v>
      </c>
      <c r="B4" s="2437"/>
      <c r="C4" s="2437"/>
      <c r="D4" s="2437"/>
      <c r="E4" s="2437"/>
      <c r="F4" s="2437"/>
      <c r="G4" s="2439"/>
      <c r="H4" s="2439"/>
    </row>
    <row r="5" spans="1:8" ht="15.75" x14ac:dyDescent="0.25">
      <c r="A5" s="2438" t="s">
        <v>1249</v>
      </c>
      <c r="B5" s="2438"/>
      <c r="C5" s="2438"/>
      <c r="D5" s="2438"/>
      <c r="E5" s="2438"/>
      <c r="F5" s="2438"/>
      <c r="G5" s="2440"/>
      <c r="H5" s="2440"/>
    </row>
    <row r="6" spans="1:8" ht="21" customHeight="1" thickBot="1" x14ac:dyDescent="0.3">
      <c r="A6" s="1729"/>
      <c r="B6" s="1729" t="s">
        <v>505</v>
      </c>
    </row>
    <row r="7" spans="1:8" x14ac:dyDescent="0.2">
      <c r="A7" s="238"/>
      <c r="B7" s="238"/>
      <c r="C7" s="40" t="s">
        <v>1164</v>
      </c>
      <c r="D7" s="40" t="s">
        <v>1164</v>
      </c>
      <c r="E7" s="2224" t="s">
        <v>1164</v>
      </c>
      <c r="F7" s="34" t="s">
        <v>1164</v>
      </c>
    </row>
    <row r="8" spans="1:8" x14ac:dyDescent="0.2">
      <c r="A8" s="237" t="s">
        <v>606</v>
      </c>
      <c r="B8" s="237" t="s">
        <v>28</v>
      </c>
      <c r="C8" s="33" t="s">
        <v>32</v>
      </c>
      <c r="D8" s="33" t="s">
        <v>288</v>
      </c>
      <c r="E8" s="2225" t="s">
        <v>130</v>
      </c>
      <c r="F8" s="35" t="s">
        <v>130</v>
      </c>
    </row>
    <row r="9" spans="1:8" ht="13.5" thickBot="1" x14ac:dyDescent="0.25">
      <c r="A9" s="239"/>
      <c r="B9" s="239"/>
      <c r="C9" s="553" t="s">
        <v>8</v>
      </c>
      <c r="D9" s="553" t="s">
        <v>8</v>
      </c>
      <c r="E9" s="553"/>
      <c r="F9" s="394" t="s">
        <v>171</v>
      </c>
    </row>
    <row r="10" spans="1:8" x14ac:dyDescent="0.2">
      <c r="A10" s="1730">
        <v>1</v>
      </c>
      <c r="B10" s="1415">
        <v>2</v>
      </c>
      <c r="C10" s="1163">
        <v>3</v>
      </c>
      <c r="D10" s="1731">
        <v>4</v>
      </c>
      <c r="E10" s="1413">
        <v>5</v>
      </c>
      <c r="F10" s="1732">
        <v>6</v>
      </c>
    </row>
    <row r="11" spans="1:8" ht="12.75" customHeight="1" x14ac:dyDescent="0.2">
      <c r="A11" s="1735"/>
      <c r="B11" s="1736"/>
      <c r="C11" s="1737"/>
      <c r="D11" s="1738"/>
      <c r="E11" s="1739"/>
      <c r="F11" s="1740"/>
    </row>
    <row r="12" spans="1:8" ht="15.75" customHeight="1" x14ac:dyDescent="0.25">
      <c r="A12" s="1741" t="s">
        <v>121</v>
      </c>
      <c r="B12" s="1742" t="s">
        <v>895</v>
      </c>
      <c r="C12" s="1743">
        <v>81821000</v>
      </c>
      <c r="D12" s="1743">
        <v>169775074</v>
      </c>
      <c r="E12" s="1743">
        <v>136782754</v>
      </c>
      <c r="F12" s="1755">
        <v>80.567041307842402</v>
      </c>
    </row>
    <row r="13" spans="1:8" ht="12.75" customHeight="1" x14ac:dyDescent="0.25">
      <c r="A13" s="1744"/>
      <c r="B13" s="1745"/>
      <c r="C13" s="1746"/>
      <c r="D13" s="1746"/>
      <c r="E13" s="1747"/>
      <c r="F13" s="1748"/>
    </row>
    <row r="14" spans="1:8" ht="15.75" customHeight="1" x14ac:dyDescent="0.25">
      <c r="A14" s="1749" t="s">
        <v>11</v>
      </c>
      <c r="B14" s="1750" t="s">
        <v>401</v>
      </c>
      <c r="C14" s="2039">
        <v>55191000</v>
      </c>
      <c r="D14" s="2039">
        <v>80175000</v>
      </c>
      <c r="E14" s="2040">
        <v>48353547</v>
      </c>
      <c r="F14" s="2041">
        <v>60.310005612722172</v>
      </c>
    </row>
    <row r="15" spans="1:8" ht="12.75" customHeight="1" x14ac:dyDescent="0.25">
      <c r="A15" s="1752">
        <v>1</v>
      </c>
      <c r="B15" s="232" t="s">
        <v>970</v>
      </c>
      <c r="C15" s="1751">
        <v>55191000</v>
      </c>
      <c r="D15" s="1751">
        <v>70935000</v>
      </c>
      <c r="E15" s="1753">
        <v>39507072</v>
      </c>
      <c r="F15" s="245">
        <v>55.69475153309368</v>
      </c>
    </row>
    <row r="16" spans="1:8" ht="12.75" customHeight="1" x14ac:dyDescent="0.25">
      <c r="A16" s="1752">
        <v>2</v>
      </c>
      <c r="B16" s="232" t="s">
        <v>1011</v>
      </c>
      <c r="C16" s="1751">
        <v>0</v>
      </c>
      <c r="D16" s="1751">
        <v>0</v>
      </c>
      <c r="E16" s="1753">
        <v>0</v>
      </c>
      <c r="F16" s="245">
        <v>0</v>
      </c>
    </row>
    <row r="17" spans="1:6" ht="12.75" customHeight="1" x14ac:dyDescent="0.25">
      <c r="A17" s="1752">
        <v>3</v>
      </c>
      <c r="B17" s="2107" t="s">
        <v>1202</v>
      </c>
      <c r="C17" s="1751">
        <v>0</v>
      </c>
      <c r="D17" s="1751">
        <v>2500000</v>
      </c>
      <c r="E17" s="1753">
        <v>2496593</v>
      </c>
      <c r="F17" s="245">
        <v>99.863720000000001</v>
      </c>
    </row>
    <row r="18" spans="1:6" ht="12.75" customHeight="1" x14ac:dyDescent="0.25">
      <c r="A18" s="1752">
        <v>4</v>
      </c>
      <c r="B18" s="2107" t="s">
        <v>1203</v>
      </c>
      <c r="C18" s="1751">
        <v>0</v>
      </c>
      <c r="D18" s="1751">
        <v>5740000</v>
      </c>
      <c r="E18" s="1753">
        <v>5490642</v>
      </c>
      <c r="F18" s="245">
        <v>95.655783972125448</v>
      </c>
    </row>
    <row r="19" spans="1:6" ht="12.75" customHeight="1" x14ac:dyDescent="0.25">
      <c r="A19" s="1752">
        <v>5</v>
      </c>
      <c r="B19" s="2107" t="s">
        <v>1204</v>
      </c>
      <c r="C19" s="1751">
        <v>0</v>
      </c>
      <c r="D19" s="1751">
        <v>1000000</v>
      </c>
      <c r="E19" s="1753">
        <v>859240</v>
      </c>
      <c r="F19" s="245">
        <v>85.924000000000007</v>
      </c>
    </row>
    <row r="20" spans="1:6" ht="12.75" customHeight="1" x14ac:dyDescent="0.25">
      <c r="A20" s="1752"/>
      <c r="B20" s="1745"/>
      <c r="C20" s="1751"/>
      <c r="D20" s="1751"/>
      <c r="E20" s="23">
        <v>0</v>
      </c>
      <c r="F20" s="245"/>
    </row>
    <row r="21" spans="1:6" ht="15.75" customHeight="1" x14ac:dyDescent="0.25">
      <c r="A21" s="1749" t="s">
        <v>13</v>
      </c>
      <c r="B21" s="1750" t="s">
        <v>402</v>
      </c>
      <c r="C21" s="2039">
        <v>26630000</v>
      </c>
      <c r="D21" s="2039">
        <v>27980000</v>
      </c>
      <c r="E21" s="2040">
        <v>26809133</v>
      </c>
      <c r="F21" s="2041">
        <v>95.815343102215863</v>
      </c>
    </row>
    <row r="22" spans="1:6" ht="12.75" customHeight="1" x14ac:dyDescent="0.2">
      <c r="A22" s="1754">
        <v>1</v>
      </c>
      <c r="B22" s="232" t="s">
        <v>462</v>
      </c>
      <c r="C22" s="1751">
        <v>11000000</v>
      </c>
      <c r="D22" s="1751">
        <v>12350000</v>
      </c>
      <c r="E22" s="23">
        <v>12179450</v>
      </c>
      <c r="F22" s="245">
        <v>98.619028340080973</v>
      </c>
    </row>
    <row r="23" spans="1:6" ht="12.75" customHeight="1" x14ac:dyDescent="0.2">
      <c r="A23" s="1754">
        <v>2</v>
      </c>
      <c r="B23" s="232" t="s">
        <v>994</v>
      </c>
      <c r="C23" s="1751">
        <v>1800000</v>
      </c>
      <c r="D23" s="1751">
        <v>1800000</v>
      </c>
      <c r="E23" s="23">
        <v>1800000</v>
      </c>
      <c r="F23" s="245">
        <v>100</v>
      </c>
    </row>
    <row r="24" spans="1:6" ht="12.75" customHeight="1" x14ac:dyDescent="0.2">
      <c r="A24" s="2101">
        <v>3</v>
      </c>
      <c r="B24" s="232" t="s">
        <v>149</v>
      </c>
      <c r="C24" s="1751">
        <v>2800000</v>
      </c>
      <c r="D24" s="1751">
        <v>2800000</v>
      </c>
      <c r="E24" s="23">
        <v>1800000</v>
      </c>
      <c r="F24" s="245">
        <v>64.285714285714292</v>
      </c>
    </row>
    <row r="25" spans="1:6" ht="12.75" customHeight="1" x14ac:dyDescent="0.2">
      <c r="A25" s="2101">
        <v>4</v>
      </c>
      <c r="B25" s="232" t="s">
        <v>983</v>
      </c>
      <c r="C25" s="1751">
        <v>11030000</v>
      </c>
      <c r="D25" s="1751">
        <v>11030000</v>
      </c>
      <c r="E25" s="23">
        <v>11029683</v>
      </c>
      <c r="F25" s="245">
        <v>99.997126019945597</v>
      </c>
    </row>
    <row r="26" spans="1:6" ht="12.75" customHeight="1" x14ac:dyDescent="0.25">
      <c r="A26" s="2102"/>
      <c r="B26" s="1745"/>
      <c r="C26" s="1751"/>
      <c r="D26" s="1751"/>
      <c r="E26" s="23"/>
      <c r="F26" s="245"/>
    </row>
    <row r="27" spans="1:6" ht="15.75" customHeight="1" x14ac:dyDescent="0.25">
      <c r="A27" s="2102" t="s">
        <v>21</v>
      </c>
      <c r="B27" s="1750" t="s">
        <v>1298</v>
      </c>
      <c r="C27" s="2039">
        <v>0</v>
      </c>
      <c r="D27" s="2039">
        <v>61620074</v>
      </c>
      <c r="E27" s="2040">
        <v>61620074</v>
      </c>
      <c r="F27" s="2041">
        <v>100</v>
      </c>
    </row>
    <row r="28" spans="1:6" ht="29.25" customHeight="1" x14ac:dyDescent="0.2">
      <c r="A28" s="2103">
        <v>1</v>
      </c>
      <c r="B28" s="2091" t="s">
        <v>1321</v>
      </c>
      <c r="C28" s="2092">
        <v>0</v>
      </c>
      <c r="D28" s="2092">
        <v>61620074</v>
      </c>
      <c r="E28" s="2093">
        <v>61620074</v>
      </c>
      <c r="F28" s="2094">
        <v>100</v>
      </c>
    </row>
    <row r="29" spans="1:6" ht="12.75" customHeight="1" x14ac:dyDescent="0.25">
      <c r="A29" s="2102"/>
      <c r="B29" s="1745"/>
      <c r="C29" s="1751"/>
      <c r="D29" s="1751"/>
      <c r="E29" s="23"/>
      <c r="F29" s="245"/>
    </row>
    <row r="30" spans="1:6" ht="14.25" customHeight="1" x14ac:dyDescent="0.25">
      <c r="A30" s="2104"/>
      <c r="B30" s="2"/>
      <c r="C30" s="32"/>
      <c r="D30" s="32"/>
      <c r="E30" s="23"/>
      <c r="F30" s="245"/>
    </row>
    <row r="31" spans="1:6" ht="15.75" customHeight="1" x14ac:dyDescent="0.25">
      <c r="A31" s="1741" t="s">
        <v>276</v>
      </c>
      <c r="B31" s="1742" t="s">
        <v>896</v>
      </c>
      <c r="C31" s="1743">
        <v>971361000</v>
      </c>
      <c r="D31" s="1743">
        <v>1139415000</v>
      </c>
      <c r="E31" s="1743">
        <v>1128221834</v>
      </c>
      <c r="F31" s="1755">
        <v>99.017639227147271</v>
      </c>
    </row>
    <row r="32" spans="1:6" ht="13.5" x14ac:dyDescent="0.25">
      <c r="A32" s="1744"/>
      <c r="B32" s="1745"/>
      <c r="C32" s="1747"/>
      <c r="D32" s="1746"/>
      <c r="E32" s="1756"/>
      <c r="F32" s="1757"/>
    </row>
    <row r="33" spans="1:6" x14ac:dyDescent="0.2">
      <c r="A33" s="1735" t="s">
        <v>11</v>
      </c>
      <c r="B33" s="1758" t="s">
        <v>298</v>
      </c>
      <c r="C33" s="1759"/>
      <c r="D33" s="1760"/>
      <c r="E33" s="1759"/>
      <c r="F33" s="1761"/>
    </row>
    <row r="34" spans="1:6" x14ac:dyDescent="0.2">
      <c r="A34" s="1735"/>
      <c r="B34" s="1762" t="s">
        <v>12</v>
      </c>
      <c r="C34" s="23"/>
      <c r="D34" s="32"/>
      <c r="E34" s="23"/>
      <c r="F34" s="245"/>
    </row>
    <row r="35" spans="1:6" x14ac:dyDescent="0.2">
      <c r="A35" s="2101">
        <v>1</v>
      </c>
      <c r="B35" s="1763" t="s">
        <v>1110</v>
      </c>
      <c r="C35" s="23">
        <v>9000000</v>
      </c>
      <c r="D35" s="32">
        <v>3260000</v>
      </c>
      <c r="E35" s="23">
        <v>3260000</v>
      </c>
      <c r="F35" s="245">
        <v>100</v>
      </c>
    </row>
    <row r="36" spans="1:6" x14ac:dyDescent="0.2">
      <c r="A36" s="2101">
        <v>2</v>
      </c>
      <c r="B36" s="1763" t="s">
        <v>1111</v>
      </c>
      <c r="C36" s="23">
        <v>25000000</v>
      </c>
      <c r="D36" s="32">
        <v>9800000</v>
      </c>
      <c r="E36" s="23">
        <v>8890000</v>
      </c>
      <c r="F36" s="245">
        <v>90.714285714285708</v>
      </c>
    </row>
    <row r="37" spans="1:6" x14ac:dyDescent="0.2">
      <c r="A37" s="1769">
        <v>3</v>
      </c>
      <c r="B37" s="1763" t="s">
        <v>1112</v>
      </c>
      <c r="C37" s="23">
        <v>9000000</v>
      </c>
      <c r="D37" s="32">
        <v>4000000</v>
      </c>
      <c r="E37" s="23">
        <v>4000000</v>
      </c>
      <c r="F37" s="245">
        <v>100</v>
      </c>
    </row>
    <row r="38" spans="1:6" x14ac:dyDescent="0.2">
      <c r="A38" s="1769">
        <v>4</v>
      </c>
      <c r="B38" s="1763" t="s">
        <v>894</v>
      </c>
      <c r="C38" s="23">
        <v>1000000</v>
      </c>
      <c r="D38" s="32">
        <v>0</v>
      </c>
      <c r="E38" s="23">
        <v>0</v>
      </c>
      <c r="F38" s="245">
        <v>0</v>
      </c>
    </row>
    <row r="39" spans="1:6" x14ac:dyDescent="0.2">
      <c r="A39" s="1769">
        <v>5</v>
      </c>
      <c r="B39" s="1763" t="s">
        <v>1113</v>
      </c>
      <c r="C39" s="23">
        <v>8000000</v>
      </c>
      <c r="D39" s="32">
        <v>5590000</v>
      </c>
      <c r="E39" s="23">
        <v>5590000</v>
      </c>
      <c r="F39" s="245">
        <v>100</v>
      </c>
    </row>
    <row r="40" spans="1:6" x14ac:dyDescent="0.2">
      <c r="A40" s="1769">
        <v>6</v>
      </c>
      <c r="B40" s="1763" t="s">
        <v>1114</v>
      </c>
      <c r="C40" s="23">
        <v>2000000</v>
      </c>
      <c r="D40" s="32">
        <v>2000000</v>
      </c>
      <c r="E40" s="23">
        <v>0</v>
      </c>
      <c r="F40" s="245">
        <v>0</v>
      </c>
    </row>
    <row r="41" spans="1:6" x14ac:dyDescent="0.2">
      <c r="A41" s="1769">
        <v>7</v>
      </c>
      <c r="B41" s="232" t="s">
        <v>299</v>
      </c>
      <c r="C41" s="23">
        <v>4100000</v>
      </c>
      <c r="D41" s="32">
        <v>4100000</v>
      </c>
      <c r="E41" s="23">
        <v>4100000</v>
      </c>
      <c r="F41" s="245">
        <v>100</v>
      </c>
    </row>
    <row r="42" spans="1:6" x14ac:dyDescent="0.2">
      <c r="A42" s="1769">
        <v>8</v>
      </c>
      <c r="B42" s="1763" t="s">
        <v>300</v>
      </c>
      <c r="C42" s="23">
        <v>2200000</v>
      </c>
      <c r="D42" s="32">
        <v>2200000</v>
      </c>
      <c r="E42" s="23">
        <v>2015000</v>
      </c>
      <c r="F42" s="245">
        <v>91.590909090909093</v>
      </c>
    </row>
    <row r="43" spans="1:6" x14ac:dyDescent="0.2">
      <c r="A43" s="1769">
        <v>9</v>
      </c>
      <c r="B43" s="1763" t="s">
        <v>403</v>
      </c>
      <c r="C43" s="23">
        <v>4100000</v>
      </c>
      <c r="D43" s="32">
        <v>4100000</v>
      </c>
      <c r="E43" s="23">
        <v>4100000</v>
      </c>
      <c r="F43" s="245">
        <v>100</v>
      </c>
    </row>
    <row r="44" spans="1:6" x14ac:dyDescent="0.2">
      <c r="A44" s="1769">
        <v>10</v>
      </c>
      <c r="B44" s="1763" t="s">
        <v>27</v>
      </c>
      <c r="C44" s="23">
        <v>3000000</v>
      </c>
      <c r="D44" s="32">
        <v>3000000</v>
      </c>
      <c r="E44" s="23">
        <v>3000000</v>
      </c>
      <c r="F44" s="245">
        <v>100</v>
      </c>
    </row>
    <row r="45" spans="1:6" x14ac:dyDescent="0.2">
      <c r="A45" s="1769">
        <v>11</v>
      </c>
      <c r="B45" s="1764" t="s">
        <v>404</v>
      </c>
      <c r="C45" s="23">
        <v>8000000</v>
      </c>
      <c r="D45" s="32">
        <v>8000000</v>
      </c>
      <c r="E45" s="23">
        <v>8000000</v>
      </c>
      <c r="F45" s="245">
        <v>100</v>
      </c>
    </row>
    <row r="46" spans="1:6" x14ac:dyDescent="0.2">
      <c r="A46" s="1769">
        <v>12</v>
      </c>
      <c r="B46" s="1763" t="s">
        <v>164</v>
      </c>
      <c r="C46" s="23">
        <v>3000000</v>
      </c>
      <c r="D46" s="32">
        <v>5000000</v>
      </c>
      <c r="E46" s="23">
        <v>2571772</v>
      </c>
      <c r="F46" s="245">
        <v>51.43544</v>
      </c>
    </row>
    <row r="47" spans="1:6" x14ac:dyDescent="0.2">
      <c r="A47" s="1769">
        <v>13</v>
      </c>
      <c r="B47" s="1763" t="s">
        <v>405</v>
      </c>
      <c r="C47" s="23">
        <v>37000000</v>
      </c>
      <c r="D47" s="32">
        <v>37000000</v>
      </c>
      <c r="E47" s="23">
        <v>35354130.000000007</v>
      </c>
      <c r="F47" s="245">
        <v>95.551702702702727</v>
      </c>
    </row>
    <row r="48" spans="1:6" x14ac:dyDescent="0.2">
      <c r="A48" s="1769">
        <v>14</v>
      </c>
      <c r="B48" s="232" t="s">
        <v>1115</v>
      </c>
      <c r="C48" s="23">
        <v>1000000</v>
      </c>
      <c r="D48" s="32">
        <v>1000000</v>
      </c>
      <c r="E48" s="23">
        <v>0</v>
      </c>
      <c r="F48" s="245">
        <v>0</v>
      </c>
    </row>
    <row r="49" spans="1:6" x14ac:dyDescent="0.2">
      <c r="A49" s="1769">
        <v>15</v>
      </c>
      <c r="B49" s="232" t="s">
        <v>20</v>
      </c>
      <c r="C49" s="23">
        <v>4880000</v>
      </c>
      <c r="D49" s="32">
        <v>4880000</v>
      </c>
      <c r="E49" s="23">
        <v>4784660</v>
      </c>
      <c r="F49" s="245">
        <v>98.046311475409837</v>
      </c>
    </row>
    <row r="50" spans="1:6" x14ac:dyDescent="0.2">
      <c r="A50" s="1769">
        <v>16</v>
      </c>
      <c r="B50" s="232" t="s">
        <v>995</v>
      </c>
      <c r="C50" s="251">
        <v>956000</v>
      </c>
      <c r="D50" s="1765">
        <v>0</v>
      </c>
      <c r="E50" s="251">
        <v>0</v>
      </c>
      <c r="F50" s="1766">
        <v>0</v>
      </c>
    </row>
    <row r="51" spans="1:6" x14ac:dyDescent="0.2">
      <c r="A51" s="1769">
        <v>17</v>
      </c>
      <c r="B51" s="232" t="s">
        <v>1012</v>
      </c>
      <c r="C51" s="23">
        <v>2261000</v>
      </c>
      <c r="D51" s="32">
        <v>1761000</v>
      </c>
      <c r="E51" s="23">
        <v>1060900</v>
      </c>
      <c r="F51" s="245">
        <v>60.244179443498012</v>
      </c>
    </row>
    <row r="52" spans="1:6" x14ac:dyDescent="0.2">
      <c r="A52" s="1769">
        <v>18</v>
      </c>
      <c r="B52" s="232" t="s">
        <v>1042</v>
      </c>
      <c r="C52" s="1767">
        <v>3802000</v>
      </c>
      <c r="D52" s="1768">
        <v>3802000</v>
      </c>
      <c r="E52" s="23">
        <v>3728780</v>
      </c>
      <c r="F52" s="245">
        <v>98.074171488690169</v>
      </c>
    </row>
    <row r="53" spans="1:6" x14ac:dyDescent="0.2">
      <c r="A53" s="1769">
        <v>19</v>
      </c>
      <c r="B53" s="232" t="s">
        <v>1070</v>
      </c>
      <c r="C53" s="23">
        <v>1500000</v>
      </c>
      <c r="D53" s="32">
        <v>1500000</v>
      </c>
      <c r="E53" s="23">
        <v>1500000</v>
      </c>
      <c r="F53" s="245">
        <v>100</v>
      </c>
    </row>
    <row r="54" spans="1:6" x14ac:dyDescent="0.2">
      <c r="A54" s="1769">
        <v>20</v>
      </c>
      <c r="B54" s="232" t="s">
        <v>1073</v>
      </c>
      <c r="C54" s="1767">
        <v>3000000</v>
      </c>
      <c r="D54" s="1768">
        <v>5000000</v>
      </c>
      <c r="E54" s="23">
        <v>5000000</v>
      </c>
      <c r="F54" s="245">
        <v>100</v>
      </c>
    </row>
    <row r="55" spans="1:6" x14ac:dyDescent="0.2">
      <c r="A55" s="1769">
        <v>21</v>
      </c>
      <c r="B55" s="22" t="s">
        <v>1043</v>
      </c>
      <c r="C55" s="1767">
        <v>5000000</v>
      </c>
      <c r="D55" s="1768">
        <v>5000000</v>
      </c>
      <c r="E55" s="23">
        <v>5000000</v>
      </c>
      <c r="F55" s="245">
        <v>100</v>
      </c>
    </row>
    <row r="56" spans="1:6" x14ac:dyDescent="0.2">
      <c r="A56" s="1769">
        <v>22</v>
      </c>
      <c r="B56" s="232" t="s">
        <v>1071</v>
      </c>
      <c r="C56" s="23">
        <v>0</v>
      </c>
      <c r="D56" s="32">
        <v>400000</v>
      </c>
      <c r="E56" s="23">
        <v>400000</v>
      </c>
      <c r="F56" s="245">
        <v>100</v>
      </c>
    </row>
    <row r="57" spans="1:6" x14ac:dyDescent="0.2">
      <c r="A57" s="1769">
        <v>23</v>
      </c>
      <c r="B57" s="2042" t="s">
        <v>1014</v>
      </c>
      <c r="C57" s="23">
        <v>0</v>
      </c>
      <c r="D57" s="32">
        <v>1937000</v>
      </c>
      <c r="E57" s="23">
        <v>1927000</v>
      </c>
      <c r="F57" s="245">
        <v>99.483737738771296</v>
      </c>
    </row>
    <row r="58" spans="1:6" x14ac:dyDescent="0.2">
      <c r="A58" s="1769">
        <v>24</v>
      </c>
      <c r="B58" s="2043" t="s">
        <v>1116</v>
      </c>
      <c r="C58" s="23">
        <v>0</v>
      </c>
      <c r="D58" s="32">
        <v>0</v>
      </c>
      <c r="E58" s="23">
        <v>0</v>
      </c>
      <c r="F58" s="245">
        <v>0</v>
      </c>
    </row>
    <row r="59" spans="1:6" x14ac:dyDescent="0.2">
      <c r="A59" s="1769">
        <v>25</v>
      </c>
      <c r="B59" s="2042" t="s">
        <v>1072</v>
      </c>
      <c r="C59" s="23">
        <v>0</v>
      </c>
      <c r="D59" s="32">
        <v>2435000</v>
      </c>
      <c r="E59" s="23">
        <v>2135000</v>
      </c>
      <c r="F59" s="245">
        <v>87.679671457905542</v>
      </c>
    </row>
    <row r="60" spans="1:6" x14ac:dyDescent="0.2">
      <c r="A60" s="1769">
        <v>26</v>
      </c>
      <c r="B60" s="2042" t="s">
        <v>1205</v>
      </c>
      <c r="C60" s="23">
        <v>0</v>
      </c>
      <c r="D60" s="32">
        <v>300000</v>
      </c>
      <c r="E60" s="23">
        <v>300000</v>
      </c>
      <c r="F60" s="245">
        <v>100</v>
      </c>
    </row>
    <row r="61" spans="1:6" ht="25.5" x14ac:dyDescent="0.2">
      <c r="A61" s="2105">
        <v>27</v>
      </c>
      <c r="B61" s="2095" t="s">
        <v>1206</v>
      </c>
      <c r="C61" s="2093">
        <v>0</v>
      </c>
      <c r="D61" s="2096">
        <v>2500000</v>
      </c>
      <c r="E61" s="2093">
        <v>2000000</v>
      </c>
      <c r="F61" s="2094">
        <v>80</v>
      </c>
    </row>
    <row r="62" spans="1:6" ht="13.5" customHeight="1" x14ac:dyDescent="0.2">
      <c r="A62" s="1769">
        <v>28</v>
      </c>
      <c r="B62" s="2043" t="s">
        <v>1013</v>
      </c>
      <c r="C62" s="23">
        <v>0</v>
      </c>
      <c r="D62" s="32">
        <v>400000</v>
      </c>
      <c r="E62" s="23">
        <v>0</v>
      </c>
      <c r="F62" s="245">
        <v>0</v>
      </c>
    </row>
    <row r="63" spans="1:6" ht="13.5" customHeight="1" x14ac:dyDescent="0.2">
      <c r="A63" s="1769"/>
      <c r="B63" s="1428"/>
      <c r="C63" s="23"/>
      <c r="D63" s="32"/>
      <c r="E63" s="23"/>
      <c r="F63" s="245"/>
    </row>
    <row r="64" spans="1:6" x14ac:dyDescent="0.2">
      <c r="A64" s="1769" t="s">
        <v>13</v>
      </c>
      <c r="B64" s="1758" t="s">
        <v>80</v>
      </c>
      <c r="C64" s="23"/>
      <c r="D64" s="32"/>
      <c r="E64" s="23"/>
      <c r="F64" s="245"/>
    </row>
    <row r="65" spans="1:6" x14ac:dyDescent="0.2">
      <c r="A65" s="2101">
        <v>1</v>
      </c>
      <c r="B65" s="232" t="s">
        <v>1013</v>
      </c>
      <c r="C65" s="23">
        <v>1500000</v>
      </c>
      <c r="D65" s="32">
        <v>1100000</v>
      </c>
      <c r="E65" s="23">
        <v>401500</v>
      </c>
      <c r="F65" s="245">
        <v>36.5</v>
      </c>
    </row>
    <row r="66" spans="1:6" x14ac:dyDescent="0.2">
      <c r="A66" s="1735">
        <v>2</v>
      </c>
      <c r="B66" s="22" t="s">
        <v>1207</v>
      </c>
      <c r="C66" s="23">
        <v>1000000</v>
      </c>
      <c r="D66" s="32">
        <v>1000000</v>
      </c>
      <c r="E66" s="23">
        <v>955000</v>
      </c>
      <c r="F66" s="245">
        <v>95.5</v>
      </c>
    </row>
    <row r="67" spans="1:6" x14ac:dyDescent="0.2">
      <c r="A67" s="1735">
        <v>3</v>
      </c>
      <c r="B67" s="22" t="s">
        <v>1208</v>
      </c>
      <c r="C67" s="23">
        <v>0</v>
      </c>
      <c r="D67" s="32">
        <v>1238000</v>
      </c>
      <c r="E67" s="23">
        <v>1237091.9999999998</v>
      </c>
      <c r="F67" s="245">
        <v>99.926655896607414</v>
      </c>
    </row>
    <row r="68" spans="1:6" x14ac:dyDescent="0.2">
      <c r="A68" s="1735">
        <v>4</v>
      </c>
      <c r="B68" s="22" t="s">
        <v>1116</v>
      </c>
      <c r="C68" s="23">
        <v>0</v>
      </c>
      <c r="D68" s="32">
        <v>2000000</v>
      </c>
      <c r="E68" s="23">
        <v>1799000</v>
      </c>
      <c r="F68" s="245">
        <v>89.95</v>
      </c>
    </row>
    <row r="69" spans="1:6" x14ac:dyDescent="0.2">
      <c r="A69" s="1735">
        <v>5</v>
      </c>
      <c r="B69" s="22" t="s">
        <v>1209</v>
      </c>
      <c r="C69" s="23">
        <v>0</v>
      </c>
      <c r="D69" s="32">
        <v>200000</v>
      </c>
      <c r="E69" s="23">
        <v>200000</v>
      </c>
      <c r="F69" s="245">
        <v>100</v>
      </c>
    </row>
    <row r="70" spans="1:6" x14ac:dyDescent="0.2">
      <c r="A70" s="1735"/>
      <c r="B70" s="2"/>
      <c r="C70" s="23"/>
      <c r="D70" s="32"/>
      <c r="E70" s="23"/>
      <c r="F70" s="245"/>
    </row>
    <row r="71" spans="1:6" ht="13.5" thickBot="1" x14ac:dyDescent="0.25">
      <c r="A71" s="2106"/>
      <c r="B71" s="2097"/>
      <c r="C71" s="2098"/>
      <c r="D71" s="2099"/>
      <c r="E71" s="2098"/>
      <c r="F71" s="2100"/>
    </row>
    <row r="72" spans="1:6" x14ac:dyDescent="0.2">
      <c r="A72" s="1735"/>
      <c r="B72" s="2"/>
      <c r="C72" s="23"/>
      <c r="D72" s="32"/>
      <c r="E72" s="23"/>
      <c r="F72" s="245"/>
    </row>
    <row r="73" spans="1:6" x14ac:dyDescent="0.2">
      <c r="A73" s="1769" t="s">
        <v>21</v>
      </c>
      <c r="B73" s="1758" t="s">
        <v>189</v>
      </c>
      <c r="C73" s="23"/>
      <c r="D73" s="32"/>
      <c r="E73" s="23"/>
      <c r="F73" s="245"/>
    </row>
    <row r="74" spans="1:6" x14ac:dyDescent="0.2">
      <c r="A74" s="2101">
        <v>1</v>
      </c>
      <c r="B74" s="232" t="s">
        <v>229</v>
      </c>
      <c r="C74" s="23">
        <v>485055000</v>
      </c>
      <c r="D74" s="32">
        <v>525055000</v>
      </c>
      <c r="E74" s="23">
        <v>525055000</v>
      </c>
      <c r="F74" s="245">
        <v>100</v>
      </c>
    </row>
    <row r="75" spans="1:6" x14ac:dyDescent="0.2">
      <c r="A75" s="2101">
        <v>2</v>
      </c>
      <c r="B75" s="232" t="s">
        <v>971</v>
      </c>
      <c r="C75" s="23">
        <v>341562000</v>
      </c>
      <c r="D75" s="32">
        <v>471562000</v>
      </c>
      <c r="E75" s="23">
        <v>471562000</v>
      </c>
      <c r="F75" s="245">
        <v>100</v>
      </c>
    </row>
    <row r="76" spans="1:6" x14ac:dyDescent="0.2">
      <c r="A76" s="2101">
        <v>3</v>
      </c>
      <c r="B76" s="232" t="s">
        <v>1030</v>
      </c>
      <c r="C76" s="23">
        <v>4445000</v>
      </c>
      <c r="D76" s="32">
        <v>4445000</v>
      </c>
      <c r="E76" s="23">
        <v>4445000</v>
      </c>
      <c r="F76" s="245">
        <v>100</v>
      </c>
    </row>
    <row r="77" spans="1:6" x14ac:dyDescent="0.2">
      <c r="A77" s="2101">
        <v>4</v>
      </c>
      <c r="B77" s="232" t="s">
        <v>1117</v>
      </c>
      <c r="C77" s="23">
        <v>0</v>
      </c>
      <c r="D77" s="32">
        <v>1300000</v>
      </c>
      <c r="E77" s="23">
        <v>1300000</v>
      </c>
      <c r="F77" s="245">
        <v>100</v>
      </c>
    </row>
    <row r="78" spans="1:6" x14ac:dyDescent="0.2">
      <c r="A78" s="2101">
        <v>5</v>
      </c>
      <c r="B78" s="232" t="s">
        <v>1118</v>
      </c>
      <c r="C78" s="23">
        <v>0</v>
      </c>
      <c r="D78" s="32">
        <v>550000</v>
      </c>
      <c r="E78" s="23">
        <v>550000</v>
      </c>
      <c r="F78" s="245">
        <v>100</v>
      </c>
    </row>
    <row r="79" spans="1:6" x14ac:dyDescent="0.2">
      <c r="A79" s="2101">
        <v>6</v>
      </c>
      <c r="B79" s="232" t="s">
        <v>1210</v>
      </c>
      <c r="C79" s="23">
        <v>0</v>
      </c>
      <c r="D79" s="32">
        <v>12000000</v>
      </c>
      <c r="E79" s="23">
        <v>12000000</v>
      </c>
      <c r="F79" s="245">
        <v>100</v>
      </c>
    </row>
    <row r="80" spans="1:6" x14ac:dyDescent="0.2">
      <c r="A80" s="2101"/>
      <c r="B80" s="232"/>
      <c r="C80" s="23"/>
      <c r="D80" s="32"/>
      <c r="E80" s="23"/>
      <c r="F80" s="245"/>
    </row>
    <row r="81" spans="1:6" ht="14.25" customHeight="1" thickBot="1" x14ac:dyDescent="0.25">
      <c r="A81" s="1769"/>
      <c r="B81" s="22"/>
      <c r="C81" s="23"/>
      <c r="D81" s="32"/>
      <c r="E81" s="23"/>
      <c r="F81" s="245"/>
    </row>
    <row r="82" spans="1:6" ht="20.100000000000001" customHeight="1" thickBot="1" x14ac:dyDescent="0.25">
      <c r="A82" s="1770"/>
      <c r="B82" s="1771" t="s">
        <v>31</v>
      </c>
      <c r="C82" s="1772">
        <v>1053182000</v>
      </c>
      <c r="D82" s="1772">
        <v>1309190074</v>
      </c>
      <c r="E82" s="1773">
        <v>1265004588</v>
      </c>
      <c r="F82" s="1774">
        <v>96.624975480833044</v>
      </c>
    </row>
    <row r="83" spans="1:6" ht="21" customHeight="1" x14ac:dyDescent="0.2"/>
    <row r="84" spans="1:6" x14ac:dyDescent="0.2">
      <c r="B84" s="3"/>
    </row>
    <row r="85" spans="1:6" x14ac:dyDescent="0.2">
      <c r="B85" s="1426"/>
      <c r="C85" s="555"/>
      <c r="D85" s="555"/>
      <c r="E85" s="555"/>
    </row>
    <row r="86" spans="1:6" x14ac:dyDescent="0.2">
      <c r="B86" s="1426"/>
      <c r="C86" s="555"/>
      <c r="D86" s="555"/>
      <c r="E86" s="555"/>
    </row>
    <row r="87" spans="1:6" x14ac:dyDescent="0.2">
      <c r="B87" s="1426"/>
      <c r="C87" s="555"/>
      <c r="D87" s="555"/>
      <c r="E87" s="555"/>
    </row>
    <row r="88" spans="1:6" x14ac:dyDescent="0.2">
      <c r="B88" s="1426"/>
      <c r="C88" s="555"/>
      <c r="D88" s="555"/>
      <c r="E88" s="555"/>
    </row>
  </sheetData>
  <mergeCells count="6">
    <mergeCell ref="A3:F3"/>
    <mergeCell ref="A4:F4"/>
    <mergeCell ref="A5:F5"/>
    <mergeCell ref="G3:H3"/>
    <mergeCell ref="G4:H4"/>
    <mergeCell ref="G5:H5"/>
  </mergeCells>
  <phoneticPr fontId="0" type="noConversion"/>
  <printOptions horizontalCentered="1"/>
  <pageMargins left="0" right="0" top="0.55118110236220474" bottom="0.51181102362204722" header="0.35433070866141736" footer="0.31496062992125984"/>
  <pageSetup paperSize="9" scale="80" orientation="portrait" r:id="rId1"/>
  <headerFooter alignWithMargins="0">
    <oddFooter>&amp;C&amp;"Times New Roman,Normál"9. tábla 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32</vt:i4>
      </vt:variant>
    </vt:vector>
  </HeadingPairs>
  <TitlesOfParts>
    <vt:vector size="60" baseType="lpstr">
      <vt:lpstr>T_1_mérleg</vt:lpstr>
      <vt:lpstr>T_2_kiadás</vt:lpstr>
      <vt:lpstr>T_3_bevétel</vt:lpstr>
      <vt:lpstr>T_4_tábla</vt:lpstr>
      <vt:lpstr>T_5_tábla</vt:lpstr>
      <vt:lpstr>T_6_tábla  </vt:lpstr>
      <vt:lpstr>T_7_tábla </vt:lpstr>
      <vt:lpstr>T_8_tábla </vt:lpstr>
      <vt:lpstr>T_9_műk.peszk.kiad</vt:lpstr>
      <vt:lpstr>T_10_műk.bev.</vt:lpstr>
      <vt:lpstr>T_11_felh.peszk.átad.</vt:lpstr>
      <vt:lpstr>T_12_felhalm.bev.</vt:lpstr>
      <vt:lpstr>T_13_kölcsönök</vt:lpstr>
      <vt:lpstr>T_14_felúj.</vt:lpstr>
      <vt:lpstr>T_15_beruh. </vt:lpstr>
      <vt:lpstr>T_16_Tartalék</vt:lpstr>
      <vt:lpstr>T_17_pénzkészlet</vt:lpstr>
      <vt:lpstr>18_köv.évi </vt:lpstr>
      <vt:lpstr>T_19_PM</vt:lpstr>
      <vt:lpstr>T_19_PM Intézmények </vt:lpstr>
      <vt:lpstr>egysz.mérleg</vt:lpstr>
      <vt:lpstr>egysz.pforg</vt:lpstr>
      <vt:lpstr>egysz.pm.</vt:lpstr>
      <vt:lpstr>pm.kimutatás</vt:lpstr>
      <vt:lpstr>pm.ÖM</vt:lpstr>
      <vt:lpstr>kötött normatív</vt:lpstr>
      <vt:lpstr>központosított</vt:lpstr>
      <vt:lpstr>cél,címzett</vt:lpstr>
      <vt:lpstr>'T_15_beruh. '!Excel_BuiltIn_Print_Area_109_1</vt:lpstr>
      <vt:lpstr>pm.ÖM!Nyomtatási_cím</vt:lpstr>
      <vt:lpstr>T_14_felúj.!Nyomtatási_cím</vt:lpstr>
      <vt:lpstr>'T_15_beruh. '!Nyomtatási_cím</vt:lpstr>
      <vt:lpstr>T_4_tábla!Nyomtatási_cím</vt:lpstr>
      <vt:lpstr>T_5_tábla!Nyomtatási_cím</vt:lpstr>
      <vt:lpstr>T_9_műk.peszk.kiad!Nyomtatási_cím</vt:lpstr>
      <vt:lpstr>'18_köv.évi '!Nyomtatási_terület</vt:lpstr>
      <vt:lpstr>'cél,címzett'!Nyomtatási_terület</vt:lpstr>
      <vt:lpstr>egysz.mérleg!Nyomtatási_terület</vt:lpstr>
      <vt:lpstr>egysz.pforg!Nyomtatási_terület</vt:lpstr>
      <vt:lpstr>egysz.pm.!Nyomtatási_terület</vt:lpstr>
      <vt:lpstr>'kötött normatív'!Nyomtatási_terület</vt:lpstr>
      <vt:lpstr>központosított!Nyomtatási_terület</vt:lpstr>
      <vt:lpstr>pm.kimutatás!Nyomtatási_terület</vt:lpstr>
      <vt:lpstr>pm.ÖM!Nyomtatási_terület</vt:lpstr>
      <vt:lpstr>T_1_mérleg!Nyomtatási_terület</vt:lpstr>
      <vt:lpstr>T_10_műk.bev.!Nyomtatási_terület</vt:lpstr>
      <vt:lpstr>T_11_felh.peszk.átad.!Nyomtatási_terület</vt:lpstr>
      <vt:lpstr>T_12_felhalm.bev.!Nyomtatási_terület</vt:lpstr>
      <vt:lpstr>T_13_kölcsönök!Nyomtatási_terület</vt:lpstr>
      <vt:lpstr>T_14_felúj.!Nyomtatási_terület</vt:lpstr>
      <vt:lpstr>'T_15_beruh. '!Nyomtatási_terület</vt:lpstr>
      <vt:lpstr>T_16_Tartalék!Nyomtatási_terület</vt:lpstr>
      <vt:lpstr>'T_19_PM Intézmények '!Nyomtatási_terület</vt:lpstr>
      <vt:lpstr>T_2_kiadás!Nyomtatási_terület</vt:lpstr>
      <vt:lpstr>T_3_bevétel!Nyomtatási_terület</vt:lpstr>
      <vt:lpstr>T_4_tábla!Nyomtatási_terület</vt:lpstr>
      <vt:lpstr>T_5_tábla!Nyomtatási_terület</vt:lpstr>
      <vt:lpstr>'T_6_tábla  '!Nyomtatási_terület</vt:lpstr>
      <vt:lpstr>'T_7_tábla '!Nyomtatási_terület</vt:lpstr>
      <vt:lpstr>T_9_műk.peszk.kiad!Nyomtatási_terület</vt:lpstr>
    </vt:vector>
  </TitlesOfParts>
  <Company>II.ker.PH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PÜ</dc:creator>
  <cp:lastModifiedBy>Annus Béláné</cp:lastModifiedBy>
  <cp:lastPrinted>2023-05-17T06:50:42Z</cp:lastPrinted>
  <dcterms:created xsi:type="dcterms:W3CDTF">2000-06-16T09:18:22Z</dcterms:created>
  <dcterms:modified xsi:type="dcterms:W3CDTF">2023-05-17T09:09:09Z</dcterms:modified>
</cp:coreProperties>
</file>