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argaeb\Documents\"/>
    </mc:Choice>
  </mc:AlternateContent>
  <bookViews>
    <workbookView xWindow="0" yWindow="0" windowWidth="28800" windowHeight="11835"/>
  </bookViews>
  <sheets>
    <sheet name="egyszerűsített eredménytábla" sheetId="1" r:id="rId1"/>
    <sheet name="részletes eredménytábla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3" i="2" l="1"/>
  <c r="T53" i="2"/>
  <c r="S53" i="2"/>
  <c r="U52" i="2"/>
  <c r="T52" i="2"/>
  <c r="S52" i="2"/>
  <c r="U51" i="2"/>
  <c r="T51" i="2"/>
  <c r="S51" i="2"/>
  <c r="U50" i="2"/>
  <c r="T50" i="2"/>
  <c r="S50" i="2"/>
  <c r="U49" i="2"/>
  <c r="T49" i="2"/>
  <c r="S49" i="2"/>
  <c r="U48" i="2"/>
  <c r="T48" i="2"/>
  <c r="S48" i="2"/>
  <c r="U47" i="2"/>
  <c r="T47" i="2"/>
  <c r="S47" i="2"/>
  <c r="U46" i="2"/>
  <c r="T46" i="2"/>
  <c r="S46" i="2"/>
  <c r="U45" i="2"/>
  <c r="T45" i="2"/>
  <c r="S45" i="2"/>
  <c r="U44" i="2"/>
  <c r="T44" i="2"/>
  <c r="S44" i="2"/>
  <c r="U43" i="2"/>
  <c r="T43" i="2"/>
  <c r="S43" i="2"/>
  <c r="U42" i="2"/>
  <c r="T42" i="2"/>
  <c r="S42" i="2"/>
  <c r="U41" i="2"/>
  <c r="T41" i="2"/>
  <c r="S41" i="2"/>
  <c r="U40" i="2"/>
  <c r="T40" i="2"/>
  <c r="S40" i="2"/>
  <c r="U39" i="2"/>
  <c r="T39" i="2"/>
  <c r="S39" i="2"/>
  <c r="U38" i="2"/>
  <c r="T38" i="2"/>
  <c r="S38" i="2"/>
  <c r="U37" i="2"/>
  <c r="T37" i="2"/>
  <c r="S37" i="2"/>
  <c r="U36" i="2"/>
  <c r="T36" i="2"/>
  <c r="S36" i="2"/>
  <c r="U35" i="2"/>
  <c r="T35" i="2"/>
  <c r="S35" i="2"/>
  <c r="U34" i="2"/>
  <c r="T34" i="2"/>
  <c r="S34" i="2"/>
  <c r="U33" i="2"/>
  <c r="T33" i="2"/>
  <c r="S33" i="2"/>
  <c r="U32" i="2"/>
  <c r="T32" i="2"/>
  <c r="S32" i="2"/>
  <c r="U31" i="2"/>
  <c r="T31" i="2"/>
  <c r="S31" i="2"/>
  <c r="U30" i="2"/>
  <c r="T30" i="2"/>
  <c r="S30" i="2"/>
  <c r="U29" i="2"/>
  <c r="T29" i="2"/>
  <c r="S29" i="2"/>
  <c r="U28" i="2"/>
  <c r="T28" i="2"/>
  <c r="S28" i="2"/>
  <c r="U27" i="2"/>
  <c r="T27" i="2"/>
  <c r="S27" i="2"/>
  <c r="U26" i="2"/>
  <c r="T26" i="2"/>
  <c r="S26" i="2"/>
  <c r="U25" i="2"/>
  <c r="T25" i="2"/>
  <c r="S25" i="2"/>
  <c r="U24" i="2"/>
  <c r="T24" i="2"/>
  <c r="S24" i="2"/>
  <c r="U23" i="2"/>
  <c r="T23" i="2"/>
  <c r="S23" i="2"/>
  <c r="U22" i="2"/>
  <c r="T22" i="2"/>
  <c r="S22" i="2"/>
  <c r="U21" i="2"/>
  <c r="T21" i="2"/>
  <c r="S21" i="2"/>
  <c r="U20" i="2"/>
  <c r="T20" i="2"/>
  <c r="S20" i="2"/>
  <c r="U19" i="2"/>
  <c r="T19" i="2"/>
  <c r="S19" i="2"/>
  <c r="U18" i="2"/>
  <c r="T18" i="2"/>
  <c r="S18" i="2"/>
  <c r="U17" i="2"/>
  <c r="T17" i="2"/>
  <c r="S17" i="2"/>
  <c r="U16" i="2"/>
  <c r="T16" i="2"/>
  <c r="S16" i="2"/>
  <c r="U15" i="2"/>
  <c r="T15" i="2"/>
  <c r="S15" i="2"/>
  <c r="U14" i="2"/>
  <c r="T14" i="2"/>
  <c r="S14" i="2"/>
  <c r="U13" i="2"/>
  <c r="T13" i="2"/>
  <c r="S13" i="2"/>
  <c r="U12" i="2"/>
  <c r="T12" i="2"/>
  <c r="S12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5" i="2"/>
  <c r="T5" i="2"/>
  <c r="S5" i="2"/>
  <c r="U4" i="2"/>
  <c r="T4" i="2"/>
  <c r="S4" i="2"/>
  <c r="U3" i="2"/>
  <c r="T3" i="2"/>
  <c r="S3" i="2"/>
  <c r="U2" i="2"/>
  <c r="T2" i="2"/>
  <c r="S2" i="2"/>
  <c r="V5" i="2" l="1"/>
  <c r="V13" i="2"/>
  <c r="V21" i="2"/>
  <c r="V29" i="2"/>
  <c r="V37" i="2"/>
  <c r="V53" i="2"/>
  <c r="V2" i="2"/>
  <c r="V10" i="2"/>
  <c r="V18" i="2"/>
  <c r="V26" i="2"/>
  <c r="V34" i="2"/>
  <c r="V45" i="2"/>
  <c r="V6" i="2"/>
  <c r="V14" i="2"/>
  <c r="V22" i="2"/>
  <c r="V30" i="2"/>
  <c r="V38" i="2"/>
  <c r="V42" i="2"/>
  <c r="V46" i="2"/>
  <c r="V7" i="2"/>
  <c r="V15" i="2"/>
  <c r="V23" i="2"/>
  <c r="V31" i="2"/>
  <c r="V39" i="2"/>
  <c r="V47" i="2"/>
  <c r="V50" i="2"/>
  <c r="V9" i="2"/>
  <c r="V17" i="2"/>
  <c r="V25" i="2"/>
  <c r="V33" i="2"/>
  <c r="V41" i="2"/>
  <c r="V49" i="2"/>
  <c r="V4" i="2"/>
  <c r="V12" i="2"/>
  <c r="V20" i="2"/>
  <c r="V28" i="2"/>
  <c r="V36" i="2"/>
  <c r="V44" i="2"/>
  <c r="V52" i="2"/>
  <c r="V8" i="2"/>
  <c r="V16" i="2"/>
  <c r="V24" i="2"/>
  <c r="V32" i="2"/>
  <c r="V40" i="2"/>
  <c r="V48" i="2"/>
  <c r="V3" i="2"/>
  <c r="V11" i="2"/>
  <c r="V19" i="2"/>
  <c r="V27" i="2"/>
  <c r="V35" i="2"/>
  <c r="V43" i="2"/>
  <c r="V51" i="2"/>
</calcChain>
</file>

<file path=xl/sharedStrings.xml><?xml version="1.0" encoding="utf-8"?>
<sst xmlns="http://schemas.openxmlformats.org/spreadsheetml/2006/main" count="148" uniqueCount="89">
  <si>
    <t>30-as övezetek létrehozása</t>
  </si>
  <si>
    <t>Baba-mama padok kihelyezése játszóterekre</t>
  </si>
  <si>
    <t>Buszmegálló környezetének fejlesztése</t>
  </si>
  <si>
    <t>Cseppkő utcai játszótér fejlesztése</t>
  </si>
  <si>
    <t>Csikkgyűjtők kihelyezése</t>
  </si>
  <si>
    <t>Ebürülék gyűjtő kihelyezése a Felvinci útnál</t>
  </si>
  <si>
    <t>Egészségügyi foglalkozások indítása - demenciaprevenció</t>
  </si>
  <si>
    <t>Esőkert létesítése a II. kerületben</t>
  </si>
  <si>
    <t>Esővízgyűjtő tartályok telepítése (Marczibányi téri Művelődési Központ)</t>
  </si>
  <si>
    <t>Esővízgyűjtő tartályok telepítése (Völgy Utcai Ökomenikus Óvoda)</t>
  </si>
  <si>
    <t>Fasor kialakítás</t>
  </si>
  <si>
    <t>Felnőtt játszóterek telepítése</t>
  </si>
  <si>
    <t>Fény utca átalakítása</t>
  </si>
  <si>
    <t>Fényvisszaverők telepítése fekvőrendőrökbe</t>
  </si>
  <si>
    <t>Figyelemfelhívó gyalogátkelőhelyek kialakítása</t>
  </si>
  <si>
    <t>Figyelemfelhívó táblák kihelyezése</t>
  </si>
  <si>
    <t>Görkorcsolyás tanpálya kialakítása</t>
  </si>
  <si>
    <t>Hármashatárhegyi Repülőtér rekonstrukciója</t>
  </si>
  <si>
    <t>Intelligens zebrák telepítése</t>
  </si>
  <si>
    <t>Ivókutak telepítése</t>
  </si>
  <si>
    <t>Játszóterek fásítása</t>
  </si>
  <si>
    <t>Kerékpártámasz telepítése</t>
  </si>
  <si>
    <t>Kerületi kisokos</t>
  </si>
  <si>
    <t>Kiemelt kereszteződés építése a Kövidinka utcánál</t>
  </si>
  <si>
    <t>Könyvtár létesítés a Marczibányi téri művelődési házban</t>
  </si>
  <si>
    <t>Közösségi kertek kialakítása</t>
  </si>
  <si>
    <t>Közösségi komposztáló kialakítása</t>
  </si>
  <si>
    <t>Levendula szigetek kialakítása</t>
  </si>
  <si>
    <t>Margit körút fásítás</t>
  </si>
  <si>
    <t>Napelemek telepítése</t>
  </si>
  <si>
    <t>Padok telepítése</t>
  </si>
  <si>
    <t>Panoráma sportközpont játszótér fejlesztése</t>
  </si>
  <si>
    <t>Pitypang park fejlesztése</t>
  </si>
  <si>
    <t>Programok szervezése idősebb korosztály számára - szenior vízitorna és úszás oktatás</t>
  </si>
  <si>
    <t>Rezsitámogatás biztosítása rászoruló 60 év felettieknek a kerületben</t>
  </si>
  <si>
    <t>Sakkasztalok telepítése/felnőtt játszóterek kialakítása</t>
  </si>
  <si>
    <t>Szelektív hulladékgyűjtő telepítése</t>
  </si>
  <si>
    <t>Telefonfülkék átalakítása</t>
  </si>
  <si>
    <t>Utcatáblákhoz életrajz</t>
  </si>
  <si>
    <t>Városi minierdő létesítése</t>
  </si>
  <si>
    <t>Virágládák telepítése a Margit körúton</t>
  </si>
  <si>
    <t>Vizes/kutyás játszótér kialakítása</t>
  </si>
  <si>
    <t>Zöldfal létesítése a Klebelsberg Kultúrkúriánál</t>
  </si>
  <si>
    <t>Zöldfal létesítése a Marczibányi térnél</t>
  </si>
  <si>
    <t>Zöldítés - A használaton kívüli betonterületek zöldítése</t>
  </si>
  <si>
    <t>Zöldterület kialakítás a Marczibányi térnél</t>
  </si>
  <si>
    <t>Zöldterület kialakítás az Erdélyi János térnél</t>
  </si>
  <si>
    <t>Zöldterület-fejlesztés a Csatárka úti rendelőnél</t>
  </si>
  <si>
    <t>Zsigmond téri játszótér fejlesztése</t>
  </si>
  <si>
    <t>Zsigmond téri kreszpark biztonságosabbá tétele</t>
  </si>
  <si>
    <t>Zsigmond téri zöldterület megóvása öntözéssel, öntözőrendszerrel</t>
  </si>
  <si>
    <t>Üveghulladék-gyűjtők telepítése</t>
  </si>
  <si>
    <t>online helyezés</t>
  </si>
  <si>
    <t>offline helyezés</t>
  </si>
  <si>
    <t>-2</t>
  </si>
  <si>
    <t>-1</t>
  </si>
  <si>
    <t>0</t>
  </si>
  <si>
    <t>1</t>
  </si>
  <si>
    <t>2</t>
  </si>
  <si>
    <t>ÖTLET</t>
  </si>
  <si>
    <t>SZAVAZAT</t>
  </si>
  <si>
    <t>ÁTLAG</t>
  </si>
  <si>
    <t>-2 ÉS +2 között</t>
  </si>
  <si>
    <t>SZAVAZÓK SZÁMA</t>
  </si>
  <si>
    <t>ÖSSZES</t>
  </si>
  <si>
    <t>ÖSSZES2</t>
  </si>
  <si>
    <t>online szavazók száma</t>
  </si>
  <si>
    <t>offline szavazók száma</t>
  </si>
  <si>
    <t>összes szavazó száma</t>
  </si>
  <si>
    <t>online csillagok átlaga</t>
  </si>
  <si>
    <t>offline csillagok átlaga</t>
  </si>
  <si>
    <t>ÖSSZES csillagok átlaga</t>
  </si>
  <si>
    <t>online -2-+2 átlag</t>
  </si>
  <si>
    <t>offline -2-+2 átlag</t>
  </si>
  <si>
    <t>ÖSSZES -2-+2 átlag</t>
  </si>
  <si>
    <t>online szorzatösszeg</t>
  </si>
  <si>
    <t>offline szorzatösszeg</t>
  </si>
  <si>
    <t>ÖSSZES szorzatösszeg</t>
  </si>
  <si>
    <t>ÖSSZES helyezés</t>
  </si>
  <si>
    <t>online-offline különbség</t>
  </si>
  <si>
    <t>online átlag szórás</t>
  </si>
  <si>
    <t>offline átlag szórás</t>
  </si>
  <si>
    <t>ÖSSZES átlag szórás</t>
  </si>
  <si>
    <r>
      <t xml:space="preserve">offline
</t>
    </r>
    <r>
      <rPr>
        <sz val="8"/>
        <color theme="1"/>
        <rFont val="Roboto"/>
        <family val="2"/>
        <charset val="238"/>
      </rPr>
      <t>(119 db)</t>
    </r>
  </si>
  <si>
    <t>online
(210 db)</t>
  </si>
  <si>
    <t>SZAVAZATÉRTÉKEK ÖSSZEGE</t>
  </si>
  <si>
    <t>az összes leadott szavazat szorzatösszege</t>
  </si>
  <si>
    <r>
      <t xml:space="preserve">SORREND
</t>
    </r>
    <r>
      <rPr>
        <sz val="11"/>
        <color theme="0"/>
        <rFont val="Roboto"/>
        <charset val="238"/>
      </rPr>
      <t>a szavazatértékek összege alaján</t>
    </r>
  </si>
  <si>
    <t>Buszmegálló környezetének fejlesztése (Kapy - Törökvész dupla)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</si>
</sst>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Roboto"/>
      <family val="2"/>
      <charset val="238"/>
    </font>
    <font>
      <b/>
      <sz val="11"/>
      <color theme="0"/>
      <name val="Roboto"/>
      <charset val="238"/>
    </font>
    <font>
      <sz val="8"/>
      <color theme="1"/>
      <name val="Roboto"/>
      <family val="2"/>
      <charset val="238"/>
    </font>
    <font>
      <sz val="11"/>
      <color theme="0"/>
      <name val="Roboto"/>
      <charset val="238"/>
    </font>
    <font>
      <sz val="8"/>
      <name val="Robot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medium">
        <color indexed="64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/>
      <top style="thin">
        <color theme="9" tint="0.39997558519241921"/>
      </top>
      <bottom style="medium">
        <color indexed="64"/>
      </bottom>
      <diagonal/>
    </border>
    <border>
      <left/>
      <right/>
      <top style="thin">
        <color theme="9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9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medium">
        <color indexed="64"/>
      </right>
      <top/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9" tint="0.39997558519241921"/>
      </bottom>
      <diagonal/>
    </border>
    <border>
      <left style="medium">
        <color indexed="64"/>
      </left>
      <right/>
      <top style="thin">
        <color theme="9" tint="0.39997558519241921"/>
      </top>
      <bottom style="medium">
        <color rgb="FFFF0000"/>
      </bottom>
      <diagonal/>
    </border>
    <border>
      <left/>
      <right/>
      <top style="thin">
        <color theme="9" tint="0.39997558519241921"/>
      </top>
      <bottom style="medium">
        <color rgb="FFFF0000"/>
      </bottom>
      <diagonal/>
    </border>
    <border>
      <left/>
      <right style="medium">
        <color indexed="64"/>
      </right>
      <top style="thin">
        <color theme="9" tint="0.39997558519241921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 style="medium">
        <color rgb="FFFF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0" fillId="0" borderId="13" xfId="0" quotePrefix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2" fontId="0" fillId="0" borderId="0" xfId="0" applyNumberFormat="1"/>
    <xf numFmtId="0" fontId="0" fillId="0" borderId="5" xfId="0" quotePrefix="1" applyFill="1" applyBorder="1" applyAlignment="1">
      <alignment horizontal="center" wrapText="1"/>
    </xf>
    <xf numFmtId="1" fontId="0" fillId="0" borderId="7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0" borderId="17" xfId="0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2" fontId="0" fillId="0" borderId="20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1" xfId="0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1" fontId="0" fillId="0" borderId="21" xfId="0" applyNumberFormat="1" applyFill="1" applyBorder="1" applyAlignment="1">
      <alignment horizontal="center"/>
    </xf>
    <xf numFmtId="0" fontId="0" fillId="0" borderId="25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ál" xfId="0" builtinId="0"/>
  </cellStyles>
  <dxfs count="41"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" formatCode="0"/>
    </dxf>
    <dxf>
      <numFmt numFmtId="1" formatCode="0"/>
    </dxf>
    <dxf>
      <numFmt numFmtId="1" formatCode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Roboto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Roboto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Roboto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Roboto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'egyszerűsített eredménytábla'!$B$2</c:f>
              <c:strCache>
                <c:ptCount val="1"/>
                <c:pt idx="0">
                  <c:v>-2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'egyszerűsített eredménytábla'!$A$3:$A$54</c:f>
              <c:strCache>
                <c:ptCount val="52"/>
                <c:pt idx="0">
                  <c:v>Hármashatárhegyi Repülőtér rekonstrukciója</c:v>
                </c:pt>
                <c:pt idx="1">
                  <c:v>Buszmegálló környezetének fejlesztése (Kapy - Törökvész dupla)</c:v>
                </c:pt>
                <c:pt idx="2">
                  <c:v>Programok szervezése idősebb korosztály számára - szenior vízitorna és úszás oktatás</c:v>
                </c:pt>
                <c:pt idx="3">
                  <c:v>Zsigmond téri zöldterület megóvása öntözéssel, öntözőrendszerrel</c:v>
                </c:pt>
                <c:pt idx="4">
                  <c:v>Rezsitámogatás biztosítása rászoruló 60 év felettieknek a kerületben</c:v>
                </c:pt>
                <c:pt idx="5">
                  <c:v>Városi minierdő létesítése</c:v>
                </c:pt>
                <c:pt idx="6">
                  <c:v>Játszóterek fásítása</c:v>
                </c:pt>
                <c:pt idx="7">
                  <c:v>Intelligens zebrák telepítése</c:v>
                </c:pt>
                <c:pt idx="8">
                  <c:v>Esőkert létesítése a II. kerületben</c:v>
                </c:pt>
                <c:pt idx="9">
                  <c:v>Ivókutak telepítése</c:v>
                </c:pt>
                <c:pt idx="10">
                  <c:v>Margit körút fásítás</c:v>
                </c:pt>
                <c:pt idx="11">
                  <c:v>Fény utca átalakítása</c:v>
                </c:pt>
                <c:pt idx="12">
                  <c:v>Levendula szigetek kialakítása</c:v>
                </c:pt>
                <c:pt idx="13">
                  <c:v>Szelektív hulladékgyűjtő telepítése</c:v>
                </c:pt>
                <c:pt idx="14">
                  <c:v>Cseppkő utcai játszótér fejlesztése</c:v>
                </c:pt>
                <c:pt idx="15">
                  <c:v>Baba-mama padok kihelyezése játszóterekre</c:v>
                </c:pt>
                <c:pt idx="16">
                  <c:v>Közösségi kertek kialakítása</c:v>
                </c:pt>
                <c:pt idx="17">
                  <c:v>Zöldítés - A használaton kívüli betonterületek zöldítése</c:v>
                </c:pt>
                <c:pt idx="18">
                  <c:v>Figyelemfelhívó gyalogátkelőhelyek kialakítása</c:v>
                </c:pt>
                <c:pt idx="19">
                  <c:v>Esővízgyűjtő tartályok telepítése (Marczibányi téri Művelődési Központ)</c:v>
                </c:pt>
                <c:pt idx="20">
                  <c:v>Fényvisszaverők telepítése fekvőrendőrökbe</c:v>
                </c:pt>
                <c:pt idx="21">
                  <c:v>30-as övezetek létrehozása</c:v>
                </c:pt>
                <c:pt idx="22">
                  <c:v>Virágládák telepítése a Margit körúton</c:v>
                </c:pt>
                <c:pt idx="23">
                  <c:v>Figyelemfelhívó táblák kihelyezése</c:v>
                </c:pt>
                <c:pt idx="24">
                  <c:v>Pitypang park fejlesztése</c:v>
                </c:pt>
                <c:pt idx="25">
                  <c:v>Zöldterület-fejlesztés a Csatárka úti rendelőnél</c:v>
                </c:pt>
                <c:pt idx="26">
                  <c:v>Görkorcsolyás tanpálya kialakítása</c:v>
                </c:pt>
                <c:pt idx="27">
                  <c:v>Esővízgyűjtő tartályok telepítése (Völgy Utcai Ökomenikus Óvoda)</c:v>
                </c:pt>
                <c:pt idx="28">
                  <c:v>Napelemek telepítése</c:v>
                </c:pt>
                <c:pt idx="29">
                  <c:v>Padok telepítése</c:v>
                </c:pt>
                <c:pt idx="30">
                  <c:v>Zsigmond téri kreszpark biztonságosabbá tétele</c:v>
                </c:pt>
                <c:pt idx="31">
                  <c:v>Utcatáblákhoz életrajz</c:v>
                </c:pt>
                <c:pt idx="32">
                  <c:v>Üveghulladék-gyűjtők telepítése</c:v>
                </c:pt>
                <c:pt idx="33">
                  <c:v>Kiemelt kereszteződés építése a Kövidinka utcánál</c:v>
                </c:pt>
                <c:pt idx="34">
                  <c:v>Zsigmond téri játszótér fejlesztése</c:v>
                </c:pt>
                <c:pt idx="35">
                  <c:v>Ebürülék gyűjtő kihelyezése a Felvinci útnál</c:v>
                </c:pt>
                <c:pt idx="36">
                  <c:v>Fasor kialakítás</c:v>
                </c:pt>
                <c:pt idx="37">
                  <c:v>Telefonfülkék átalakítása</c:v>
                </c:pt>
                <c:pt idx="38">
                  <c:v>Vizes/kutyás játszótér kialakítása</c:v>
                </c:pt>
                <c:pt idx="39">
                  <c:v>Zöldfal létesítése a Marczibányi térnél</c:v>
                </c:pt>
                <c:pt idx="40">
                  <c:v>Panoráma sportközpont játszótér fejlesztése</c:v>
                </c:pt>
                <c:pt idx="41">
                  <c:v>Zöldterület kialakítás az Erdélyi János térnél</c:v>
                </c:pt>
                <c:pt idx="42">
                  <c:v>Könyvtár létesítés a Marczibányi téri művelődési házban</c:v>
                </c:pt>
                <c:pt idx="43">
                  <c:v>Kerékpártámasz telepítése</c:v>
                </c:pt>
                <c:pt idx="44">
                  <c:v>Csikkgyűjtők kihelyezése</c:v>
                </c:pt>
                <c:pt idx="45">
                  <c:v>Közösségi komposztáló kialakítása</c:v>
                </c:pt>
                <c:pt idx="46">
                  <c:v>Zöldfal létesítése a Klebelsberg Kultúrkúriánál</c:v>
                </c:pt>
                <c:pt idx="47">
                  <c:v>Sakkasztalok telepítése/felnőtt játszóterek kialakítása</c:v>
                </c:pt>
                <c:pt idx="48">
                  <c:v>Kerületi kisokos</c:v>
                </c:pt>
                <c:pt idx="49">
                  <c:v>Felnőtt játszóterek telepítése</c:v>
                </c:pt>
                <c:pt idx="50">
                  <c:v>Zöldterület kialakítás a Marczibányi térnél</c:v>
                </c:pt>
                <c:pt idx="51">
                  <c:v>Egészségügyi foglalkozások indítása - demenciaprevenció</c:v>
                </c:pt>
              </c:strCache>
            </c:strRef>
          </c:cat>
          <c:val>
            <c:numRef>
              <c:f>'egyszerűsített eredménytábla'!$B$3:$B$54</c:f>
              <c:numCache>
                <c:formatCode>General</c:formatCode>
                <c:ptCount val="52"/>
                <c:pt idx="0">
                  <c:v>7</c:v>
                </c:pt>
                <c:pt idx="1">
                  <c:v>20</c:v>
                </c:pt>
                <c:pt idx="2">
                  <c:v>17</c:v>
                </c:pt>
                <c:pt idx="3">
                  <c:v>21</c:v>
                </c:pt>
                <c:pt idx="4">
                  <c:v>68</c:v>
                </c:pt>
                <c:pt idx="5">
                  <c:v>14</c:v>
                </c:pt>
                <c:pt idx="6">
                  <c:v>10</c:v>
                </c:pt>
                <c:pt idx="7">
                  <c:v>9</c:v>
                </c:pt>
                <c:pt idx="8">
                  <c:v>12</c:v>
                </c:pt>
                <c:pt idx="9">
                  <c:v>14</c:v>
                </c:pt>
                <c:pt idx="10">
                  <c:v>88</c:v>
                </c:pt>
                <c:pt idx="11">
                  <c:v>91</c:v>
                </c:pt>
                <c:pt idx="12">
                  <c:v>22</c:v>
                </c:pt>
                <c:pt idx="13">
                  <c:v>17</c:v>
                </c:pt>
                <c:pt idx="14">
                  <c:v>13</c:v>
                </c:pt>
                <c:pt idx="15">
                  <c:v>22</c:v>
                </c:pt>
                <c:pt idx="16">
                  <c:v>10</c:v>
                </c:pt>
                <c:pt idx="17">
                  <c:v>13</c:v>
                </c:pt>
                <c:pt idx="18">
                  <c:v>9</c:v>
                </c:pt>
                <c:pt idx="19">
                  <c:v>5</c:v>
                </c:pt>
                <c:pt idx="20">
                  <c:v>11</c:v>
                </c:pt>
                <c:pt idx="21">
                  <c:v>11</c:v>
                </c:pt>
                <c:pt idx="22">
                  <c:v>44</c:v>
                </c:pt>
                <c:pt idx="23">
                  <c:v>12</c:v>
                </c:pt>
                <c:pt idx="24">
                  <c:v>16</c:v>
                </c:pt>
                <c:pt idx="25">
                  <c:v>84</c:v>
                </c:pt>
                <c:pt idx="26">
                  <c:v>11</c:v>
                </c:pt>
                <c:pt idx="27">
                  <c:v>12</c:v>
                </c:pt>
                <c:pt idx="28">
                  <c:v>25</c:v>
                </c:pt>
                <c:pt idx="29">
                  <c:v>14</c:v>
                </c:pt>
                <c:pt idx="30">
                  <c:v>13</c:v>
                </c:pt>
                <c:pt idx="31">
                  <c:v>18</c:v>
                </c:pt>
                <c:pt idx="32">
                  <c:v>17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83</c:v>
                </c:pt>
                <c:pt idx="37">
                  <c:v>22</c:v>
                </c:pt>
                <c:pt idx="38">
                  <c:v>96</c:v>
                </c:pt>
                <c:pt idx="39">
                  <c:v>22</c:v>
                </c:pt>
                <c:pt idx="40">
                  <c:v>15</c:v>
                </c:pt>
                <c:pt idx="41">
                  <c:v>20</c:v>
                </c:pt>
                <c:pt idx="42">
                  <c:v>32</c:v>
                </c:pt>
                <c:pt idx="43">
                  <c:v>20</c:v>
                </c:pt>
                <c:pt idx="44">
                  <c:v>89</c:v>
                </c:pt>
                <c:pt idx="45">
                  <c:v>36</c:v>
                </c:pt>
                <c:pt idx="46">
                  <c:v>33</c:v>
                </c:pt>
                <c:pt idx="47">
                  <c:v>35</c:v>
                </c:pt>
                <c:pt idx="48">
                  <c:v>24</c:v>
                </c:pt>
                <c:pt idx="49">
                  <c:v>34</c:v>
                </c:pt>
                <c:pt idx="50">
                  <c:v>32</c:v>
                </c:pt>
                <c:pt idx="51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DD-4608-A496-9EA25DFA3B06}"/>
            </c:ext>
          </c:extLst>
        </c:ser>
        <c:ser>
          <c:idx val="1"/>
          <c:order val="1"/>
          <c:tx>
            <c:strRef>
              <c:f>'egyszerűsített eredménytábla'!$C$2</c:f>
              <c:strCache>
                <c:ptCount val="1"/>
                <c:pt idx="0">
                  <c:v>-1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'egyszerűsített eredménytábla'!$A$3:$A$54</c:f>
              <c:strCache>
                <c:ptCount val="52"/>
                <c:pt idx="0">
                  <c:v>Hármashatárhegyi Repülőtér rekonstrukciója</c:v>
                </c:pt>
                <c:pt idx="1">
                  <c:v>Buszmegálló környezetének fejlesztése (Kapy - Törökvész dupla)</c:v>
                </c:pt>
                <c:pt idx="2">
                  <c:v>Programok szervezése idősebb korosztály számára - szenior vízitorna és úszás oktatás</c:v>
                </c:pt>
                <c:pt idx="3">
                  <c:v>Zsigmond téri zöldterület megóvása öntözéssel, öntözőrendszerrel</c:v>
                </c:pt>
                <c:pt idx="4">
                  <c:v>Rezsitámogatás biztosítása rászoruló 60 év felettieknek a kerületben</c:v>
                </c:pt>
                <c:pt idx="5">
                  <c:v>Városi minierdő létesítése</c:v>
                </c:pt>
                <c:pt idx="6">
                  <c:v>Játszóterek fásítása</c:v>
                </c:pt>
                <c:pt idx="7">
                  <c:v>Intelligens zebrák telepítése</c:v>
                </c:pt>
                <c:pt idx="8">
                  <c:v>Esőkert létesítése a II. kerületben</c:v>
                </c:pt>
                <c:pt idx="9">
                  <c:v>Ivókutak telepítése</c:v>
                </c:pt>
                <c:pt idx="10">
                  <c:v>Margit körút fásítás</c:v>
                </c:pt>
                <c:pt idx="11">
                  <c:v>Fény utca átalakítása</c:v>
                </c:pt>
                <c:pt idx="12">
                  <c:v>Levendula szigetek kialakítása</c:v>
                </c:pt>
                <c:pt idx="13">
                  <c:v>Szelektív hulladékgyűjtő telepítése</c:v>
                </c:pt>
                <c:pt idx="14">
                  <c:v>Cseppkő utcai játszótér fejlesztése</c:v>
                </c:pt>
                <c:pt idx="15">
                  <c:v>Baba-mama padok kihelyezése játszóterekre</c:v>
                </c:pt>
                <c:pt idx="16">
                  <c:v>Közösségi kertek kialakítása</c:v>
                </c:pt>
                <c:pt idx="17">
                  <c:v>Zöldítés - A használaton kívüli betonterületek zöldítése</c:v>
                </c:pt>
                <c:pt idx="18">
                  <c:v>Figyelemfelhívó gyalogátkelőhelyek kialakítása</c:v>
                </c:pt>
                <c:pt idx="19">
                  <c:v>Esővízgyűjtő tartályok telepítése (Marczibányi téri Művelődési Központ)</c:v>
                </c:pt>
                <c:pt idx="20">
                  <c:v>Fényvisszaverők telepítése fekvőrendőrökbe</c:v>
                </c:pt>
                <c:pt idx="21">
                  <c:v>30-as övezetek létrehozása</c:v>
                </c:pt>
                <c:pt idx="22">
                  <c:v>Virágládák telepítése a Margit körúton</c:v>
                </c:pt>
                <c:pt idx="23">
                  <c:v>Figyelemfelhívó táblák kihelyezése</c:v>
                </c:pt>
                <c:pt idx="24">
                  <c:v>Pitypang park fejlesztése</c:v>
                </c:pt>
                <c:pt idx="25">
                  <c:v>Zöldterület-fejlesztés a Csatárka úti rendelőnél</c:v>
                </c:pt>
                <c:pt idx="26">
                  <c:v>Görkorcsolyás tanpálya kialakítása</c:v>
                </c:pt>
                <c:pt idx="27">
                  <c:v>Esővízgyűjtő tartályok telepítése (Völgy Utcai Ökomenikus Óvoda)</c:v>
                </c:pt>
                <c:pt idx="28">
                  <c:v>Napelemek telepítése</c:v>
                </c:pt>
                <c:pt idx="29">
                  <c:v>Padok telepítése</c:v>
                </c:pt>
                <c:pt idx="30">
                  <c:v>Zsigmond téri kreszpark biztonságosabbá tétele</c:v>
                </c:pt>
                <c:pt idx="31">
                  <c:v>Utcatáblákhoz életrajz</c:v>
                </c:pt>
                <c:pt idx="32">
                  <c:v>Üveghulladék-gyűjtők telepítése</c:v>
                </c:pt>
                <c:pt idx="33">
                  <c:v>Kiemelt kereszteződés építése a Kövidinka utcánál</c:v>
                </c:pt>
                <c:pt idx="34">
                  <c:v>Zsigmond téri játszótér fejlesztése</c:v>
                </c:pt>
                <c:pt idx="35">
                  <c:v>Ebürülék gyűjtő kihelyezése a Felvinci útnál</c:v>
                </c:pt>
                <c:pt idx="36">
                  <c:v>Fasor kialakítás</c:v>
                </c:pt>
                <c:pt idx="37">
                  <c:v>Telefonfülkék átalakítása</c:v>
                </c:pt>
                <c:pt idx="38">
                  <c:v>Vizes/kutyás játszótér kialakítása</c:v>
                </c:pt>
                <c:pt idx="39">
                  <c:v>Zöldfal létesítése a Marczibányi térnél</c:v>
                </c:pt>
                <c:pt idx="40">
                  <c:v>Panoráma sportközpont játszótér fejlesztése</c:v>
                </c:pt>
                <c:pt idx="41">
                  <c:v>Zöldterület kialakítás az Erdélyi János térnél</c:v>
                </c:pt>
                <c:pt idx="42">
                  <c:v>Könyvtár létesítés a Marczibányi téri művelődési házban</c:v>
                </c:pt>
                <c:pt idx="43">
                  <c:v>Kerékpártámasz telepítése</c:v>
                </c:pt>
                <c:pt idx="44">
                  <c:v>Csikkgyűjtők kihelyezése</c:v>
                </c:pt>
                <c:pt idx="45">
                  <c:v>Közösségi komposztáló kialakítása</c:v>
                </c:pt>
                <c:pt idx="46">
                  <c:v>Zöldfal létesítése a Klebelsberg Kultúrkúriánál</c:v>
                </c:pt>
                <c:pt idx="47">
                  <c:v>Sakkasztalok telepítése/felnőtt játszóterek kialakítása</c:v>
                </c:pt>
                <c:pt idx="48">
                  <c:v>Kerületi kisokos</c:v>
                </c:pt>
                <c:pt idx="49">
                  <c:v>Felnőtt játszóterek telepítése</c:v>
                </c:pt>
                <c:pt idx="50">
                  <c:v>Zöldterület kialakítás a Marczibányi térnél</c:v>
                </c:pt>
                <c:pt idx="51">
                  <c:v>Egészségügyi foglalkozások indítása - demenciaprevenció</c:v>
                </c:pt>
              </c:strCache>
            </c:strRef>
          </c:cat>
          <c:val>
            <c:numRef>
              <c:f>'egyszerűsített eredménytábla'!$C$3:$C$54</c:f>
              <c:numCache>
                <c:formatCode>General</c:formatCode>
                <c:ptCount val="52"/>
                <c:pt idx="0">
                  <c:v>1</c:v>
                </c:pt>
                <c:pt idx="1">
                  <c:v>21</c:v>
                </c:pt>
                <c:pt idx="2">
                  <c:v>36</c:v>
                </c:pt>
                <c:pt idx="3">
                  <c:v>16</c:v>
                </c:pt>
                <c:pt idx="4">
                  <c:v>20</c:v>
                </c:pt>
                <c:pt idx="5">
                  <c:v>17</c:v>
                </c:pt>
                <c:pt idx="6">
                  <c:v>9</c:v>
                </c:pt>
                <c:pt idx="7">
                  <c:v>14</c:v>
                </c:pt>
                <c:pt idx="8">
                  <c:v>26</c:v>
                </c:pt>
                <c:pt idx="9">
                  <c:v>11</c:v>
                </c:pt>
                <c:pt idx="10">
                  <c:v>7</c:v>
                </c:pt>
                <c:pt idx="11">
                  <c:v>10</c:v>
                </c:pt>
                <c:pt idx="12">
                  <c:v>28</c:v>
                </c:pt>
                <c:pt idx="13">
                  <c:v>21</c:v>
                </c:pt>
                <c:pt idx="14">
                  <c:v>16</c:v>
                </c:pt>
                <c:pt idx="15">
                  <c:v>15</c:v>
                </c:pt>
                <c:pt idx="16">
                  <c:v>19</c:v>
                </c:pt>
                <c:pt idx="17">
                  <c:v>21</c:v>
                </c:pt>
                <c:pt idx="18">
                  <c:v>14</c:v>
                </c:pt>
                <c:pt idx="19">
                  <c:v>30</c:v>
                </c:pt>
                <c:pt idx="20">
                  <c:v>18</c:v>
                </c:pt>
                <c:pt idx="21">
                  <c:v>22</c:v>
                </c:pt>
                <c:pt idx="22">
                  <c:v>29</c:v>
                </c:pt>
                <c:pt idx="23">
                  <c:v>19</c:v>
                </c:pt>
                <c:pt idx="24">
                  <c:v>28</c:v>
                </c:pt>
                <c:pt idx="25">
                  <c:v>11</c:v>
                </c:pt>
                <c:pt idx="26">
                  <c:v>21</c:v>
                </c:pt>
                <c:pt idx="27">
                  <c:v>23</c:v>
                </c:pt>
                <c:pt idx="28">
                  <c:v>18</c:v>
                </c:pt>
                <c:pt idx="29">
                  <c:v>21</c:v>
                </c:pt>
                <c:pt idx="30">
                  <c:v>21</c:v>
                </c:pt>
                <c:pt idx="31">
                  <c:v>16</c:v>
                </c:pt>
                <c:pt idx="32">
                  <c:v>20</c:v>
                </c:pt>
                <c:pt idx="33">
                  <c:v>24</c:v>
                </c:pt>
                <c:pt idx="34">
                  <c:v>22</c:v>
                </c:pt>
                <c:pt idx="35">
                  <c:v>15</c:v>
                </c:pt>
                <c:pt idx="36">
                  <c:v>8</c:v>
                </c:pt>
                <c:pt idx="37">
                  <c:v>12</c:v>
                </c:pt>
                <c:pt idx="38">
                  <c:v>7</c:v>
                </c:pt>
                <c:pt idx="39">
                  <c:v>21</c:v>
                </c:pt>
                <c:pt idx="40">
                  <c:v>24</c:v>
                </c:pt>
                <c:pt idx="41">
                  <c:v>20</c:v>
                </c:pt>
                <c:pt idx="42">
                  <c:v>23</c:v>
                </c:pt>
                <c:pt idx="43">
                  <c:v>38</c:v>
                </c:pt>
                <c:pt idx="44">
                  <c:v>4</c:v>
                </c:pt>
                <c:pt idx="45">
                  <c:v>17</c:v>
                </c:pt>
                <c:pt idx="46">
                  <c:v>30</c:v>
                </c:pt>
                <c:pt idx="47">
                  <c:v>19</c:v>
                </c:pt>
                <c:pt idx="48">
                  <c:v>34</c:v>
                </c:pt>
                <c:pt idx="49">
                  <c:v>22</c:v>
                </c:pt>
                <c:pt idx="50">
                  <c:v>29</c:v>
                </c:pt>
                <c:pt idx="5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DD-4608-A496-9EA25DFA3B06}"/>
            </c:ext>
          </c:extLst>
        </c:ser>
        <c:ser>
          <c:idx val="2"/>
          <c:order val="2"/>
          <c:tx>
            <c:strRef>
              <c:f>'egyszerűsített eredménytábla'!$D$2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'egyszerűsített eredménytábla'!$A$3:$A$54</c:f>
              <c:strCache>
                <c:ptCount val="52"/>
                <c:pt idx="0">
                  <c:v>Hármashatárhegyi Repülőtér rekonstrukciója</c:v>
                </c:pt>
                <c:pt idx="1">
                  <c:v>Buszmegálló környezetének fejlesztése (Kapy - Törökvész dupla)</c:v>
                </c:pt>
                <c:pt idx="2">
                  <c:v>Programok szervezése idősebb korosztály számára - szenior vízitorna és úszás oktatás</c:v>
                </c:pt>
                <c:pt idx="3">
                  <c:v>Zsigmond téri zöldterület megóvása öntözéssel, öntözőrendszerrel</c:v>
                </c:pt>
                <c:pt idx="4">
                  <c:v>Rezsitámogatás biztosítása rászoruló 60 év felettieknek a kerületben</c:v>
                </c:pt>
                <c:pt idx="5">
                  <c:v>Városi minierdő létesítése</c:v>
                </c:pt>
                <c:pt idx="6">
                  <c:v>Játszóterek fásítása</c:v>
                </c:pt>
                <c:pt idx="7">
                  <c:v>Intelligens zebrák telepítése</c:v>
                </c:pt>
                <c:pt idx="8">
                  <c:v>Esőkert létesítése a II. kerületben</c:v>
                </c:pt>
                <c:pt idx="9">
                  <c:v>Ivókutak telepítése</c:v>
                </c:pt>
                <c:pt idx="10">
                  <c:v>Margit körút fásítás</c:v>
                </c:pt>
                <c:pt idx="11">
                  <c:v>Fény utca átalakítása</c:v>
                </c:pt>
                <c:pt idx="12">
                  <c:v>Levendula szigetek kialakítása</c:v>
                </c:pt>
                <c:pt idx="13">
                  <c:v>Szelektív hulladékgyűjtő telepítése</c:v>
                </c:pt>
                <c:pt idx="14">
                  <c:v>Cseppkő utcai játszótér fejlesztése</c:v>
                </c:pt>
                <c:pt idx="15">
                  <c:v>Baba-mama padok kihelyezése játszóterekre</c:v>
                </c:pt>
                <c:pt idx="16">
                  <c:v>Közösségi kertek kialakítása</c:v>
                </c:pt>
                <c:pt idx="17">
                  <c:v>Zöldítés - A használaton kívüli betonterületek zöldítése</c:v>
                </c:pt>
                <c:pt idx="18">
                  <c:v>Figyelemfelhívó gyalogátkelőhelyek kialakítása</c:v>
                </c:pt>
                <c:pt idx="19">
                  <c:v>Esővízgyűjtő tartályok telepítése (Marczibányi téri Művelődési Központ)</c:v>
                </c:pt>
                <c:pt idx="20">
                  <c:v>Fényvisszaverők telepítése fekvőrendőrökbe</c:v>
                </c:pt>
                <c:pt idx="21">
                  <c:v>30-as övezetek létrehozása</c:v>
                </c:pt>
                <c:pt idx="22">
                  <c:v>Virágládák telepítése a Margit körúton</c:v>
                </c:pt>
                <c:pt idx="23">
                  <c:v>Figyelemfelhívó táblák kihelyezése</c:v>
                </c:pt>
                <c:pt idx="24">
                  <c:v>Pitypang park fejlesztése</c:v>
                </c:pt>
                <c:pt idx="25">
                  <c:v>Zöldterület-fejlesztés a Csatárka úti rendelőnél</c:v>
                </c:pt>
                <c:pt idx="26">
                  <c:v>Görkorcsolyás tanpálya kialakítása</c:v>
                </c:pt>
                <c:pt idx="27">
                  <c:v>Esővízgyűjtő tartályok telepítése (Völgy Utcai Ökomenikus Óvoda)</c:v>
                </c:pt>
                <c:pt idx="28">
                  <c:v>Napelemek telepítése</c:v>
                </c:pt>
                <c:pt idx="29">
                  <c:v>Padok telepítése</c:v>
                </c:pt>
                <c:pt idx="30">
                  <c:v>Zsigmond téri kreszpark biztonságosabbá tétele</c:v>
                </c:pt>
                <c:pt idx="31">
                  <c:v>Utcatáblákhoz életrajz</c:v>
                </c:pt>
                <c:pt idx="32">
                  <c:v>Üveghulladék-gyűjtők telepítése</c:v>
                </c:pt>
                <c:pt idx="33">
                  <c:v>Kiemelt kereszteződés építése a Kövidinka utcánál</c:v>
                </c:pt>
                <c:pt idx="34">
                  <c:v>Zsigmond téri játszótér fejlesztése</c:v>
                </c:pt>
                <c:pt idx="35">
                  <c:v>Ebürülék gyűjtő kihelyezése a Felvinci útnál</c:v>
                </c:pt>
                <c:pt idx="36">
                  <c:v>Fasor kialakítás</c:v>
                </c:pt>
                <c:pt idx="37">
                  <c:v>Telefonfülkék átalakítása</c:v>
                </c:pt>
                <c:pt idx="38">
                  <c:v>Vizes/kutyás játszótér kialakítása</c:v>
                </c:pt>
                <c:pt idx="39">
                  <c:v>Zöldfal létesítése a Marczibányi térnél</c:v>
                </c:pt>
                <c:pt idx="40">
                  <c:v>Panoráma sportközpont játszótér fejlesztése</c:v>
                </c:pt>
                <c:pt idx="41">
                  <c:v>Zöldterület kialakítás az Erdélyi János térnél</c:v>
                </c:pt>
                <c:pt idx="42">
                  <c:v>Könyvtár létesítés a Marczibányi téri művelődési házban</c:v>
                </c:pt>
                <c:pt idx="43">
                  <c:v>Kerékpártámasz telepítése</c:v>
                </c:pt>
                <c:pt idx="44">
                  <c:v>Csikkgyűjtők kihelyezése</c:v>
                </c:pt>
                <c:pt idx="45">
                  <c:v>Közösségi komposztáló kialakítása</c:v>
                </c:pt>
                <c:pt idx="46">
                  <c:v>Zöldfal létesítése a Klebelsberg Kultúrkúriánál</c:v>
                </c:pt>
                <c:pt idx="47">
                  <c:v>Sakkasztalok telepítése/felnőtt játszóterek kialakítása</c:v>
                </c:pt>
                <c:pt idx="48">
                  <c:v>Kerületi kisokos</c:v>
                </c:pt>
                <c:pt idx="49">
                  <c:v>Felnőtt játszóterek telepítése</c:v>
                </c:pt>
                <c:pt idx="50">
                  <c:v>Zöldterület kialakítás a Marczibányi térnél</c:v>
                </c:pt>
                <c:pt idx="51">
                  <c:v>Egészségügyi foglalkozások indítása - demenciaprevenció</c:v>
                </c:pt>
              </c:strCache>
            </c:strRef>
          </c:cat>
          <c:val>
            <c:numRef>
              <c:f>'egyszerűsített eredménytábla'!$D$3:$D$54</c:f>
              <c:numCache>
                <c:formatCode>General</c:formatCode>
                <c:ptCount val="52"/>
                <c:pt idx="0">
                  <c:v>15</c:v>
                </c:pt>
                <c:pt idx="1">
                  <c:v>60</c:v>
                </c:pt>
                <c:pt idx="2">
                  <c:v>45</c:v>
                </c:pt>
                <c:pt idx="3">
                  <c:v>64</c:v>
                </c:pt>
                <c:pt idx="4">
                  <c:v>11</c:v>
                </c:pt>
                <c:pt idx="5">
                  <c:v>44</c:v>
                </c:pt>
                <c:pt idx="6">
                  <c:v>49</c:v>
                </c:pt>
                <c:pt idx="7">
                  <c:v>64</c:v>
                </c:pt>
                <c:pt idx="8">
                  <c:v>31</c:v>
                </c:pt>
                <c:pt idx="9">
                  <c:v>65</c:v>
                </c:pt>
                <c:pt idx="10">
                  <c:v>13</c:v>
                </c:pt>
                <c:pt idx="11">
                  <c:v>9</c:v>
                </c:pt>
                <c:pt idx="12">
                  <c:v>40</c:v>
                </c:pt>
                <c:pt idx="13">
                  <c:v>58</c:v>
                </c:pt>
                <c:pt idx="14">
                  <c:v>65</c:v>
                </c:pt>
                <c:pt idx="15">
                  <c:v>50</c:v>
                </c:pt>
                <c:pt idx="16">
                  <c:v>55</c:v>
                </c:pt>
                <c:pt idx="17">
                  <c:v>57</c:v>
                </c:pt>
                <c:pt idx="18">
                  <c:v>61</c:v>
                </c:pt>
                <c:pt idx="19">
                  <c:v>55</c:v>
                </c:pt>
                <c:pt idx="20">
                  <c:v>63</c:v>
                </c:pt>
                <c:pt idx="21">
                  <c:v>62</c:v>
                </c:pt>
                <c:pt idx="22">
                  <c:v>28</c:v>
                </c:pt>
                <c:pt idx="23">
                  <c:v>65</c:v>
                </c:pt>
                <c:pt idx="24">
                  <c:v>62</c:v>
                </c:pt>
                <c:pt idx="25">
                  <c:v>14</c:v>
                </c:pt>
                <c:pt idx="26">
                  <c:v>73</c:v>
                </c:pt>
                <c:pt idx="27">
                  <c:v>56</c:v>
                </c:pt>
                <c:pt idx="28">
                  <c:v>47</c:v>
                </c:pt>
                <c:pt idx="29">
                  <c:v>55</c:v>
                </c:pt>
                <c:pt idx="30">
                  <c:v>48</c:v>
                </c:pt>
                <c:pt idx="31">
                  <c:v>60</c:v>
                </c:pt>
                <c:pt idx="32">
                  <c:v>56</c:v>
                </c:pt>
                <c:pt idx="33">
                  <c:v>50</c:v>
                </c:pt>
                <c:pt idx="34">
                  <c:v>65</c:v>
                </c:pt>
                <c:pt idx="35">
                  <c:v>69</c:v>
                </c:pt>
                <c:pt idx="36">
                  <c:v>12</c:v>
                </c:pt>
                <c:pt idx="37">
                  <c:v>63</c:v>
                </c:pt>
                <c:pt idx="38">
                  <c:v>5</c:v>
                </c:pt>
                <c:pt idx="39">
                  <c:v>57</c:v>
                </c:pt>
                <c:pt idx="40">
                  <c:v>68</c:v>
                </c:pt>
                <c:pt idx="41">
                  <c:v>64</c:v>
                </c:pt>
                <c:pt idx="42">
                  <c:v>44</c:v>
                </c:pt>
                <c:pt idx="43">
                  <c:v>44</c:v>
                </c:pt>
                <c:pt idx="44">
                  <c:v>8</c:v>
                </c:pt>
                <c:pt idx="45">
                  <c:v>49</c:v>
                </c:pt>
                <c:pt idx="46">
                  <c:v>28</c:v>
                </c:pt>
                <c:pt idx="47">
                  <c:v>42</c:v>
                </c:pt>
                <c:pt idx="48">
                  <c:v>49</c:v>
                </c:pt>
                <c:pt idx="49">
                  <c:v>45</c:v>
                </c:pt>
                <c:pt idx="50">
                  <c:v>40</c:v>
                </c:pt>
                <c:pt idx="51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DD-4608-A496-9EA25DFA3B06}"/>
            </c:ext>
          </c:extLst>
        </c:ser>
        <c:ser>
          <c:idx val="3"/>
          <c:order val="3"/>
          <c:tx>
            <c:strRef>
              <c:f>'egyszerűsített eredménytábla'!$E$2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'egyszerűsített eredménytábla'!$A$3:$A$54</c:f>
              <c:strCache>
                <c:ptCount val="52"/>
                <c:pt idx="0">
                  <c:v>Hármashatárhegyi Repülőtér rekonstrukciója</c:v>
                </c:pt>
                <c:pt idx="1">
                  <c:v>Buszmegálló környezetének fejlesztése (Kapy - Törökvész dupla)</c:v>
                </c:pt>
                <c:pt idx="2">
                  <c:v>Programok szervezése idősebb korosztály számára - szenior vízitorna és úszás oktatás</c:v>
                </c:pt>
                <c:pt idx="3">
                  <c:v>Zsigmond téri zöldterület megóvása öntözéssel, öntözőrendszerrel</c:v>
                </c:pt>
                <c:pt idx="4">
                  <c:v>Rezsitámogatás biztosítása rászoruló 60 év felettieknek a kerületben</c:v>
                </c:pt>
                <c:pt idx="5">
                  <c:v>Városi minierdő létesítése</c:v>
                </c:pt>
                <c:pt idx="6">
                  <c:v>Játszóterek fásítása</c:v>
                </c:pt>
                <c:pt idx="7">
                  <c:v>Intelligens zebrák telepítése</c:v>
                </c:pt>
                <c:pt idx="8">
                  <c:v>Esőkert létesítése a II. kerületben</c:v>
                </c:pt>
                <c:pt idx="9">
                  <c:v>Ivókutak telepítése</c:v>
                </c:pt>
                <c:pt idx="10">
                  <c:v>Margit körút fásítás</c:v>
                </c:pt>
                <c:pt idx="11">
                  <c:v>Fény utca átalakítása</c:v>
                </c:pt>
                <c:pt idx="12">
                  <c:v>Levendula szigetek kialakítása</c:v>
                </c:pt>
                <c:pt idx="13">
                  <c:v>Szelektív hulladékgyűjtő telepítése</c:v>
                </c:pt>
                <c:pt idx="14">
                  <c:v>Cseppkő utcai játszótér fejlesztése</c:v>
                </c:pt>
                <c:pt idx="15">
                  <c:v>Baba-mama padok kihelyezése játszóterekre</c:v>
                </c:pt>
                <c:pt idx="16">
                  <c:v>Közösségi kertek kialakítása</c:v>
                </c:pt>
                <c:pt idx="17">
                  <c:v>Zöldítés - A használaton kívüli betonterületek zöldítése</c:v>
                </c:pt>
                <c:pt idx="18">
                  <c:v>Figyelemfelhívó gyalogátkelőhelyek kialakítása</c:v>
                </c:pt>
                <c:pt idx="19">
                  <c:v>Esővízgyűjtő tartályok telepítése (Marczibányi téri Művelődési Központ)</c:v>
                </c:pt>
                <c:pt idx="20">
                  <c:v>Fényvisszaverők telepítése fekvőrendőrökbe</c:v>
                </c:pt>
                <c:pt idx="21">
                  <c:v>30-as övezetek létrehozása</c:v>
                </c:pt>
                <c:pt idx="22">
                  <c:v>Virágládák telepítése a Margit körúton</c:v>
                </c:pt>
                <c:pt idx="23">
                  <c:v>Figyelemfelhívó táblák kihelyezése</c:v>
                </c:pt>
                <c:pt idx="24">
                  <c:v>Pitypang park fejlesztése</c:v>
                </c:pt>
                <c:pt idx="25">
                  <c:v>Zöldterület-fejlesztés a Csatárka úti rendelőnél</c:v>
                </c:pt>
                <c:pt idx="26">
                  <c:v>Görkorcsolyás tanpálya kialakítása</c:v>
                </c:pt>
                <c:pt idx="27">
                  <c:v>Esővízgyűjtő tartályok telepítése (Völgy Utcai Ökomenikus Óvoda)</c:v>
                </c:pt>
                <c:pt idx="28">
                  <c:v>Napelemek telepítése</c:v>
                </c:pt>
                <c:pt idx="29">
                  <c:v>Padok telepítése</c:v>
                </c:pt>
                <c:pt idx="30">
                  <c:v>Zsigmond téri kreszpark biztonságosabbá tétele</c:v>
                </c:pt>
                <c:pt idx="31">
                  <c:v>Utcatáblákhoz életrajz</c:v>
                </c:pt>
                <c:pt idx="32">
                  <c:v>Üveghulladék-gyűjtők telepítése</c:v>
                </c:pt>
                <c:pt idx="33">
                  <c:v>Kiemelt kereszteződés építése a Kövidinka utcánál</c:v>
                </c:pt>
                <c:pt idx="34">
                  <c:v>Zsigmond téri játszótér fejlesztése</c:v>
                </c:pt>
                <c:pt idx="35">
                  <c:v>Ebürülék gyűjtő kihelyezése a Felvinci útnál</c:v>
                </c:pt>
                <c:pt idx="36">
                  <c:v>Fasor kialakítás</c:v>
                </c:pt>
                <c:pt idx="37">
                  <c:v>Telefonfülkék átalakítása</c:v>
                </c:pt>
                <c:pt idx="38">
                  <c:v>Vizes/kutyás játszótér kialakítása</c:v>
                </c:pt>
                <c:pt idx="39">
                  <c:v>Zöldfal létesítése a Marczibányi térnél</c:v>
                </c:pt>
                <c:pt idx="40">
                  <c:v>Panoráma sportközpont játszótér fejlesztése</c:v>
                </c:pt>
                <c:pt idx="41">
                  <c:v>Zöldterület kialakítás az Erdélyi János térnél</c:v>
                </c:pt>
                <c:pt idx="42">
                  <c:v>Könyvtár létesítés a Marczibányi téri művelődési házban</c:v>
                </c:pt>
                <c:pt idx="43">
                  <c:v>Kerékpártámasz telepítése</c:v>
                </c:pt>
                <c:pt idx="44">
                  <c:v>Csikkgyűjtők kihelyezése</c:v>
                </c:pt>
                <c:pt idx="45">
                  <c:v>Közösségi komposztáló kialakítása</c:v>
                </c:pt>
                <c:pt idx="46">
                  <c:v>Zöldfal létesítése a Klebelsberg Kultúrkúriánál</c:v>
                </c:pt>
                <c:pt idx="47">
                  <c:v>Sakkasztalok telepítése/felnőtt játszóterek kialakítása</c:v>
                </c:pt>
                <c:pt idx="48">
                  <c:v>Kerületi kisokos</c:v>
                </c:pt>
                <c:pt idx="49">
                  <c:v>Felnőtt játszóterek telepítése</c:v>
                </c:pt>
                <c:pt idx="50">
                  <c:v>Zöldterület kialakítás a Marczibányi térnél</c:v>
                </c:pt>
                <c:pt idx="51">
                  <c:v>Egészségügyi foglalkozások indítása - demenciaprevenció</c:v>
                </c:pt>
              </c:strCache>
            </c:strRef>
          </c:cat>
          <c:val>
            <c:numRef>
              <c:f>'egyszerűsített eredménytábla'!$E$3:$E$54</c:f>
              <c:numCache>
                <c:formatCode>General</c:formatCode>
                <c:ptCount val="52"/>
                <c:pt idx="0">
                  <c:v>22</c:v>
                </c:pt>
                <c:pt idx="1">
                  <c:v>17</c:v>
                </c:pt>
                <c:pt idx="2">
                  <c:v>22</c:v>
                </c:pt>
                <c:pt idx="3">
                  <c:v>16</c:v>
                </c:pt>
                <c:pt idx="4">
                  <c:v>15</c:v>
                </c:pt>
                <c:pt idx="5">
                  <c:v>30</c:v>
                </c:pt>
                <c:pt idx="6">
                  <c:v>34</c:v>
                </c:pt>
                <c:pt idx="7">
                  <c:v>17</c:v>
                </c:pt>
                <c:pt idx="8">
                  <c:v>33</c:v>
                </c:pt>
                <c:pt idx="9">
                  <c:v>18</c:v>
                </c:pt>
                <c:pt idx="10">
                  <c:v>16</c:v>
                </c:pt>
                <c:pt idx="11">
                  <c:v>14</c:v>
                </c:pt>
                <c:pt idx="12">
                  <c:v>22</c:v>
                </c:pt>
                <c:pt idx="13">
                  <c:v>11</c:v>
                </c:pt>
                <c:pt idx="14">
                  <c:v>25</c:v>
                </c:pt>
                <c:pt idx="15">
                  <c:v>17</c:v>
                </c:pt>
                <c:pt idx="16">
                  <c:v>27</c:v>
                </c:pt>
                <c:pt idx="17">
                  <c:v>11</c:v>
                </c:pt>
                <c:pt idx="18">
                  <c:v>14</c:v>
                </c:pt>
                <c:pt idx="19">
                  <c:v>10</c:v>
                </c:pt>
                <c:pt idx="20">
                  <c:v>14</c:v>
                </c:pt>
                <c:pt idx="21">
                  <c:v>12</c:v>
                </c:pt>
                <c:pt idx="22">
                  <c:v>12</c:v>
                </c:pt>
                <c:pt idx="23">
                  <c:v>11</c:v>
                </c:pt>
                <c:pt idx="24">
                  <c:v>8</c:v>
                </c:pt>
                <c:pt idx="25">
                  <c:v>5</c:v>
                </c:pt>
                <c:pt idx="26">
                  <c:v>18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29</c:v>
                </c:pt>
                <c:pt idx="31">
                  <c:v>17</c:v>
                </c:pt>
                <c:pt idx="32">
                  <c:v>9</c:v>
                </c:pt>
                <c:pt idx="33">
                  <c:v>23</c:v>
                </c:pt>
                <c:pt idx="34">
                  <c:v>13</c:v>
                </c:pt>
                <c:pt idx="35">
                  <c:v>9</c:v>
                </c:pt>
                <c:pt idx="36">
                  <c:v>9</c:v>
                </c:pt>
                <c:pt idx="37">
                  <c:v>17</c:v>
                </c:pt>
                <c:pt idx="38">
                  <c:v>10</c:v>
                </c:pt>
                <c:pt idx="39">
                  <c:v>7</c:v>
                </c:pt>
                <c:pt idx="40">
                  <c:v>9</c:v>
                </c:pt>
                <c:pt idx="41">
                  <c:v>8</c:v>
                </c:pt>
                <c:pt idx="42">
                  <c:v>14</c:v>
                </c:pt>
                <c:pt idx="43">
                  <c:v>9</c:v>
                </c:pt>
                <c:pt idx="44">
                  <c:v>19</c:v>
                </c:pt>
                <c:pt idx="45">
                  <c:v>5</c:v>
                </c:pt>
                <c:pt idx="46">
                  <c:v>10</c:v>
                </c:pt>
                <c:pt idx="47">
                  <c:v>14</c:v>
                </c:pt>
                <c:pt idx="48">
                  <c:v>10</c:v>
                </c:pt>
                <c:pt idx="49">
                  <c:v>7</c:v>
                </c:pt>
                <c:pt idx="50">
                  <c:v>10</c:v>
                </c:pt>
                <c:pt idx="5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9DD-4608-A496-9EA25DFA3B06}"/>
            </c:ext>
          </c:extLst>
        </c:ser>
        <c:ser>
          <c:idx val="4"/>
          <c:order val="4"/>
          <c:tx>
            <c:strRef>
              <c:f>'egyszerűsített eredménytábla'!$F$2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'egyszerűsített eredménytábla'!$A$3:$A$54</c:f>
              <c:strCache>
                <c:ptCount val="52"/>
                <c:pt idx="0">
                  <c:v>Hármashatárhegyi Repülőtér rekonstrukciója</c:v>
                </c:pt>
                <c:pt idx="1">
                  <c:v>Buszmegálló környezetének fejlesztése (Kapy - Törökvész dupla)</c:v>
                </c:pt>
                <c:pt idx="2">
                  <c:v>Programok szervezése idősebb korosztály számára - szenior vízitorna és úszás oktatás</c:v>
                </c:pt>
                <c:pt idx="3">
                  <c:v>Zsigmond téri zöldterület megóvása öntözéssel, öntözőrendszerrel</c:v>
                </c:pt>
                <c:pt idx="4">
                  <c:v>Rezsitámogatás biztosítása rászoruló 60 év felettieknek a kerületben</c:v>
                </c:pt>
                <c:pt idx="5">
                  <c:v>Városi minierdő létesítése</c:v>
                </c:pt>
                <c:pt idx="6">
                  <c:v>Játszóterek fásítása</c:v>
                </c:pt>
                <c:pt idx="7">
                  <c:v>Intelligens zebrák telepítése</c:v>
                </c:pt>
                <c:pt idx="8">
                  <c:v>Esőkert létesítése a II. kerületben</c:v>
                </c:pt>
                <c:pt idx="9">
                  <c:v>Ivókutak telepítése</c:v>
                </c:pt>
                <c:pt idx="10">
                  <c:v>Margit körút fásítás</c:v>
                </c:pt>
                <c:pt idx="11">
                  <c:v>Fény utca átalakítása</c:v>
                </c:pt>
                <c:pt idx="12">
                  <c:v>Levendula szigetek kialakítása</c:v>
                </c:pt>
                <c:pt idx="13">
                  <c:v>Szelektív hulladékgyűjtő telepítése</c:v>
                </c:pt>
                <c:pt idx="14">
                  <c:v>Cseppkő utcai játszótér fejlesztése</c:v>
                </c:pt>
                <c:pt idx="15">
                  <c:v>Baba-mama padok kihelyezése játszóterekre</c:v>
                </c:pt>
                <c:pt idx="16">
                  <c:v>Közösségi kertek kialakítása</c:v>
                </c:pt>
                <c:pt idx="17">
                  <c:v>Zöldítés - A használaton kívüli betonterületek zöldítése</c:v>
                </c:pt>
                <c:pt idx="18">
                  <c:v>Figyelemfelhívó gyalogátkelőhelyek kialakítása</c:v>
                </c:pt>
                <c:pt idx="19">
                  <c:v>Esővízgyűjtő tartályok telepítése (Marczibányi téri Művelődési Központ)</c:v>
                </c:pt>
                <c:pt idx="20">
                  <c:v>Fényvisszaverők telepítése fekvőrendőrökbe</c:v>
                </c:pt>
                <c:pt idx="21">
                  <c:v>30-as övezetek létrehozása</c:v>
                </c:pt>
                <c:pt idx="22">
                  <c:v>Virágládák telepítése a Margit körúton</c:v>
                </c:pt>
                <c:pt idx="23">
                  <c:v>Figyelemfelhívó táblák kihelyezése</c:v>
                </c:pt>
                <c:pt idx="24">
                  <c:v>Pitypang park fejlesztése</c:v>
                </c:pt>
                <c:pt idx="25">
                  <c:v>Zöldterület-fejlesztés a Csatárka úti rendelőnél</c:v>
                </c:pt>
                <c:pt idx="26">
                  <c:v>Görkorcsolyás tanpálya kialakítása</c:v>
                </c:pt>
                <c:pt idx="27">
                  <c:v>Esővízgyűjtő tartályok telepítése (Völgy Utcai Ökomenikus Óvoda)</c:v>
                </c:pt>
                <c:pt idx="28">
                  <c:v>Napelemek telepítése</c:v>
                </c:pt>
                <c:pt idx="29">
                  <c:v>Padok telepítése</c:v>
                </c:pt>
                <c:pt idx="30">
                  <c:v>Zsigmond téri kreszpark biztonságosabbá tétele</c:v>
                </c:pt>
                <c:pt idx="31">
                  <c:v>Utcatáblákhoz életrajz</c:v>
                </c:pt>
                <c:pt idx="32">
                  <c:v>Üveghulladék-gyűjtők telepítése</c:v>
                </c:pt>
                <c:pt idx="33">
                  <c:v>Kiemelt kereszteződés építése a Kövidinka utcánál</c:v>
                </c:pt>
                <c:pt idx="34">
                  <c:v>Zsigmond téri játszótér fejlesztése</c:v>
                </c:pt>
                <c:pt idx="35">
                  <c:v>Ebürülék gyűjtő kihelyezése a Felvinci útnál</c:v>
                </c:pt>
                <c:pt idx="36">
                  <c:v>Fasor kialakítás</c:v>
                </c:pt>
                <c:pt idx="37">
                  <c:v>Telefonfülkék átalakítása</c:v>
                </c:pt>
                <c:pt idx="38">
                  <c:v>Vizes/kutyás játszótér kialakítása</c:v>
                </c:pt>
                <c:pt idx="39">
                  <c:v>Zöldfal létesítése a Marczibányi térnél</c:v>
                </c:pt>
                <c:pt idx="40">
                  <c:v>Panoráma sportközpont játszótér fejlesztése</c:v>
                </c:pt>
                <c:pt idx="41">
                  <c:v>Zöldterület kialakítás az Erdélyi János térnél</c:v>
                </c:pt>
                <c:pt idx="42">
                  <c:v>Könyvtár létesítés a Marczibányi téri művelődési házban</c:v>
                </c:pt>
                <c:pt idx="43">
                  <c:v>Kerékpártámasz telepítése</c:v>
                </c:pt>
                <c:pt idx="44">
                  <c:v>Csikkgyűjtők kihelyezése</c:v>
                </c:pt>
                <c:pt idx="45">
                  <c:v>Közösségi komposztáló kialakítása</c:v>
                </c:pt>
                <c:pt idx="46">
                  <c:v>Zöldfal létesítése a Klebelsberg Kultúrkúriánál</c:v>
                </c:pt>
                <c:pt idx="47">
                  <c:v>Sakkasztalok telepítése/felnőtt játszóterek kialakítása</c:v>
                </c:pt>
                <c:pt idx="48">
                  <c:v>Kerületi kisokos</c:v>
                </c:pt>
                <c:pt idx="49">
                  <c:v>Felnőtt játszóterek telepítése</c:v>
                </c:pt>
                <c:pt idx="50">
                  <c:v>Zöldterület kialakítás a Marczibányi térnél</c:v>
                </c:pt>
                <c:pt idx="51">
                  <c:v>Egészségügyi foglalkozások indítása - demenciaprevenció</c:v>
                </c:pt>
              </c:strCache>
            </c:strRef>
          </c:cat>
          <c:val>
            <c:numRef>
              <c:f>'egyszerűsített eredménytábla'!$F$3:$F$54</c:f>
              <c:numCache>
                <c:formatCode>General</c:formatCode>
                <c:ptCount val="52"/>
                <c:pt idx="0">
                  <c:v>172</c:v>
                </c:pt>
                <c:pt idx="1">
                  <c:v>74</c:v>
                </c:pt>
                <c:pt idx="2">
                  <c:v>75</c:v>
                </c:pt>
                <c:pt idx="3">
                  <c:v>70</c:v>
                </c:pt>
                <c:pt idx="4">
                  <c:v>104</c:v>
                </c:pt>
                <c:pt idx="5">
                  <c:v>40</c:v>
                </c:pt>
                <c:pt idx="6">
                  <c:v>27</c:v>
                </c:pt>
                <c:pt idx="7">
                  <c:v>36</c:v>
                </c:pt>
                <c:pt idx="8">
                  <c:v>36</c:v>
                </c:pt>
                <c:pt idx="9">
                  <c:v>37</c:v>
                </c:pt>
                <c:pt idx="10">
                  <c:v>110</c:v>
                </c:pt>
                <c:pt idx="11">
                  <c:v>114</c:v>
                </c:pt>
                <c:pt idx="12">
                  <c:v>49</c:v>
                </c:pt>
                <c:pt idx="13">
                  <c:v>44</c:v>
                </c:pt>
                <c:pt idx="14">
                  <c:v>27</c:v>
                </c:pt>
                <c:pt idx="15">
                  <c:v>39</c:v>
                </c:pt>
                <c:pt idx="16">
                  <c:v>24</c:v>
                </c:pt>
                <c:pt idx="17">
                  <c:v>36</c:v>
                </c:pt>
                <c:pt idx="18">
                  <c:v>26</c:v>
                </c:pt>
                <c:pt idx="19">
                  <c:v>24</c:v>
                </c:pt>
                <c:pt idx="20">
                  <c:v>21</c:v>
                </c:pt>
                <c:pt idx="21">
                  <c:v>23</c:v>
                </c:pt>
                <c:pt idx="22">
                  <c:v>55</c:v>
                </c:pt>
                <c:pt idx="23">
                  <c:v>18</c:v>
                </c:pt>
                <c:pt idx="24">
                  <c:v>28</c:v>
                </c:pt>
                <c:pt idx="25">
                  <c:v>89</c:v>
                </c:pt>
                <c:pt idx="26">
                  <c:v>13</c:v>
                </c:pt>
                <c:pt idx="27">
                  <c:v>18</c:v>
                </c:pt>
                <c:pt idx="28">
                  <c:v>27</c:v>
                </c:pt>
                <c:pt idx="29">
                  <c:v>17</c:v>
                </c:pt>
                <c:pt idx="30">
                  <c:v>8</c:v>
                </c:pt>
                <c:pt idx="31">
                  <c:v>16</c:v>
                </c:pt>
                <c:pt idx="32">
                  <c:v>21</c:v>
                </c:pt>
                <c:pt idx="33">
                  <c:v>9</c:v>
                </c:pt>
                <c:pt idx="34">
                  <c:v>13</c:v>
                </c:pt>
                <c:pt idx="35">
                  <c:v>6</c:v>
                </c:pt>
                <c:pt idx="36">
                  <c:v>74</c:v>
                </c:pt>
                <c:pt idx="37">
                  <c:v>9</c:v>
                </c:pt>
                <c:pt idx="38">
                  <c:v>83</c:v>
                </c:pt>
                <c:pt idx="39">
                  <c:v>16</c:v>
                </c:pt>
                <c:pt idx="40">
                  <c:v>5</c:v>
                </c:pt>
                <c:pt idx="41">
                  <c:v>8</c:v>
                </c:pt>
                <c:pt idx="42">
                  <c:v>18</c:v>
                </c:pt>
                <c:pt idx="43">
                  <c:v>13</c:v>
                </c:pt>
                <c:pt idx="44">
                  <c:v>59</c:v>
                </c:pt>
                <c:pt idx="45">
                  <c:v>18</c:v>
                </c:pt>
                <c:pt idx="46">
                  <c:v>17</c:v>
                </c:pt>
                <c:pt idx="47">
                  <c:v>10</c:v>
                </c:pt>
                <c:pt idx="48">
                  <c:v>8</c:v>
                </c:pt>
                <c:pt idx="49">
                  <c:v>13</c:v>
                </c:pt>
                <c:pt idx="50">
                  <c:v>12</c:v>
                </c:pt>
                <c:pt idx="51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259-49C6-902D-F6BA84215D1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10084560"/>
        <c:axId val="710083472"/>
      </c:barChart>
      <c:catAx>
        <c:axId val="710084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0083472"/>
        <c:crosses val="autoZero"/>
        <c:auto val="1"/>
        <c:lblAlgn val="ctr"/>
        <c:lblOffset val="100"/>
        <c:noMultiLvlLbl val="0"/>
      </c:catAx>
      <c:valAx>
        <c:axId val="7100834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008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206217</xdr:colOff>
      <xdr:row>0</xdr:row>
      <xdr:rowOff>258604</xdr:rowOff>
    </xdr:from>
    <xdr:to>
      <xdr:col>30</xdr:col>
      <xdr:colOff>121444</xdr:colOff>
      <xdr:row>57</xdr:row>
      <xdr:rowOff>34291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AEC8455A-D805-AE6C-527A-6922AC1BD5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áblázat1" displayName="Táblázat1" ref="A2:N54" totalsRowShown="0" headerRowDxfId="40" dataDxfId="39">
  <autoFilter ref="A2:N54"/>
  <sortState ref="A3:O54">
    <sortCondition descending="1" ref="K2:K54"/>
  </sortState>
  <tableColumns count="14">
    <tableColumn id="1" name="ÖTLET" dataDxfId="38"/>
    <tableColumn id="2" name="-2" dataDxfId="37"/>
    <tableColumn id="3" name="-1" dataDxfId="36"/>
    <tableColumn id="4" name="0" dataDxfId="35"/>
    <tableColumn id="5" name="1" dataDxfId="34"/>
    <tableColumn id="6" name="2" dataDxfId="33"/>
    <tableColumn id="7" name="ÖSSZES" dataDxfId="32"/>
    <tableColumn id="8" name="online_x000a_(210 db)" dataDxfId="31"/>
    <tableColumn id="9" name="offline_x000a_(119 db)" dataDxfId="30"/>
    <tableColumn id="10" name="-2 ÉS +2 között" dataDxfId="29"/>
    <tableColumn id="14" name="az összes leadott szavazat szorzatösszege" dataDxfId="28"/>
    <tableColumn id="11" name="ÖSSZES2" dataDxfId="27"/>
    <tableColumn id="12" name="online helyezés" dataDxfId="26"/>
    <tableColumn id="13" name="offline helyezés" dataDxfId="25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id="3" name="Táblázat24" displayName="Táblázat24" ref="A1:Y53" totalsRowShown="0">
  <autoFilter ref="A1:Y53"/>
  <sortState ref="A2:Y53">
    <sortCondition ref="A1:A53"/>
  </sortState>
  <tableColumns count="25">
    <tableColumn id="1" name="ÖTLET" dataDxfId="24"/>
    <tableColumn id="25" name="-2" dataDxfId="23"/>
    <tableColumn id="24" name="-1" dataDxfId="22"/>
    <tableColumn id="23" name="0" dataDxfId="21"/>
    <tableColumn id="22" name="1" dataDxfId="20"/>
    <tableColumn id="21" name="2" dataDxfId="19"/>
    <tableColumn id="2" name="online szavazók száma" dataDxfId="18"/>
    <tableColumn id="3" name="offline szavazók száma" dataDxfId="17"/>
    <tableColumn id="4" name="összes szavazó száma" dataDxfId="16"/>
    <tableColumn id="5" name="online csillagok átlaga" dataDxfId="15"/>
    <tableColumn id="6" name="offline csillagok átlaga" dataDxfId="14"/>
    <tableColumn id="7" name="ÖSSZES csillagok átlaga" dataDxfId="13"/>
    <tableColumn id="8" name="online -2-+2 átlag" dataDxfId="12"/>
    <tableColumn id="9" name="offline -2-+2 átlag" dataDxfId="11"/>
    <tableColumn id="10" name="ÖSSZES -2-+2 átlag" dataDxfId="10"/>
    <tableColumn id="11" name="online szorzatösszeg" dataDxfId="9"/>
    <tableColumn id="12" name="offline szorzatösszeg" dataDxfId="8"/>
    <tableColumn id="13" name="ÖSSZES szorzatösszeg" dataDxfId="7"/>
    <tableColumn id="19" name="online helyezés" dataDxfId="6">
      <calculatedColumnFormula>RANK(P2,Táblázat24[online szorzatösszeg])</calculatedColumnFormula>
    </tableColumn>
    <tableColumn id="18" name="offline helyezés" dataDxfId="5">
      <calculatedColumnFormula>RANK(Q2,Táblázat24[offline szorzatösszeg])</calculatedColumnFormula>
    </tableColumn>
    <tableColumn id="17" name="ÖSSZES helyezés" dataDxfId="4">
      <calculatedColumnFormula>RANK(R2,Táblázat24[ÖSSZES szorzatösszeg])</calculatedColumnFormula>
    </tableColumn>
    <tableColumn id="20" name="online-offline különbség" dataDxfId="3">
      <calculatedColumnFormula>ABS(S2-T2)</calculatedColumnFormula>
    </tableColumn>
    <tableColumn id="14" name="online átlag szórás" dataDxfId="2"/>
    <tableColumn id="15" name="offline átlag szórás" dataDxfId="1"/>
    <tableColumn id="16" name="ÖSSZES átlag szórás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2. egyéni séma">
    <a:dk1>
      <a:srgbClr val="333333"/>
    </a:dk1>
    <a:lt1>
      <a:srgbClr val="FFFFFF"/>
    </a:lt1>
    <a:dk2>
      <a:srgbClr val="12326E"/>
    </a:dk2>
    <a:lt2>
      <a:srgbClr val="D2B37C"/>
    </a:lt2>
    <a:accent1>
      <a:srgbClr val="F6332A"/>
    </a:accent1>
    <a:accent2>
      <a:srgbClr val="F6BED2"/>
    </a:accent2>
    <a:accent3>
      <a:srgbClr val="F2E9BF"/>
    </a:accent3>
    <a:accent4>
      <a:srgbClr val="BFE0D6"/>
    </a:accent4>
    <a:accent5>
      <a:srgbClr val="078437"/>
    </a:accent5>
    <a:accent6>
      <a:srgbClr val="0EA6CE"/>
    </a:accent6>
    <a:hlink>
      <a:srgbClr val="12326E"/>
    </a:hlink>
    <a:folHlink>
      <a:srgbClr val="4E2E87"/>
    </a:folHlink>
  </a:clrScheme>
  <a:fontScheme name="1. egyéni séma">
    <a:majorFont>
      <a:latin typeface="Open Sans"/>
      <a:ea typeface=""/>
      <a:cs typeface=""/>
    </a:majorFont>
    <a:minorFont>
      <a:latin typeface="Open Sans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zoomScale="80" zoomScaleNormal="80" workbookViewId="0">
      <selection activeCell="A13" sqref="A13"/>
    </sheetView>
  </sheetViews>
  <sheetFormatPr defaultRowHeight="14.25"/>
  <cols>
    <col min="1" max="1" width="58" style="2" customWidth="1"/>
    <col min="7" max="7" width="15.875" customWidth="1"/>
    <col min="8" max="8" width="8" customWidth="1"/>
    <col min="9" max="9" width="9" customWidth="1"/>
    <col min="10" max="10" width="14.625" customWidth="1"/>
    <col min="11" max="11" width="18.5" customWidth="1"/>
    <col min="12" max="12" width="9.75" customWidth="1"/>
    <col min="13" max="13" width="8.125" customWidth="1"/>
    <col min="14" max="14" width="12.75" customWidth="1"/>
  </cols>
  <sheetData>
    <row r="1" spans="1:15" s="14" customFormat="1" ht="27" customHeight="1">
      <c r="A1" s="11"/>
      <c r="B1" s="44" t="s">
        <v>60</v>
      </c>
      <c r="C1" s="45"/>
      <c r="D1" s="45"/>
      <c r="E1" s="45"/>
      <c r="F1" s="46"/>
      <c r="G1" s="44" t="s">
        <v>63</v>
      </c>
      <c r="H1" s="45"/>
      <c r="I1" s="46"/>
      <c r="J1" s="13" t="s">
        <v>61</v>
      </c>
      <c r="K1" s="12" t="s">
        <v>85</v>
      </c>
      <c r="L1" s="44" t="s">
        <v>87</v>
      </c>
      <c r="M1" s="45"/>
      <c r="N1" s="46"/>
    </row>
    <row r="2" spans="1:15" s="10" customFormat="1" ht="42.75" customHeight="1">
      <c r="A2" s="3" t="s">
        <v>59</v>
      </c>
      <c r="B2" s="4" t="s">
        <v>54</v>
      </c>
      <c r="C2" s="5" t="s">
        <v>55</v>
      </c>
      <c r="D2" s="5" t="s">
        <v>56</v>
      </c>
      <c r="E2" s="5" t="s">
        <v>57</v>
      </c>
      <c r="F2" s="6" t="s">
        <v>58</v>
      </c>
      <c r="G2" s="4" t="s">
        <v>64</v>
      </c>
      <c r="H2" s="7" t="s">
        <v>84</v>
      </c>
      <c r="I2" s="8" t="s">
        <v>83</v>
      </c>
      <c r="J2" s="9" t="s">
        <v>62</v>
      </c>
      <c r="K2" s="24" t="s">
        <v>86</v>
      </c>
      <c r="L2" s="4" t="s">
        <v>65</v>
      </c>
      <c r="M2" s="7" t="s">
        <v>52</v>
      </c>
      <c r="N2" s="8" t="s">
        <v>53</v>
      </c>
    </row>
    <row r="3" spans="1:15">
      <c r="A3" s="29" t="s">
        <v>17</v>
      </c>
      <c r="B3">
        <v>7</v>
      </c>
      <c r="C3">
        <v>1</v>
      </c>
      <c r="D3">
        <v>15</v>
      </c>
      <c r="E3">
        <v>22</v>
      </c>
      <c r="F3">
        <v>172</v>
      </c>
      <c r="G3" s="15">
        <v>217</v>
      </c>
      <c r="H3" s="16">
        <v>101</v>
      </c>
      <c r="I3" s="17">
        <v>116</v>
      </c>
      <c r="J3" s="18">
        <v>1.6175115207373272</v>
      </c>
      <c r="K3" s="25">
        <v>351</v>
      </c>
      <c r="L3" s="15">
        <v>1</v>
      </c>
      <c r="M3" s="16">
        <v>5</v>
      </c>
      <c r="N3" s="16">
        <v>1</v>
      </c>
    </row>
    <row r="4" spans="1:15">
      <c r="A4" s="29" t="s">
        <v>88</v>
      </c>
      <c r="B4">
        <v>20</v>
      </c>
      <c r="C4">
        <v>21</v>
      </c>
      <c r="D4">
        <v>60</v>
      </c>
      <c r="E4">
        <v>17</v>
      </c>
      <c r="F4">
        <v>74</v>
      </c>
      <c r="G4" s="15">
        <v>192</v>
      </c>
      <c r="H4" s="16">
        <v>84</v>
      </c>
      <c r="I4" s="17">
        <v>108</v>
      </c>
      <c r="J4" s="18">
        <v>0.54166666666666663</v>
      </c>
      <c r="K4" s="25">
        <v>104</v>
      </c>
      <c r="L4" s="15">
        <v>2</v>
      </c>
      <c r="M4" s="16">
        <v>8</v>
      </c>
      <c r="N4" s="16">
        <v>27</v>
      </c>
    </row>
    <row r="5" spans="1:15" ht="28.5">
      <c r="A5" s="29" t="s">
        <v>33</v>
      </c>
      <c r="B5">
        <v>17</v>
      </c>
      <c r="C5">
        <v>36</v>
      </c>
      <c r="D5">
        <v>45</v>
      </c>
      <c r="E5">
        <v>22</v>
      </c>
      <c r="F5">
        <v>75</v>
      </c>
      <c r="G5" s="15">
        <v>195</v>
      </c>
      <c r="H5" s="16">
        <v>85</v>
      </c>
      <c r="I5" s="17">
        <v>110</v>
      </c>
      <c r="J5" s="18">
        <v>0.52307692307692311</v>
      </c>
      <c r="K5" s="25">
        <v>102</v>
      </c>
      <c r="L5" s="15">
        <v>3</v>
      </c>
      <c r="M5" s="16">
        <v>7</v>
      </c>
      <c r="N5" s="16">
        <v>31</v>
      </c>
    </row>
    <row r="6" spans="1:15">
      <c r="A6" s="29" t="s">
        <v>50</v>
      </c>
      <c r="B6">
        <v>21</v>
      </c>
      <c r="C6">
        <v>16</v>
      </c>
      <c r="D6">
        <v>64</v>
      </c>
      <c r="E6">
        <v>16</v>
      </c>
      <c r="F6">
        <v>70</v>
      </c>
      <c r="G6" s="15">
        <v>187</v>
      </c>
      <c r="H6" s="16">
        <v>78</v>
      </c>
      <c r="I6" s="17">
        <v>109</v>
      </c>
      <c r="J6" s="18">
        <v>0.52406417112299464</v>
      </c>
      <c r="K6" s="25">
        <v>98</v>
      </c>
      <c r="L6" s="15">
        <v>4</v>
      </c>
      <c r="M6" s="16">
        <v>9</v>
      </c>
      <c r="N6" s="16">
        <v>23</v>
      </c>
    </row>
    <row r="7" spans="1:15">
      <c r="A7" s="29" t="s">
        <v>34</v>
      </c>
      <c r="B7">
        <v>68</v>
      </c>
      <c r="C7">
        <v>20</v>
      </c>
      <c r="D7">
        <v>11</v>
      </c>
      <c r="E7">
        <v>15</v>
      </c>
      <c r="F7">
        <v>104</v>
      </c>
      <c r="G7" s="15">
        <v>218</v>
      </c>
      <c r="H7" s="16">
        <v>108</v>
      </c>
      <c r="I7" s="17">
        <v>110</v>
      </c>
      <c r="J7" s="18">
        <v>0.30733944954128439</v>
      </c>
      <c r="K7" s="25">
        <v>67</v>
      </c>
      <c r="L7" s="15">
        <v>5</v>
      </c>
      <c r="M7" s="16">
        <v>3</v>
      </c>
      <c r="N7" s="16">
        <v>45</v>
      </c>
    </row>
    <row r="8" spans="1:15">
      <c r="A8" s="29" t="s">
        <v>39</v>
      </c>
      <c r="B8">
        <v>14</v>
      </c>
      <c r="C8">
        <v>17</v>
      </c>
      <c r="D8">
        <v>44</v>
      </c>
      <c r="E8">
        <v>30</v>
      </c>
      <c r="F8">
        <v>40</v>
      </c>
      <c r="G8" s="15">
        <v>145</v>
      </c>
      <c r="H8" s="16">
        <v>36</v>
      </c>
      <c r="I8" s="17">
        <v>109</v>
      </c>
      <c r="J8" s="18">
        <v>0.44827586206896552</v>
      </c>
      <c r="K8" s="25">
        <v>65</v>
      </c>
      <c r="L8" s="15">
        <v>6</v>
      </c>
      <c r="M8" s="16">
        <v>17</v>
      </c>
      <c r="N8" s="16">
        <v>3</v>
      </c>
    </row>
    <row r="9" spans="1:15">
      <c r="A9" s="29" t="s">
        <v>20</v>
      </c>
      <c r="B9">
        <v>10</v>
      </c>
      <c r="C9">
        <v>9</v>
      </c>
      <c r="D9">
        <v>49</v>
      </c>
      <c r="E9">
        <v>34</v>
      </c>
      <c r="F9">
        <v>27</v>
      </c>
      <c r="G9" s="15">
        <v>129</v>
      </c>
      <c r="H9" s="16">
        <v>18</v>
      </c>
      <c r="I9" s="17">
        <v>111</v>
      </c>
      <c r="J9" s="18">
        <v>0.4573643410852713</v>
      </c>
      <c r="K9" s="25">
        <v>59</v>
      </c>
      <c r="L9" s="15">
        <v>7</v>
      </c>
      <c r="M9" s="16">
        <v>28</v>
      </c>
      <c r="N9" s="16">
        <v>2</v>
      </c>
    </row>
    <row r="10" spans="1:15">
      <c r="A10" s="30" t="s">
        <v>18</v>
      </c>
      <c r="B10">
        <v>9</v>
      </c>
      <c r="C10">
        <v>14</v>
      </c>
      <c r="D10">
        <v>64</v>
      </c>
      <c r="E10">
        <v>17</v>
      </c>
      <c r="F10">
        <v>36</v>
      </c>
      <c r="G10" s="15">
        <v>140</v>
      </c>
      <c r="H10" s="16">
        <v>31</v>
      </c>
      <c r="I10" s="17">
        <v>109</v>
      </c>
      <c r="J10" s="18">
        <v>0.40714285714285714</v>
      </c>
      <c r="K10" s="25">
        <v>57</v>
      </c>
      <c r="L10" s="15">
        <v>8</v>
      </c>
      <c r="M10" s="16">
        <v>19</v>
      </c>
      <c r="N10" s="16">
        <v>7</v>
      </c>
    </row>
    <row r="11" spans="1:15">
      <c r="A11" s="29" t="s">
        <v>7</v>
      </c>
      <c r="B11">
        <v>12</v>
      </c>
      <c r="C11">
        <v>26</v>
      </c>
      <c r="D11">
        <v>31</v>
      </c>
      <c r="E11">
        <v>33</v>
      </c>
      <c r="F11">
        <v>36</v>
      </c>
      <c r="G11" s="15">
        <v>138</v>
      </c>
      <c r="H11" s="16">
        <v>27</v>
      </c>
      <c r="I11" s="17">
        <v>111</v>
      </c>
      <c r="J11" s="18">
        <v>0.39855072463768115</v>
      </c>
      <c r="K11" s="25">
        <v>55</v>
      </c>
      <c r="L11" s="15">
        <v>9</v>
      </c>
      <c r="M11" s="16">
        <v>20</v>
      </c>
      <c r="N11" s="16">
        <v>5</v>
      </c>
    </row>
    <row r="12" spans="1:15">
      <c r="A12" s="29" t="s">
        <v>19</v>
      </c>
      <c r="B12">
        <v>14</v>
      </c>
      <c r="C12">
        <v>11</v>
      </c>
      <c r="D12">
        <v>65</v>
      </c>
      <c r="E12">
        <v>18</v>
      </c>
      <c r="F12">
        <v>37</v>
      </c>
      <c r="G12" s="15">
        <v>145</v>
      </c>
      <c r="H12" s="16">
        <v>35</v>
      </c>
      <c r="I12" s="17">
        <v>110</v>
      </c>
      <c r="J12" s="18">
        <v>0.36551724137931035</v>
      </c>
      <c r="K12" s="25">
        <v>53</v>
      </c>
      <c r="L12" s="15">
        <v>10</v>
      </c>
      <c r="M12" s="16">
        <v>20</v>
      </c>
      <c r="N12" s="16">
        <v>6</v>
      </c>
    </row>
    <row r="13" spans="1:15">
      <c r="A13" s="29" t="s">
        <v>28</v>
      </c>
      <c r="B13">
        <v>88</v>
      </c>
      <c r="C13">
        <v>7</v>
      </c>
      <c r="D13">
        <v>13</v>
      </c>
      <c r="E13">
        <v>16</v>
      </c>
      <c r="F13">
        <v>110</v>
      </c>
      <c r="G13" s="15">
        <v>234</v>
      </c>
      <c r="H13" s="16">
        <v>124</v>
      </c>
      <c r="I13" s="17">
        <v>110</v>
      </c>
      <c r="J13" s="18">
        <v>0.2264957264957265</v>
      </c>
      <c r="K13" s="25">
        <v>53</v>
      </c>
      <c r="L13" s="15">
        <v>10</v>
      </c>
      <c r="M13" s="16">
        <v>2</v>
      </c>
      <c r="N13" s="16">
        <v>46</v>
      </c>
    </row>
    <row r="14" spans="1:15">
      <c r="A14" s="29" t="s">
        <v>12</v>
      </c>
      <c r="B14">
        <v>91</v>
      </c>
      <c r="C14">
        <v>10</v>
      </c>
      <c r="D14">
        <v>9</v>
      </c>
      <c r="E14">
        <v>14</v>
      </c>
      <c r="F14">
        <v>114</v>
      </c>
      <c r="G14" s="15">
        <v>238</v>
      </c>
      <c r="H14" s="16">
        <v>127</v>
      </c>
      <c r="I14" s="17">
        <v>111</v>
      </c>
      <c r="J14" s="18">
        <v>0.21008403361344538</v>
      </c>
      <c r="K14" s="25">
        <v>50</v>
      </c>
      <c r="L14" s="15">
        <v>12</v>
      </c>
      <c r="M14" s="16">
        <v>1</v>
      </c>
      <c r="N14" s="16">
        <v>50</v>
      </c>
    </row>
    <row r="15" spans="1:15">
      <c r="A15" s="29" t="s">
        <v>27</v>
      </c>
      <c r="B15">
        <v>22</v>
      </c>
      <c r="C15">
        <v>28</v>
      </c>
      <c r="D15">
        <v>40</v>
      </c>
      <c r="E15">
        <v>22</v>
      </c>
      <c r="F15">
        <v>49</v>
      </c>
      <c r="G15" s="15">
        <v>161</v>
      </c>
      <c r="H15" s="16">
        <v>50</v>
      </c>
      <c r="I15" s="17">
        <v>111</v>
      </c>
      <c r="J15" s="18">
        <v>0.29813664596273293</v>
      </c>
      <c r="K15" s="25">
        <v>48</v>
      </c>
      <c r="L15" s="15">
        <v>13</v>
      </c>
      <c r="M15" s="16">
        <v>13</v>
      </c>
      <c r="N15" s="16">
        <v>27</v>
      </c>
    </row>
    <row r="16" spans="1:15">
      <c r="A16" s="29" t="s">
        <v>36</v>
      </c>
      <c r="B16">
        <v>17</v>
      </c>
      <c r="C16">
        <v>21</v>
      </c>
      <c r="D16">
        <v>58</v>
      </c>
      <c r="E16">
        <v>11</v>
      </c>
      <c r="F16">
        <v>44</v>
      </c>
      <c r="G16" s="15">
        <v>151</v>
      </c>
      <c r="H16" s="16">
        <v>43</v>
      </c>
      <c r="I16" s="17">
        <v>108</v>
      </c>
      <c r="J16" s="18">
        <v>0.29139072847682118</v>
      </c>
      <c r="K16" s="25">
        <v>44</v>
      </c>
      <c r="L16" s="15">
        <v>14</v>
      </c>
      <c r="M16" s="16">
        <v>14</v>
      </c>
      <c r="N16" s="16">
        <v>22</v>
      </c>
      <c r="O16" s="43"/>
    </row>
    <row r="17" spans="1:15">
      <c r="A17" s="28" t="s">
        <v>3</v>
      </c>
      <c r="B17">
        <v>13</v>
      </c>
      <c r="C17">
        <v>16</v>
      </c>
      <c r="D17">
        <v>65</v>
      </c>
      <c r="E17">
        <v>25</v>
      </c>
      <c r="F17">
        <v>27</v>
      </c>
      <c r="G17" s="15">
        <v>146</v>
      </c>
      <c r="H17" s="16">
        <v>38</v>
      </c>
      <c r="I17" s="17">
        <v>108</v>
      </c>
      <c r="J17" s="18">
        <v>0.25342465753424659</v>
      </c>
      <c r="K17" s="25">
        <v>37</v>
      </c>
      <c r="L17" s="15">
        <v>15</v>
      </c>
      <c r="M17" s="16">
        <v>18</v>
      </c>
      <c r="N17" s="16">
        <v>15</v>
      </c>
      <c r="O17" s="43"/>
    </row>
    <row r="18" spans="1:15">
      <c r="A18" s="28" t="s">
        <v>1</v>
      </c>
      <c r="B18">
        <v>22</v>
      </c>
      <c r="C18">
        <v>15</v>
      </c>
      <c r="D18">
        <v>50</v>
      </c>
      <c r="E18">
        <v>17</v>
      </c>
      <c r="F18">
        <v>39</v>
      </c>
      <c r="G18" s="15">
        <v>143</v>
      </c>
      <c r="H18" s="16">
        <v>35</v>
      </c>
      <c r="I18" s="17">
        <v>108</v>
      </c>
      <c r="J18" s="18">
        <v>0.25174825174825177</v>
      </c>
      <c r="K18" s="25">
        <v>36</v>
      </c>
      <c r="L18" s="15">
        <v>16</v>
      </c>
      <c r="M18" s="16">
        <v>16</v>
      </c>
      <c r="N18" s="16">
        <v>20</v>
      </c>
      <c r="O18" s="43"/>
    </row>
    <row r="19" spans="1:15">
      <c r="A19" s="28" t="s">
        <v>25</v>
      </c>
      <c r="B19">
        <v>10</v>
      </c>
      <c r="C19">
        <v>19</v>
      </c>
      <c r="D19">
        <v>55</v>
      </c>
      <c r="E19">
        <v>27</v>
      </c>
      <c r="F19">
        <v>24</v>
      </c>
      <c r="G19" s="15">
        <v>135</v>
      </c>
      <c r="H19" s="16">
        <v>27</v>
      </c>
      <c r="I19" s="17">
        <v>108</v>
      </c>
      <c r="J19" s="18">
        <v>0.26666666666666666</v>
      </c>
      <c r="K19" s="25">
        <v>36</v>
      </c>
      <c r="L19" s="15">
        <v>16</v>
      </c>
      <c r="M19" s="16">
        <v>24</v>
      </c>
      <c r="N19" s="16">
        <v>8</v>
      </c>
      <c r="O19" s="43"/>
    </row>
    <row r="20" spans="1:15" ht="15" thickBot="1">
      <c r="A20" s="36" t="s">
        <v>44</v>
      </c>
      <c r="B20" s="37">
        <v>13</v>
      </c>
      <c r="C20" s="37">
        <v>21</v>
      </c>
      <c r="D20" s="37">
        <v>57</v>
      </c>
      <c r="E20" s="37">
        <v>11</v>
      </c>
      <c r="F20" s="37">
        <v>36</v>
      </c>
      <c r="G20" s="38">
        <v>138</v>
      </c>
      <c r="H20" s="39">
        <v>27</v>
      </c>
      <c r="I20" s="40">
        <v>111</v>
      </c>
      <c r="J20" s="41">
        <v>0.2608695652173913</v>
      </c>
      <c r="K20" s="42">
        <v>36</v>
      </c>
      <c r="L20" s="38">
        <v>16</v>
      </c>
      <c r="M20" s="39">
        <v>22</v>
      </c>
      <c r="N20" s="40">
        <v>12</v>
      </c>
      <c r="O20" s="43"/>
    </row>
    <row r="21" spans="1:15">
      <c r="A21" s="28" t="s">
        <v>14</v>
      </c>
      <c r="B21">
        <v>9</v>
      </c>
      <c r="C21">
        <v>14</v>
      </c>
      <c r="D21">
        <v>61</v>
      </c>
      <c r="E21">
        <v>14</v>
      </c>
      <c r="F21">
        <v>26</v>
      </c>
      <c r="G21" s="31">
        <v>124</v>
      </c>
      <c r="H21" s="32">
        <v>15</v>
      </c>
      <c r="I21" s="33">
        <v>109</v>
      </c>
      <c r="J21" s="34">
        <v>0.27419354838709675</v>
      </c>
      <c r="K21" s="35">
        <v>34</v>
      </c>
      <c r="L21" s="31">
        <v>19</v>
      </c>
      <c r="M21" s="32">
        <v>29</v>
      </c>
      <c r="N21" s="33">
        <v>4</v>
      </c>
    </row>
    <row r="22" spans="1:15" ht="28.5">
      <c r="A22" s="28" t="s">
        <v>8</v>
      </c>
      <c r="B22">
        <v>5</v>
      </c>
      <c r="C22">
        <v>30</v>
      </c>
      <c r="D22">
        <v>55</v>
      </c>
      <c r="E22">
        <v>10</v>
      </c>
      <c r="F22">
        <v>24</v>
      </c>
      <c r="G22" s="15">
        <v>124</v>
      </c>
      <c r="H22" s="16">
        <v>15</v>
      </c>
      <c r="I22" s="17">
        <v>109</v>
      </c>
      <c r="J22" s="18">
        <v>0.14516129032258066</v>
      </c>
      <c r="K22" s="25">
        <v>18</v>
      </c>
      <c r="L22" s="15">
        <v>20</v>
      </c>
      <c r="M22" s="16">
        <v>31</v>
      </c>
      <c r="N22" s="17">
        <v>9</v>
      </c>
    </row>
    <row r="23" spans="1:15">
      <c r="A23" s="28" t="s">
        <v>13</v>
      </c>
      <c r="B23">
        <v>11</v>
      </c>
      <c r="C23">
        <v>18</v>
      </c>
      <c r="D23">
        <v>63</v>
      </c>
      <c r="E23">
        <v>14</v>
      </c>
      <c r="F23">
        <v>21</v>
      </c>
      <c r="G23" s="15">
        <v>127</v>
      </c>
      <c r="H23" s="16">
        <v>18</v>
      </c>
      <c r="I23" s="17">
        <v>109</v>
      </c>
      <c r="J23" s="18">
        <v>0.12598425196850394</v>
      </c>
      <c r="K23" s="25">
        <v>16</v>
      </c>
      <c r="L23" s="15">
        <v>21</v>
      </c>
      <c r="M23" s="16">
        <v>27</v>
      </c>
      <c r="N23" s="17">
        <v>13</v>
      </c>
    </row>
    <row r="24" spans="1:15">
      <c r="A24" s="28" t="s">
        <v>0</v>
      </c>
      <c r="B24">
        <v>11</v>
      </c>
      <c r="C24">
        <v>22</v>
      </c>
      <c r="D24">
        <v>62</v>
      </c>
      <c r="E24">
        <v>12</v>
      </c>
      <c r="F24">
        <v>23</v>
      </c>
      <c r="G24" s="15">
        <v>130</v>
      </c>
      <c r="H24" s="16">
        <v>23</v>
      </c>
      <c r="I24" s="17">
        <v>107</v>
      </c>
      <c r="J24" s="18">
        <v>0.1076923076923077</v>
      </c>
      <c r="K24" s="25">
        <v>14</v>
      </c>
      <c r="L24" s="15">
        <v>22</v>
      </c>
      <c r="M24" s="16">
        <v>24</v>
      </c>
      <c r="N24" s="17">
        <v>18</v>
      </c>
    </row>
    <row r="25" spans="1:15">
      <c r="A25" s="28" t="s">
        <v>40</v>
      </c>
      <c r="B25">
        <v>44</v>
      </c>
      <c r="C25">
        <v>29</v>
      </c>
      <c r="D25">
        <v>28</v>
      </c>
      <c r="E25">
        <v>12</v>
      </c>
      <c r="F25">
        <v>55</v>
      </c>
      <c r="G25" s="15">
        <v>168</v>
      </c>
      <c r="H25" s="16">
        <v>58</v>
      </c>
      <c r="I25" s="17">
        <v>110</v>
      </c>
      <c r="J25" s="18">
        <v>2.976190476190476E-2</v>
      </c>
      <c r="K25" s="25">
        <v>5</v>
      </c>
      <c r="L25" s="15">
        <v>23</v>
      </c>
      <c r="M25" s="16">
        <v>12</v>
      </c>
      <c r="N25" s="17">
        <v>44</v>
      </c>
    </row>
    <row r="26" spans="1:15">
      <c r="A26" s="28" t="s">
        <v>15</v>
      </c>
      <c r="B26">
        <v>12</v>
      </c>
      <c r="C26">
        <v>19</v>
      </c>
      <c r="D26">
        <v>65</v>
      </c>
      <c r="E26">
        <v>11</v>
      </c>
      <c r="F26">
        <v>18</v>
      </c>
      <c r="G26" s="15">
        <v>125</v>
      </c>
      <c r="H26" s="16">
        <v>16</v>
      </c>
      <c r="I26" s="17">
        <v>109</v>
      </c>
      <c r="J26" s="18">
        <v>3.2000000000000001E-2</v>
      </c>
      <c r="K26" s="25">
        <v>4</v>
      </c>
      <c r="L26" s="15">
        <v>24</v>
      </c>
      <c r="M26" s="16">
        <v>29</v>
      </c>
      <c r="N26" s="17">
        <v>21</v>
      </c>
    </row>
    <row r="27" spans="1:15">
      <c r="A27" s="28" t="s">
        <v>32</v>
      </c>
      <c r="B27">
        <v>16</v>
      </c>
      <c r="C27">
        <v>28</v>
      </c>
      <c r="D27">
        <v>62</v>
      </c>
      <c r="E27">
        <v>8</v>
      </c>
      <c r="F27">
        <v>28</v>
      </c>
      <c r="G27" s="15">
        <v>142</v>
      </c>
      <c r="H27" s="16">
        <v>34</v>
      </c>
      <c r="I27" s="17">
        <v>108</v>
      </c>
      <c r="J27" s="18">
        <v>2.8169014084507043E-2</v>
      </c>
      <c r="K27" s="25">
        <v>4</v>
      </c>
      <c r="L27" s="15">
        <v>24</v>
      </c>
      <c r="M27" s="16">
        <v>23</v>
      </c>
      <c r="N27" s="17">
        <v>32</v>
      </c>
    </row>
    <row r="28" spans="1:15">
      <c r="A28" s="28" t="s">
        <v>47</v>
      </c>
      <c r="B28">
        <v>84</v>
      </c>
      <c r="C28">
        <v>11</v>
      </c>
      <c r="D28">
        <v>14</v>
      </c>
      <c r="E28">
        <v>5</v>
      </c>
      <c r="F28">
        <v>89</v>
      </c>
      <c r="G28" s="15">
        <v>203</v>
      </c>
      <c r="H28" s="16">
        <v>94</v>
      </c>
      <c r="I28" s="17">
        <v>109</v>
      </c>
      <c r="J28" s="18">
        <v>1.9704433497536946E-2</v>
      </c>
      <c r="K28" s="25">
        <v>4</v>
      </c>
      <c r="L28" s="15">
        <v>24</v>
      </c>
      <c r="M28" s="16">
        <v>4</v>
      </c>
      <c r="N28" s="17">
        <v>51</v>
      </c>
    </row>
    <row r="29" spans="1:15">
      <c r="A29" s="28" t="s">
        <v>16</v>
      </c>
      <c r="B29">
        <v>11</v>
      </c>
      <c r="C29">
        <v>21</v>
      </c>
      <c r="D29">
        <v>73</v>
      </c>
      <c r="E29">
        <v>18</v>
      </c>
      <c r="F29">
        <v>13</v>
      </c>
      <c r="G29" s="15">
        <v>136</v>
      </c>
      <c r="H29" s="16">
        <v>28</v>
      </c>
      <c r="I29" s="17">
        <v>108</v>
      </c>
      <c r="J29" s="18">
        <v>7.3529411764705881E-3</v>
      </c>
      <c r="K29" s="25">
        <v>1</v>
      </c>
      <c r="L29" s="15">
        <v>27</v>
      </c>
      <c r="M29" s="16">
        <v>38</v>
      </c>
      <c r="N29" s="17">
        <v>14</v>
      </c>
    </row>
    <row r="30" spans="1:15">
      <c r="A30" s="28" t="s">
        <v>9</v>
      </c>
      <c r="B30">
        <v>12</v>
      </c>
      <c r="C30">
        <v>23</v>
      </c>
      <c r="D30">
        <v>56</v>
      </c>
      <c r="E30">
        <v>11</v>
      </c>
      <c r="F30">
        <v>18</v>
      </c>
      <c r="G30" s="15">
        <v>120</v>
      </c>
      <c r="H30" s="16">
        <v>11</v>
      </c>
      <c r="I30" s="17">
        <v>109</v>
      </c>
      <c r="J30" s="18">
        <v>0</v>
      </c>
      <c r="K30" s="25">
        <v>0</v>
      </c>
      <c r="L30" s="15">
        <v>28</v>
      </c>
      <c r="M30" s="16">
        <v>37</v>
      </c>
      <c r="N30" s="17">
        <v>17</v>
      </c>
    </row>
    <row r="31" spans="1:15">
      <c r="A31" s="28" t="s">
        <v>29</v>
      </c>
      <c r="B31">
        <v>25</v>
      </c>
      <c r="C31">
        <v>18</v>
      </c>
      <c r="D31">
        <v>47</v>
      </c>
      <c r="E31">
        <v>12</v>
      </c>
      <c r="F31">
        <v>27</v>
      </c>
      <c r="G31" s="15">
        <v>129</v>
      </c>
      <c r="H31" s="16">
        <v>20</v>
      </c>
      <c r="I31" s="17">
        <v>109</v>
      </c>
      <c r="J31" s="18">
        <v>-1.5503875968992248E-2</v>
      </c>
      <c r="K31" s="25">
        <v>-2</v>
      </c>
      <c r="L31" s="15">
        <v>29</v>
      </c>
      <c r="M31" s="16">
        <v>26</v>
      </c>
      <c r="N31" s="17">
        <v>30</v>
      </c>
    </row>
    <row r="32" spans="1:15">
      <c r="A32" s="28" t="s">
        <v>30</v>
      </c>
      <c r="B32">
        <v>14</v>
      </c>
      <c r="C32">
        <v>21</v>
      </c>
      <c r="D32">
        <v>55</v>
      </c>
      <c r="E32">
        <v>13</v>
      </c>
      <c r="F32">
        <v>17</v>
      </c>
      <c r="G32" s="15">
        <v>120</v>
      </c>
      <c r="H32" s="16">
        <v>11</v>
      </c>
      <c r="I32" s="17">
        <v>109</v>
      </c>
      <c r="J32" s="18">
        <v>-1.6666666666666666E-2</v>
      </c>
      <c r="K32" s="25">
        <v>-2</v>
      </c>
      <c r="L32" s="15">
        <v>29</v>
      </c>
      <c r="M32" s="16">
        <v>39</v>
      </c>
      <c r="N32" s="17">
        <v>15</v>
      </c>
    </row>
    <row r="33" spans="1:14">
      <c r="A33" s="28" t="s">
        <v>49</v>
      </c>
      <c r="B33">
        <v>13</v>
      </c>
      <c r="C33">
        <v>21</v>
      </c>
      <c r="D33">
        <v>48</v>
      </c>
      <c r="E33">
        <v>29</v>
      </c>
      <c r="F33">
        <v>8</v>
      </c>
      <c r="G33" s="15">
        <v>119</v>
      </c>
      <c r="H33" s="16">
        <v>12</v>
      </c>
      <c r="I33" s="17">
        <v>107</v>
      </c>
      <c r="J33" s="18">
        <v>-1.680672268907563E-2</v>
      </c>
      <c r="K33" s="25">
        <v>-2</v>
      </c>
      <c r="L33" s="15">
        <v>29</v>
      </c>
      <c r="M33" s="16">
        <v>46</v>
      </c>
      <c r="N33" s="17">
        <v>10</v>
      </c>
    </row>
    <row r="34" spans="1:14">
      <c r="A34" s="28" t="s">
        <v>38</v>
      </c>
      <c r="B34">
        <v>18</v>
      </c>
      <c r="C34">
        <v>16</v>
      </c>
      <c r="D34">
        <v>60</v>
      </c>
      <c r="E34">
        <v>17</v>
      </c>
      <c r="F34">
        <v>16</v>
      </c>
      <c r="G34" s="15">
        <v>127</v>
      </c>
      <c r="H34" s="16">
        <v>18</v>
      </c>
      <c r="I34" s="17">
        <v>109</v>
      </c>
      <c r="J34" s="18">
        <v>-2.3622047244094488E-2</v>
      </c>
      <c r="K34" s="25">
        <v>-3</v>
      </c>
      <c r="L34" s="15">
        <v>32</v>
      </c>
      <c r="M34" s="16">
        <v>32</v>
      </c>
      <c r="N34" s="17">
        <v>23</v>
      </c>
    </row>
    <row r="35" spans="1:14">
      <c r="A35" s="28" t="s">
        <v>51</v>
      </c>
      <c r="B35">
        <v>17</v>
      </c>
      <c r="C35">
        <v>20</v>
      </c>
      <c r="D35">
        <v>56</v>
      </c>
      <c r="E35">
        <v>9</v>
      </c>
      <c r="F35">
        <v>21</v>
      </c>
      <c r="G35" s="15">
        <v>123</v>
      </c>
      <c r="H35" s="16">
        <v>14</v>
      </c>
      <c r="I35" s="17">
        <v>109</v>
      </c>
      <c r="J35" s="18">
        <v>-2.4390243902439025E-2</v>
      </c>
      <c r="K35" s="25">
        <v>-3</v>
      </c>
      <c r="L35" s="15">
        <v>32</v>
      </c>
      <c r="M35" s="16">
        <v>32</v>
      </c>
      <c r="N35" s="17">
        <v>23</v>
      </c>
    </row>
    <row r="36" spans="1:14">
      <c r="A36" s="28" t="s">
        <v>23</v>
      </c>
      <c r="B36">
        <v>11</v>
      </c>
      <c r="C36">
        <v>24</v>
      </c>
      <c r="D36">
        <v>50</v>
      </c>
      <c r="E36">
        <v>23</v>
      </c>
      <c r="F36">
        <v>9</v>
      </c>
      <c r="G36" s="15">
        <v>117</v>
      </c>
      <c r="H36" s="16">
        <v>7</v>
      </c>
      <c r="I36" s="17">
        <v>110</v>
      </c>
      <c r="J36" s="18">
        <v>-4.2735042735042736E-2</v>
      </c>
      <c r="K36" s="25">
        <v>-5</v>
      </c>
      <c r="L36" s="15">
        <v>34</v>
      </c>
      <c r="M36" s="16">
        <v>48</v>
      </c>
      <c r="N36" s="17">
        <v>10</v>
      </c>
    </row>
    <row r="37" spans="1:14">
      <c r="A37" s="28" t="s">
        <v>48</v>
      </c>
      <c r="B37">
        <v>11</v>
      </c>
      <c r="C37">
        <v>22</v>
      </c>
      <c r="D37">
        <v>65</v>
      </c>
      <c r="E37">
        <v>13</v>
      </c>
      <c r="F37">
        <v>13</v>
      </c>
      <c r="G37" s="15">
        <v>124</v>
      </c>
      <c r="H37" s="16">
        <v>15</v>
      </c>
      <c r="I37" s="17">
        <v>109</v>
      </c>
      <c r="J37" s="18">
        <v>-4.0322580645161289E-2</v>
      </c>
      <c r="K37" s="25">
        <v>-5</v>
      </c>
      <c r="L37" s="15">
        <v>34</v>
      </c>
      <c r="M37" s="16">
        <v>32</v>
      </c>
      <c r="N37" s="17">
        <v>26</v>
      </c>
    </row>
    <row r="38" spans="1:14">
      <c r="A38" s="28" t="s">
        <v>5</v>
      </c>
      <c r="B38">
        <v>11</v>
      </c>
      <c r="C38">
        <v>15</v>
      </c>
      <c r="D38">
        <v>69</v>
      </c>
      <c r="E38">
        <v>9</v>
      </c>
      <c r="F38">
        <v>6</v>
      </c>
      <c r="G38" s="15">
        <v>110</v>
      </c>
      <c r="H38" s="16">
        <v>5</v>
      </c>
      <c r="I38" s="17">
        <v>105</v>
      </c>
      <c r="J38" s="18">
        <v>-0.14545454545454545</v>
      </c>
      <c r="K38" s="25">
        <v>-16</v>
      </c>
      <c r="L38" s="15">
        <v>36</v>
      </c>
      <c r="M38" s="16">
        <v>51</v>
      </c>
      <c r="N38" s="17">
        <v>18</v>
      </c>
    </row>
    <row r="39" spans="1:14">
      <c r="A39" s="28" t="s">
        <v>10</v>
      </c>
      <c r="B39">
        <v>83</v>
      </c>
      <c r="C39">
        <v>8</v>
      </c>
      <c r="D39">
        <v>12</v>
      </c>
      <c r="E39">
        <v>9</v>
      </c>
      <c r="F39">
        <v>74</v>
      </c>
      <c r="G39" s="15">
        <v>186</v>
      </c>
      <c r="H39" s="16">
        <v>77</v>
      </c>
      <c r="I39" s="17">
        <v>109</v>
      </c>
      <c r="J39" s="18">
        <v>-9.1397849462365593E-2</v>
      </c>
      <c r="K39" s="25">
        <v>-17</v>
      </c>
      <c r="L39" s="15">
        <v>37</v>
      </c>
      <c r="M39" s="16">
        <v>10</v>
      </c>
      <c r="N39" s="17">
        <v>48</v>
      </c>
    </row>
    <row r="40" spans="1:14">
      <c r="A40" s="28" t="s">
        <v>37</v>
      </c>
      <c r="B40">
        <v>22</v>
      </c>
      <c r="C40">
        <v>12</v>
      </c>
      <c r="D40">
        <v>63</v>
      </c>
      <c r="E40">
        <v>17</v>
      </c>
      <c r="F40">
        <v>9</v>
      </c>
      <c r="G40" s="15">
        <v>123</v>
      </c>
      <c r="H40" s="16">
        <v>13</v>
      </c>
      <c r="I40" s="17">
        <v>110</v>
      </c>
      <c r="J40" s="18">
        <v>-0.17073170731707318</v>
      </c>
      <c r="K40" s="25">
        <v>-21</v>
      </c>
      <c r="L40" s="15">
        <v>38</v>
      </c>
      <c r="M40" s="16">
        <v>44</v>
      </c>
      <c r="N40" s="17">
        <v>29</v>
      </c>
    </row>
    <row r="41" spans="1:14">
      <c r="A41" s="28" t="s">
        <v>41</v>
      </c>
      <c r="B41">
        <v>96</v>
      </c>
      <c r="C41">
        <v>7</v>
      </c>
      <c r="D41">
        <v>5</v>
      </c>
      <c r="E41">
        <v>10</v>
      </c>
      <c r="F41">
        <v>83</v>
      </c>
      <c r="G41" s="15">
        <v>201</v>
      </c>
      <c r="H41" s="16">
        <v>91</v>
      </c>
      <c r="I41" s="17">
        <v>110</v>
      </c>
      <c r="J41" s="18">
        <v>-0.11442786069651742</v>
      </c>
      <c r="K41" s="25">
        <v>-23</v>
      </c>
      <c r="L41" s="15">
        <v>39</v>
      </c>
      <c r="M41" s="16">
        <v>6</v>
      </c>
      <c r="N41" s="17">
        <v>52</v>
      </c>
    </row>
    <row r="42" spans="1:14">
      <c r="A42" s="28" t="s">
        <v>43</v>
      </c>
      <c r="B42">
        <v>22</v>
      </c>
      <c r="C42">
        <v>21</v>
      </c>
      <c r="D42">
        <v>57</v>
      </c>
      <c r="E42">
        <v>7</v>
      </c>
      <c r="F42">
        <v>16</v>
      </c>
      <c r="G42" s="15">
        <v>123</v>
      </c>
      <c r="H42" s="16">
        <v>14</v>
      </c>
      <c r="I42" s="17">
        <v>109</v>
      </c>
      <c r="J42" s="18">
        <v>-0.21138211382113822</v>
      </c>
      <c r="K42" s="25">
        <v>-26</v>
      </c>
      <c r="L42" s="15">
        <v>40</v>
      </c>
      <c r="M42" s="16">
        <v>36</v>
      </c>
      <c r="N42" s="17">
        <v>35</v>
      </c>
    </row>
    <row r="43" spans="1:14">
      <c r="A43" s="28" t="s">
        <v>31</v>
      </c>
      <c r="B43">
        <v>15</v>
      </c>
      <c r="C43">
        <v>24</v>
      </c>
      <c r="D43">
        <v>68</v>
      </c>
      <c r="E43">
        <v>9</v>
      </c>
      <c r="F43">
        <v>5</v>
      </c>
      <c r="G43" s="15">
        <v>121</v>
      </c>
      <c r="H43" s="16">
        <v>14</v>
      </c>
      <c r="I43" s="17">
        <v>107</v>
      </c>
      <c r="J43" s="18">
        <v>-0.28925619834710742</v>
      </c>
      <c r="K43" s="25">
        <v>-35</v>
      </c>
      <c r="L43" s="15">
        <v>41</v>
      </c>
      <c r="M43" s="16">
        <v>49</v>
      </c>
      <c r="N43" s="17">
        <v>32</v>
      </c>
    </row>
    <row r="44" spans="1:14">
      <c r="A44" s="28" t="s">
        <v>46</v>
      </c>
      <c r="B44">
        <v>20</v>
      </c>
      <c r="C44">
        <v>20</v>
      </c>
      <c r="D44">
        <v>64</v>
      </c>
      <c r="E44">
        <v>8</v>
      </c>
      <c r="F44">
        <v>8</v>
      </c>
      <c r="G44" s="15">
        <v>120</v>
      </c>
      <c r="H44" s="16">
        <v>12</v>
      </c>
      <c r="I44" s="17">
        <v>108</v>
      </c>
      <c r="J44" s="18">
        <v>-0.3</v>
      </c>
      <c r="K44" s="25">
        <v>-36</v>
      </c>
      <c r="L44" s="15">
        <v>42</v>
      </c>
      <c r="M44" s="16">
        <v>49</v>
      </c>
      <c r="N44" s="17">
        <v>34</v>
      </c>
    </row>
    <row r="45" spans="1:14">
      <c r="A45" s="28" t="s">
        <v>24</v>
      </c>
      <c r="B45">
        <v>32</v>
      </c>
      <c r="C45">
        <v>23</v>
      </c>
      <c r="D45">
        <v>44</v>
      </c>
      <c r="E45">
        <v>14</v>
      </c>
      <c r="F45">
        <v>18</v>
      </c>
      <c r="G45" s="15">
        <v>131</v>
      </c>
      <c r="H45" s="16">
        <v>22</v>
      </c>
      <c r="I45" s="17">
        <v>109</v>
      </c>
      <c r="J45" s="18">
        <v>-0.28244274809160308</v>
      </c>
      <c r="K45" s="25">
        <v>-37</v>
      </c>
      <c r="L45" s="15">
        <v>43</v>
      </c>
      <c r="M45" s="16">
        <v>32</v>
      </c>
      <c r="N45" s="17">
        <v>38</v>
      </c>
    </row>
    <row r="46" spans="1:14">
      <c r="A46" s="28" t="s">
        <v>21</v>
      </c>
      <c r="B46">
        <v>20</v>
      </c>
      <c r="C46">
        <v>38</v>
      </c>
      <c r="D46">
        <v>44</v>
      </c>
      <c r="E46">
        <v>9</v>
      </c>
      <c r="F46">
        <v>13</v>
      </c>
      <c r="G46" s="15">
        <v>124</v>
      </c>
      <c r="H46" s="16">
        <v>15</v>
      </c>
      <c r="I46" s="17">
        <v>109</v>
      </c>
      <c r="J46" s="18">
        <v>-0.34677419354838712</v>
      </c>
      <c r="K46" s="25">
        <v>-43</v>
      </c>
      <c r="L46" s="15">
        <v>44</v>
      </c>
      <c r="M46" s="16">
        <v>42</v>
      </c>
      <c r="N46" s="17">
        <v>37</v>
      </c>
    </row>
    <row r="47" spans="1:14">
      <c r="A47" s="28" t="s">
        <v>4</v>
      </c>
      <c r="B47">
        <v>89</v>
      </c>
      <c r="C47">
        <v>4</v>
      </c>
      <c r="D47">
        <v>8</v>
      </c>
      <c r="E47">
        <v>19</v>
      </c>
      <c r="F47">
        <v>59</v>
      </c>
      <c r="G47" s="15">
        <v>179</v>
      </c>
      <c r="H47" s="16">
        <v>68</v>
      </c>
      <c r="I47" s="17">
        <v>111</v>
      </c>
      <c r="J47" s="18">
        <v>-0.25139664804469275</v>
      </c>
      <c r="K47" s="25">
        <v>-45</v>
      </c>
      <c r="L47" s="15">
        <v>45</v>
      </c>
      <c r="M47" s="16">
        <v>11</v>
      </c>
      <c r="N47" s="17">
        <v>48</v>
      </c>
    </row>
    <row r="48" spans="1:14">
      <c r="A48" s="28" t="s">
        <v>26</v>
      </c>
      <c r="B48">
        <v>36</v>
      </c>
      <c r="C48">
        <v>17</v>
      </c>
      <c r="D48">
        <v>49</v>
      </c>
      <c r="E48">
        <v>5</v>
      </c>
      <c r="F48">
        <v>18</v>
      </c>
      <c r="G48" s="15">
        <v>125</v>
      </c>
      <c r="H48" s="16">
        <v>18</v>
      </c>
      <c r="I48" s="17">
        <v>107</v>
      </c>
      <c r="J48" s="18">
        <v>-0.38400000000000001</v>
      </c>
      <c r="K48" s="25">
        <v>-48</v>
      </c>
      <c r="L48" s="15">
        <v>46</v>
      </c>
      <c r="M48" s="16">
        <v>39</v>
      </c>
      <c r="N48" s="17">
        <v>39</v>
      </c>
    </row>
    <row r="49" spans="1:14">
      <c r="A49" s="28" t="s">
        <v>42</v>
      </c>
      <c r="B49">
        <v>33</v>
      </c>
      <c r="C49">
        <v>30</v>
      </c>
      <c r="D49">
        <v>28</v>
      </c>
      <c r="E49">
        <v>10</v>
      </c>
      <c r="F49">
        <v>17</v>
      </c>
      <c r="G49" s="15">
        <v>118</v>
      </c>
      <c r="H49" s="16">
        <v>9</v>
      </c>
      <c r="I49" s="17">
        <v>109</v>
      </c>
      <c r="J49" s="18">
        <v>-0.44067796610169491</v>
      </c>
      <c r="K49" s="25">
        <v>-52</v>
      </c>
      <c r="L49" s="15">
        <v>47</v>
      </c>
      <c r="M49" s="16">
        <v>43</v>
      </c>
      <c r="N49" s="17">
        <v>40</v>
      </c>
    </row>
    <row r="50" spans="1:14">
      <c r="A50" s="28" t="s">
        <v>35</v>
      </c>
      <c r="B50">
        <v>35</v>
      </c>
      <c r="C50">
        <v>19</v>
      </c>
      <c r="D50">
        <v>42</v>
      </c>
      <c r="E50">
        <v>14</v>
      </c>
      <c r="F50">
        <v>10</v>
      </c>
      <c r="G50" s="15">
        <v>120</v>
      </c>
      <c r="H50" s="16">
        <v>11</v>
      </c>
      <c r="I50" s="17">
        <v>109</v>
      </c>
      <c r="J50" s="18">
        <v>-0.45833333333333331</v>
      </c>
      <c r="K50" s="25">
        <v>-55</v>
      </c>
      <c r="L50" s="15">
        <v>48</v>
      </c>
      <c r="M50" s="16">
        <v>39</v>
      </c>
      <c r="N50" s="17">
        <v>43</v>
      </c>
    </row>
    <row r="51" spans="1:14">
      <c r="A51" s="28" t="s">
        <v>22</v>
      </c>
      <c r="B51">
        <v>24</v>
      </c>
      <c r="C51">
        <v>34</v>
      </c>
      <c r="D51">
        <v>49</v>
      </c>
      <c r="E51">
        <v>10</v>
      </c>
      <c r="F51">
        <v>8</v>
      </c>
      <c r="G51" s="15">
        <v>125</v>
      </c>
      <c r="H51" s="16">
        <v>15</v>
      </c>
      <c r="I51" s="17">
        <v>110</v>
      </c>
      <c r="J51" s="18">
        <v>-0.44800000000000001</v>
      </c>
      <c r="K51" s="25">
        <v>-56</v>
      </c>
      <c r="L51" s="15">
        <v>49</v>
      </c>
      <c r="M51" s="16">
        <v>52</v>
      </c>
      <c r="N51" s="17">
        <v>36</v>
      </c>
    </row>
    <row r="52" spans="1:14">
      <c r="A52" s="28" t="s">
        <v>11</v>
      </c>
      <c r="B52">
        <v>34</v>
      </c>
      <c r="C52">
        <v>22</v>
      </c>
      <c r="D52">
        <v>45</v>
      </c>
      <c r="E52">
        <v>7</v>
      </c>
      <c r="F52">
        <v>13</v>
      </c>
      <c r="G52" s="15">
        <v>121</v>
      </c>
      <c r="H52" s="16">
        <v>13</v>
      </c>
      <c r="I52" s="17">
        <v>108</v>
      </c>
      <c r="J52" s="18">
        <v>-0.47107438016528924</v>
      </c>
      <c r="K52" s="25">
        <v>-57</v>
      </c>
      <c r="L52" s="15">
        <v>50</v>
      </c>
      <c r="M52" s="16">
        <v>44</v>
      </c>
      <c r="N52" s="17">
        <v>41</v>
      </c>
    </row>
    <row r="53" spans="1:14">
      <c r="A53" s="28" t="s">
        <v>45</v>
      </c>
      <c r="B53">
        <v>32</v>
      </c>
      <c r="C53">
        <v>29</v>
      </c>
      <c r="D53">
        <v>40</v>
      </c>
      <c r="E53">
        <v>10</v>
      </c>
      <c r="F53">
        <v>12</v>
      </c>
      <c r="G53" s="15">
        <v>123</v>
      </c>
      <c r="H53" s="16">
        <v>14</v>
      </c>
      <c r="I53" s="17">
        <v>109</v>
      </c>
      <c r="J53" s="18">
        <v>-0.47967479674796748</v>
      </c>
      <c r="K53" s="25">
        <v>-59</v>
      </c>
      <c r="L53" s="15">
        <v>51</v>
      </c>
      <c r="M53" s="16">
        <v>46</v>
      </c>
      <c r="N53" s="17">
        <v>41</v>
      </c>
    </row>
    <row r="54" spans="1:14" ht="15" thickBot="1">
      <c r="A54" s="28" t="s">
        <v>6</v>
      </c>
      <c r="B54">
        <v>80</v>
      </c>
      <c r="C54">
        <v>3</v>
      </c>
      <c r="D54">
        <v>16</v>
      </c>
      <c r="E54">
        <v>12</v>
      </c>
      <c r="F54">
        <v>40</v>
      </c>
      <c r="G54" s="19">
        <v>151</v>
      </c>
      <c r="H54" s="20">
        <v>43</v>
      </c>
      <c r="I54" s="21">
        <v>108</v>
      </c>
      <c r="J54" s="22">
        <v>-0.47019867549668876</v>
      </c>
      <c r="K54" s="26">
        <v>-71</v>
      </c>
      <c r="L54" s="19">
        <v>52</v>
      </c>
      <c r="M54" s="20">
        <v>15</v>
      </c>
      <c r="N54" s="21">
        <v>47</v>
      </c>
    </row>
  </sheetData>
  <mergeCells count="3">
    <mergeCell ref="B1:F1"/>
    <mergeCell ref="G1:I1"/>
    <mergeCell ref="L1:N1"/>
  </mergeCells>
  <phoneticPr fontId="4" type="noConversion"/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opLeftCell="B1" workbookViewId="0">
      <selection activeCell="K2" sqref="K2"/>
    </sheetView>
  </sheetViews>
  <sheetFormatPr defaultRowHeight="14.25"/>
  <cols>
    <col min="1" max="1" width="51.625" customWidth="1"/>
  </cols>
  <sheetData>
    <row r="1" spans="1:25">
      <c r="A1" t="s">
        <v>59</v>
      </c>
      <c r="B1" t="s">
        <v>54</v>
      </c>
      <c r="C1" t="s">
        <v>55</v>
      </c>
      <c r="D1" t="s">
        <v>56</v>
      </c>
      <c r="E1" t="s">
        <v>57</v>
      </c>
      <c r="F1" t="s">
        <v>58</v>
      </c>
      <c r="G1" t="s">
        <v>66</v>
      </c>
      <c r="H1" t="s">
        <v>67</v>
      </c>
      <c r="I1" t="s">
        <v>68</v>
      </c>
      <c r="J1" t="s">
        <v>69</v>
      </c>
      <c r="K1" t="s">
        <v>70</v>
      </c>
      <c r="L1" t="s">
        <v>71</v>
      </c>
      <c r="M1" t="s">
        <v>72</v>
      </c>
      <c r="N1" t="s">
        <v>73</v>
      </c>
      <c r="O1" t="s">
        <v>74</v>
      </c>
      <c r="P1" t="s">
        <v>75</v>
      </c>
      <c r="Q1" t="s">
        <v>76</v>
      </c>
      <c r="R1" t="s">
        <v>77</v>
      </c>
      <c r="S1" t="s">
        <v>52</v>
      </c>
      <c r="T1" t="s">
        <v>53</v>
      </c>
      <c r="U1" t="s">
        <v>78</v>
      </c>
      <c r="V1" t="s">
        <v>79</v>
      </c>
      <c r="W1" t="s">
        <v>80</v>
      </c>
      <c r="X1" t="s">
        <v>81</v>
      </c>
      <c r="Y1" t="s">
        <v>82</v>
      </c>
    </row>
    <row r="2" spans="1:25">
      <c r="A2" s="1" t="s">
        <v>0</v>
      </c>
      <c r="B2">
        <v>11</v>
      </c>
      <c r="C2">
        <v>22</v>
      </c>
      <c r="D2">
        <v>62</v>
      </c>
      <c r="E2">
        <v>12</v>
      </c>
      <c r="F2">
        <v>23</v>
      </c>
      <c r="G2">
        <v>23</v>
      </c>
      <c r="H2">
        <v>107</v>
      </c>
      <c r="I2">
        <v>130</v>
      </c>
      <c r="J2" s="23">
        <v>4.3478260869565215</v>
      </c>
      <c r="K2" s="23">
        <v>2.8411214953271027</v>
      </c>
      <c r="L2" s="23">
        <v>3.1076923076923078</v>
      </c>
      <c r="M2" s="23">
        <v>1.3478260869565217</v>
      </c>
      <c r="N2" s="23">
        <v>-0.15887850467289719</v>
      </c>
      <c r="O2" s="23">
        <v>0.1076923076923077</v>
      </c>
      <c r="P2" s="27">
        <v>31</v>
      </c>
      <c r="Q2" s="27">
        <v>-17</v>
      </c>
      <c r="R2" s="27">
        <v>14</v>
      </c>
      <c r="S2">
        <f>RANK(P2,Táblázat24[online szorzatösszeg])</f>
        <v>24</v>
      </c>
      <c r="T2">
        <f>RANK(Q2,Táblázat24[offline szorzatösszeg])</f>
        <v>18</v>
      </c>
      <c r="U2">
        <f>RANK(R2,Táblázat24[ÖSSZES szorzatösszeg])</f>
        <v>22</v>
      </c>
      <c r="V2">
        <f t="shared" ref="V2:V33" si="0">ABS(S2-T2)</f>
        <v>6</v>
      </c>
      <c r="W2" s="23">
        <v>1.2287723234696091</v>
      </c>
      <c r="X2" s="23">
        <v>0.93313766411712762</v>
      </c>
      <c r="Y2" s="23">
        <v>1.1428656614385648</v>
      </c>
    </row>
    <row r="3" spans="1:25">
      <c r="A3" s="1" t="s">
        <v>1</v>
      </c>
      <c r="B3">
        <v>22</v>
      </c>
      <c r="C3">
        <v>15</v>
      </c>
      <c r="D3">
        <v>50</v>
      </c>
      <c r="E3">
        <v>17</v>
      </c>
      <c r="F3">
        <v>39</v>
      </c>
      <c r="G3">
        <v>35</v>
      </c>
      <c r="H3">
        <v>108</v>
      </c>
      <c r="I3">
        <v>143</v>
      </c>
      <c r="J3" s="23">
        <v>4.5714285714285712</v>
      </c>
      <c r="K3" s="23">
        <v>2.824074074074074</v>
      </c>
      <c r="L3" s="23">
        <v>3.2517482517482517</v>
      </c>
      <c r="M3" s="23">
        <v>1.5714285714285714</v>
      </c>
      <c r="N3" s="23">
        <v>-0.17592592592592593</v>
      </c>
      <c r="O3" s="23">
        <v>0.25174825174825177</v>
      </c>
      <c r="P3" s="27">
        <v>55</v>
      </c>
      <c r="Q3" s="27">
        <v>-19</v>
      </c>
      <c r="R3" s="27">
        <v>36</v>
      </c>
      <c r="S3">
        <f>RANK(P3,Táblázat24[online szorzatösszeg])</f>
        <v>16</v>
      </c>
      <c r="T3">
        <f>RANK(Q3,Táblázat24[offline szorzatösszeg])</f>
        <v>20</v>
      </c>
      <c r="U3">
        <f>RANK(R3,Táblázat24[ÖSSZES szorzatösszeg])</f>
        <v>16</v>
      </c>
      <c r="V3">
        <f t="shared" si="0"/>
        <v>4</v>
      </c>
      <c r="W3" s="23">
        <v>1.1449560558151999</v>
      </c>
      <c r="X3" s="23">
        <v>1.1506089708530636</v>
      </c>
      <c r="Y3" s="23">
        <v>1.3710720153907916</v>
      </c>
    </row>
    <row r="4" spans="1:25">
      <c r="A4" s="1" t="s">
        <v>2</v>
      </c>
      <c r="B4">
        <v>20</v>
      </c>
      <c r="C4">
        <v>21</v>
      </c>
      <c r="D4">
        <v>60</v>
      </c>
      <c r="E4">
        <v>17</v>
      </c>
      <c r="F4">
        <v>74</v>
      </c>
      <c r="G4">
        <v>84</v>
      </c>
      <c r="H4">
        <v>108</v>
      </c>
      <c r="I4">
        <v>192</v>
      </c>
      <c r="J4" s="23">
        <v>4.5595238095238093</v>
      </c>
      <c r="K4" s="23">
        <v>2.75</v>
      </c>
      <c r="L4" s="23">
        <v>3.5416666666666665</v>
      </c>
      <c r="M4" s="23">
        <v>1.5595238095238095</v>
      </c>
      <c r="N4" s="23">
        <v>-0.25</v>
      </c>
      <c r="O4" s="23">
        <v>0.54166666666666663</v>
      </c>
      <c r="P4" s="27">
        <v>131</v>
      </c>
      <c r="Q4" s="27">
        <v>-27</v>
      </c>
      <c r="R4" s="27">
        <v>104</v>
      </c>
      <c r="S4">
        <f>RANK(P4,Táblázat24[online szorzatösszeg])</f>
        <v>8</v>
      </c>
      <c r="T4">
        <f>RANK(Q4,Táblázat24[offline szorzatösszeg])</f>
        <v>27</v>
      </c>
      <c r="U4">
        <f>RANK(R4,Táblázat24[ÖSSZES szorzatösszeg])</f>
        <v>2</v>
      </c>
      <c r="V4">
        <f t="shared" si="0"/>
        <v>19</v>
      </c>
      <c r="W4" s="23">
        <v>1.0793928511608366</v>
      </c>
      <c r="X4" s="23">
        <v>0.99648916411851041</v>
      </c>
      <c r="Y4" s="23">
        <v>1.3684298845904161</v>
      </c>
    </row>
    <row r="5" spans="1:25">
      <c r="A5" s="1" t="s">
        <v>3</v>
      </c>
      <c r="B5">
        <v>13</v>
      </c>
      <c r="C5">
        <v>16</v>
      </c>
      <c r="D5">
        <v>65</v>
      </c>
      <c r="E5">
        <v>25</v>
      </c>
      <c r="F5">
        <v>27</v>
      </c>
      <c r="G5">
        <v>38</v>
      </c>
      <c r="H5">
        <v>108</v>
      </c>
      <c r="I5">
        <v>146</v>
      </c>
      <c r="J5" s="23">
        <v>4.3684210526315788</v>
      </c>
      <c r="K5" s="23">
        <v>2.8611111111111112</v>
      </c>
      <c r="L5" s="23">
        <v>3.2534246575342465</v>
      </c>
      <c r="M5" s="23">
        <v>1.368421052631579</v>
      </c>
      <c r="N5" s="23">
        <v>-0.1388888888888889</v>
      </c>
      <c r="O5" s="23">
        <v>0.25342465753424659</v>
      </c>
      <c r="P5" s="27">
        <v>52</v>
      </c>
      <c r="Q5" s="27">
        <v>-15</v>
      </c>
      <c r="R5" s="27">
        <v>37</v>
      </c>
      <c r="S5">
        <f>RANK(P5,Táblázat24[online szorzatösszeg])</f>
        <v>18</v>
      </c>
      <c r="T5">
        <f>RANK(Q5,Táblázat24[offline szorzatösszeg])</f>
        <v>15</v>
      </c>
      <c r="U5">
        <f>RANK(R5,Táblázat24[ÖSSZES szorzatösszeg])</f>
        <v>15</v>
      </c>
      <c r="V5">
        <f t="shared" si="0"/>
        <v>3</v>
      </c>
      <c r="W5" s="23">
        <v>0.97040121631513265</v>
      </c>
      <c r="X5" s="23">
        <v>0.93186912294876256</v>
      </c>
      <c r="Y5" s="23">
        <v>1.149582495941035</v>
      </c>
    </row>
    <row r="6" spans="1:25">
      <c r="A6" s="1" t="s">
        <v>4</v>
      </c>
      <c r="B6">
        <v>89</v>
      </c>
      <c r="C6">
        <v>4</v>
      </c>
      <c r="D6">
        <v>8</v>
      </c>
      <c r="E6">
        <v>19</v>
      </c>
      <c r="F6">
        <v>59</v>
      </c>
      <c r="G6">
        <v>68</v>
      </c>
      <c r="H6">
        <v>111</v>
      </c>
      <c r="I6">
        <v>179</v>
      </c>
      <c r="J6" s="23">
        <v>4.3382352941176467</v>
      </c>
      <c r="K6" s="23">
        <v>1.7747747747747749</v>
      </c>
      <c r="L6" s="23">
        <v>2.7486033519553073</v>
      </c>
      <c r="M6" s="23">
        <v>1.338235294117647</v>
      </c>
      <c r="N6" s="23">
        <v>-1.2252252252252251</v>
      </c>
      <c r="O6" s="23">
        <v>-0.25139664804469275</v>
      </c>
      <c r="P6" s="27">
        <v>91</v>
      </c>
      <c r="Q6" s="27">
        <v>-136</v>
      </c>
      <c r="R6" s="27">
        <v>-45</v>
      </c>
      <c r="S6">
        <f>RANK(P6,Táblázat24[online szorzatösszeg])</f>
        <v>11</v>
      </c>
      <c r="T6">
        <f>RANK(Q6,Táblázat24[offline szorzatösszeg])</f>
        <v>48</v>
      </c>
      <c r="U6">
        <f>RANK(R6,Táblázat24[ÖSSZES szorzatösszeg])</f>
        <v>45</v>
      </c>
      <c r="V6">
        <f t="shared" si="0"/>
        <v>37</v>
      </c>
      <c r="W6" s="23">
        <v>1.3227097256908735</v>
      </c>
      <c r="X6" s="23">
        <v>1.3796223770865357</v>
      </c>
      <c r="Y6" s="23">
        <v>1.8416027930594674</v>
      </c>
    </row>
    <row r="7" spans="1:25">
      <c r="A7" s="1" t="s">
        <v>5</v>
      </c>
      <c r="B7">
        <v>11</v>
      </c>
      <c r="C7">
        <v>15</v>
      </c>
      <c r="D7">
        <v>69</v>
      </c>
      <c r="E7">
        <v>9</v>
      </c>
      <c r="F7">
        <v>6</v>
      </c>
      <c r="G7">
        <v>5</v>
      </c>
      <c r="H7">
        <v>105</v>
      </c>
      <c r="I7">
        <v>110</v>
      </c>
      <c r="J7" s="23">
        <v>3.2</v>
      </c>
      <c r="K7" s="23">
        <v>2.8380952380952382</v>
      </c>
      <c r="L7" s="23">
        <v>2.8545454545454545</v>
      </c>
      <c r="M7" s="23">
        <v>0.2</v>
      </c>
      <c r="N7" s="23">
        <v>-0.16190476190476191</v>
      </c>
      <c r="O7" s="23">
        <v>-0.14545454545454545</v>
      </c>
      <c r="P7" s="27">
        <v>1</v>
      </c>
      <c r="Q7" s="27">
        <v>-17</v>
      </c>
      <c r="R7" s="27">
        <v>-16</v>
      </c>
      <c r="S7">
        <f>RANK(P7,Táblázat24[online szorzatösszeg])</f>
        <v>51</v>
      </c>
      <c r="T7">
        <f>RANK(Q7,Táblázat24[offline szorzatösszeg])</f>
        <v>18</v>
      </c>
      <c r="U7">
        <f>RANK(R7,Táblázat24[ÖSSZES szorzatösszeg])</f>
        <v>36</v>
      </c>
      <c r="V7">
        <f t="shared" si="0"/>
        <v>33</v>
      </c>
      <c r="W7" s="23">
        <v>2.0493901531919199</v>
      </c>
      <c r="X7" s="23">
        <v>0.83347984060122582</v>
      </c>
      <c r="Y7" s="23">
        <v>0.90702016036548194</v>
      </c>
    </row>
    <row r="8" spans="1:25">
      <c r="A8" s="1" t="s">
        <v>6</v>
      </c>
      <c r="B8">
        <v>80</v>
      </c>
      <c r="C8">
        <v>3</v>
      </c>
      <c r="D8">
        <v>16</v>
      </c>
      <c r="E8">
        <v>12</v>
      </c>
      <c r="F8">
        <v>40</v>
      </c>
      <c r="G8">
        <v>43</v>
      </c>
      <c r="H8">
        <v>108</v>
      </c>
      <c r="I8">
        <v>151</v>
      </c>
      <c r="J8" s="23">
        <v>4.4651162790697674</v>
      </c>
      <c r="K8" s="23">
        <v>1.7592592592592593</v>
      </c>
      <c r="L8" s="23">
        <v>2.5298013245033113</v>
      </c>
      <c r="M8" s="23">
        <v>1.4651162790697674</v>
      </c>
      <c r="N8" s="23">
        <v>-1.2407407407407407</v>
      </c>
      <c r="O8" s="23">
        <v>-0.47019867549668876</v>
      </c>
      <c r="P8" s="27">
        <v>63</v>
      </c>
      <c r="Q8" s="27">
        <v>-134</v>
      </c>
      <c r="R8" s="27">
        <v>-71</v>
      </c>
      <c r="S8">
        <f>RANK(P8,Táblázat24[online szorzatösszeg])</f>
        <v>15</v>
      </c>
      <c r="T8">
        <f>RANK(Q8,Táblázat24[offline szorzatösszeg])</f>
        <v>47</v>
      </c>
      <c r="U8">
        <f>RANK(R8,Táblázat24[ÖSSZES szorzatösszeg])</f>
        <v>52</v>
      </c>
      <c r="V8">
        <f t="shared" si="0"/>
        <v>32</v>
      </c>
      <c r="W8" s="23">
        <v>1.1201368370767482</v>
      </c>
      <c r="X8" s="23">
        <v>1.3104209951358778</v>
      </c>
      <c r="Y8" s="23">
        <v>1.7542631768347172</v>
      </c>
    </row>
    <row r="9" spans="1:25">
      <c r="A9" s="1" t="s">
        <v>7</v>
      </c>
      <c r="B9">
        <v>12</v>
      </c>
      <c r="C9">
        <v>26</v>
      </c>
      <c r="D9">
        <v>31</v>
      </c>
      <c r="E9">
        <v>33</v>
      </c>
      <c r="F9">
        <v>36</v>
      </c>
      <c r="G9">
        <v>27</v>
      </c>
      <c r="H9">
        <v>111</v>
      </c>
      <c r="I9">
        <v>138</v>
      </c>
      <c r="J9" s="23">
        <v>4.7037037037037033</v>
      </c>
      <c r="K9" s="23">
        <v>3.0810810810810811</v>
      </c>
      <c r="L9" s="23">
        <v>3.3985507246376812</v>
      </c>
      <c r="M9" s="23">
        <v>1.7037037037037037</v>
      </c>
      <c r="N9" s="23">
        <v>8.1081081081081086E-2</v>
      </c>
      <c r="O9" s="23">
        <v>0.39855072463768115</v>
      </c>
      <c r="P9" s="27">
        <v>46</v>
      </c>
      <c r="Q9" s="27">
        <v>9</v>
      </c>
      <c r="R9" s="27">
        <v>55</v>
      </c>
      <c r="S9">
        <f>RANK(P9,Táblázat24[online szorzatösszeg])</f>
        <v>20</v>
      </c>
      <c r="T9">
        <f>RANK(Q9,Táblázat24[offline szorzatösszeg])</f>
        <v>5</v>
      </c>
      <c r="U9">
        <f>RANK(R9,Táblázat24[ÖSSZES szorzatösszeg])</f>
        <v>9</v>
      </c>
      <c r="V9">
        <f t="shared" si="0"/>
        <v>15</v>
      </c>
      <c r="W9" s="23">
        <v>1.0675210253672476</v>
      </c>
      <c r="X9" s="23">
        <v>1.1372625437277415</v>
      </c>
      <c r="Y9" s="23">
        <v>1.2931027308728074</v>
      </c>
    </row>
    <row r="10" spans="1:25">
      <c r="A10" s="1" t="s">
        <v>8</v>
      </c>
      <c r="B10">
        <v>5</v>
      </c>
      <c r="C10">
        <v>30</v>
      </c>
      <c r="D10">
        <v>55</v>
      </c>
      <c r="E10">
        <v>10</v>
      </c>
      <c r="F10">
        <v>24</v>
      </c>
      <c r="G10">
        <v>15</v>
      </c>
      <c r="H10">
        <v>109</v>
      </c>
      <c r="I10">
        <v>124</v>
      </c>
      <c r="J10" s="23">
        <v>4.4666666666666668</v>
      </c>
      <c r="K10" s="23">
        <v>2.9633027522935782</v>
      </c>
      <c r="L10" s="23">
        <v>3.1451612903225805</v>
      </c>
      <c r="M10" s="23">
        <v>1.4666666666666666</v>
      </c>
      <c r="N10" s="23">
        <v>-3.669724770642202E-2</v>
      </c>
      <c r="O10" s="23">
        <v>0.14516129032258066</v>
      </c>
      <c r="P10" s="27">
        <v>22</v>
      </c>
      <c r="Q10" s="27">
        <v>-4</v>
      </c>
      <c r="R10" s="27">
        <v>18</v>
      </c>
      <c r="S10">
        <f>RANK(P10,Táblázat24[online szorzatösszeg])</f>
        <v>31</v>
      </c>
      <c r="T10">
        <f>RANK(Q10,Táblázat24[offline szorzatösszeg])</f>
        <v>9</v>
      </c>
      <c r="U10">
        <f>RANK(R10,Táblázat24[ÖSSZES szorzatösszeg])</f>
        <v>20</v>
      </c>
      <c r="V10">
        <f t="shared" si="0"/>
        <v>22</v>
      </c>
      <c r="W10" s="23">
        <v>1.4074631010979937</v>
      </c>
      <c r="X10" s="23">
        <v>0.94208796381570914</v>
      </c>
      <c r="Y10" s="23">
        <v>1.1167137355964896</v>
      </c>
    </row>
    <row r="11" spans="1:25">
      <c r="A11" s="1" t="s">
        <v>9</v>
      </c>
      <c r="B11">
        <v>12</v>
      </c>
      <c r="C11">
        <v>23</v>
      </c>
      <c r="D11">
        <v>56</v>
      </c>
      <c r="E11">
        <v>11</v>
      </c>
      <c r="F11">
        <v>18</v>
      </c>
      <c r="G11">
        <v>11</v>
      </c>
      <c r="H11">
        <v>109</v>
      </c>
      <c r="I11">
        <v>120</v>
      </c>
      <c r="J11" s="23">
        <v>4.4545454545454541</v>
      </c>
      <c r="K11" s="23">
        <v>2.8532110091743119</v>
      </c>
      <c r="L11" s="23">
        <v>3</v>
      </c>
      <c r="M11" s="23">
        <v>1.4545454545454546</v>
      </c>
      <c r="N11" s="23">
        <v>-0.14678899082568808</v>
      </c>
      <c r="O11" s="23">
        <v>0</v>
      </c>
      <c r="P11" s="27">
        <v>16</v>
      </c>
      <c r="Q11" s="27">
        <v>-16</v>
      </c>
      <c r="R11" s="27">
        <v>0</v>
      </c>
      <c r="S11">
        <f>RANK(P11,Táblázat24[online szorzatösszeg])</f>
        <v>37</v>
      </c>
      <c r="T11">
        <f>RANK(Q11,Táblázat24[offline szorzatösszeg])</f>
        <v>17</v>
      </c>
      <c r="U11">
        <f>RANK(R11,Táblázat24[ÖSSZES szorzatösszeg])</f>
        <v>28</v>
      </c>
      <c r="V11">
        <f t="shared" si="0"/>
        <v>20</v>
      </c>
      <c r="W11" s="23">
        <v>1.2135597524338357</v>
      </c>
      <c r="X11" s="23">
        <v>1.0258301793741071</v>
      </c>
      <c r="Y11" s="23">
        <v>1.1375929179890421</v>
      </c>
    </row>
    <row r="12" spans="1:25">
      <c r="A12" s="1" t="s">
        <v>10</v>
      </c>
      <c r="B12">
        <v>83</v>
      </c>
      <c r="C12">
        <v>8</v>
      </c>
      <c r="D12">
        <v>12</v>
      </c>
      <c r="E12">
        <v>9</v>
      </c>
      <c r="F12">
        <v>74</v>
      </c>
      <c r="G12">
        <v>77</v>
      </c>
      <c r="H12">
        <v>109</v>
      </c>
      <c r="I12">
        <v>186</v>
      </c>
      <c r="J12" s="23">
        <v>4.5454545454545459</v>
      </c>
      <c r="K12" s="23">
        <v>1.7522935779816513</v>
      </c>
      <c r="L12" s="23">
        <v>2.9086021505376345</v>
      </c>
      <c r="M12" s="23">
        <v>1.5454545454545454</v>
      </c>
      <c r="N12" s="23">
        <v>-1.2477064220183487</v>
      </c>
      <c r="O12" s="23">
        <v>-9.1397849462365593E-2</v>
      </c>
      <c r="P12" s="27">
        <v>119</v>
      </c>
      <c r="Q12" s="27">
        <v>-136</v>
      </c>
      <c r="R12" s="27">
        <v>-17</v>
      </c>
      <c r="S12">
        <f>RANK(P12,Táblázat24[online szorzatösszeg])</f>
        <v>10</v>
      </c>
      <c r="T12">
        <f>RANK(Q12,Táblázat24[offline szorzatösszeg])</f>
        <v>48</v>
      </c>
      <c r="U12">
        <f>RANK(R12,Táblázat24[ÖSSZES szorzatösszeg])</f>
        <v>37</v>
      </c>
      <c r="V12">
        <f t="shared" si="0"/>
        <v>38</v>
      </c>
      <c r="W12" s="23">
        <v>1.1646713399682938</v>
      </c>
      <c r="X12" s="23">
        <v>1.3204654293282232</v>
      </c>
      <c r="Y12" s="23">
        <v>1.8649632074613536</v>
      </c>
    </row>
    <row r="13" spans="1:25">
      <c r="A13" s="1" t="s">
        <v>11</v>
      </c>
      <c r="B13">
        <v>34</v>
      </c>
      <c r="C13">
        <v>22</v>
      </c>
      <c r="D13">
        <v>45</v>
      </c>
      <c r="E13">
        <v>7</v>
      </c>
      <c r="F13">
        <v>13</v>
      </c>
      <c r="G13">
        <v>13</v>
      </c>
      <c r="H13">
        <v>108</v>
      </c>
      <c r="I13">
        <v>121</v>
      </c>
      <c r="J13" s="23">
        <v>3.6153846153846154</v>
      </c>
      <c r="K13" s="23">
        <v>2.3981481481481484</v>
      </c>
      <c r="L13" s="23">
        <v>2.5289256198347108</v>
      </c>
      <c r="M13" s="23">
        <v>0.61538461538461542</v>
      </c>
      <c r="N13" s="23">
        <v>-0.60185185185185186</v>
      </c>
      <c r="O13" s="23">
        <v>-0.47107438016528924</v>
      </c>
      <c r="P13" s="27">
        <v>8</v>
      </c>
      <c r="Q13" s="27">
        <v>-65</v>
      </c>
      <c r="R13" s="27">
        <v>-57</v>
      </c>
      <c r="S13">
        <f>RANK(P13,Táblázat24[online szorzatösszeg])</f>
        <v>44</v>
      </c>
      <c r="T13">
        <f>RANK(Q13,Táblázat24[offline szorzatösszeg])</f>
        <v>41</v>
      </c>
      <c r="U13">
        <f>RANK(R13,Táblázat24[ÖSSZES szorzatösszeg])</f>
        <v>50</v>
      </c>
      <c r="V13">
        <f t="shared" si="0"/>
        <v>3</v>
      </c>
      <c r="W13" s="23">
        <v>1.3252962900462131</v>
      </c>
      <c r="X13" s="23">
        <v>1.1914007683945473</v>
      </c>
      <c r="Y13" s="23">
        <v>1.2587982375086251</v>
      </c>
    </row>
    <row r="14" spans="1:25">
      <c r="A14" s="1" t="s">
        <v>12</v>
      </c>
      <c r="B14">
        <v>91</v>
      </c>
      <c r="C14">
        <v>10</v>
      </c>
      <c r="D14">
        <v>9</v>
      </c>
      <c r="E14">
        <v>14</v>
      </c>
      <c r="F14">
        <v>114</v>
      </c>
      <c r="G14">
        <v>127</v>
      </c>
      <c r="H14">
        <v>111</v>
      </c>
      <c r="I14">
        <v>238</v>
      </c>
      <c r="J14" s="23">
        <v>4.4881889763779528</v>
      </c>
      <c r="K14" s="23">
        <v>1.7477477477477477</v>
      </c>
      <c r="L14" s="23">
        <v>3.2100840336134455</v>
      </c>
      <c r="M14" s="23">
        <v>1.4881889763779528</v>
      </c>
      <c r="N14" s="23">
        <v>-1.2522522522522523</v>
      </c>
      <c r="O14" s="23">
        <v>0.21008403361344538</v>
      </c>
      <c r="P14" s="27">
        <v>189</v>
      </c>
      <c r="Q14" s="27">
        <v>-139</v>
      </c>
      <c r="R14" s="27">
        <v>50</v>
      </c>
      <c r="S14">
        <f>RANK(P14,Táblázat24[online szorzatösszeg])</f>
        <v>1</v>
      </c>
      <c r="T14">
        <f>RANK(Q14,Táblázat24[offline szorzatösszeg])</f>
        <v>50</v>
      </c>
      <c r="U14">
        <f>RANK(R14,Táblázat24[ÖSSZES szorzatösszeg])</f>
        <v>12</v>
      </c>
      <c r="V14">
        <f t="shared" si="0"/>
        <v>49</v>
      </c>
      <c r="W14" s="23">
        <v>1.1943394384190911</v>
      </c>
      <c r="X14" s="23">
        <v>1.3781969015444417</v>
      </c>
      <c r="Y14" s="23">
        <v>1.8753292800253427</v>
      </c>
    </row>
    <row r="15" spans="1:25">
      <c r="A15" s="1" t="s">
        <v>13</v>
      </c>
      <c r="B15">
        <v>11</v>
      </c>
      <c r="C15">
        <v>18</v>
      </c>
      <c r="D15">
        <v>63</v>
      </c>
      <c r="E15">
        <v>14</v>
      </c>
      <c r="F15">
        <v>21</v>
      </c>
      <c r="G15">
        <v>18</v>
      </c>
      <c r="H15">
        <v>109</v>
      </c>
      <c r="I15">
        <v>127</v>
      </c>
      <c r="J15" s="23">
        <v>4.5555555555555554</v>
      </c>
      <c r="K15" s="23">
        <v>2.8899082568807342</v>
      </c>
      <c r="L15" s="23">
        <v>3.1259842519685042</v>
      </c>
      <c r="M15" s="23">
        <v>1.5555555555555556</v>
      </c>
      <c r="N15" s="23">
        <v>-0.11009174311926606</v>
      </c>
      <c r="O15" s="23">
        <v>0.12598425196850394</v>
      </c>
      <c r="P15" s="27">
        <v>28</v>
      </c>
      <c r="Q15" s="27">
        <v>-12</v>
      </c>
      <c r="R15" s="27">
        <v>16</v>
      </c>
      <c r="S15">
        <f>RANK(P15,Táblázat24[online szorzatösszeg])</f>
        <v>27</v>
      </c>
      <c r="T15">
        <f>RANK(Q15,Táblázat24[offline szorzatösszeg])</f>
        <v>13</v>
      </c>
      <c r="U15">
        <f>RANK(R15,Táblázat24[ÖSSZES szorzatösszeg])</f>
        <v>21</v>
      </c>
      <c r="V15">
        <f t="shared" si="0"/>
        <v>14</v>
      </c>
      <c r="W15" s="23">
        <v>1.0416176459053668</v>
      </c>
      <c r="X15" s="23">
        <v>0.94613687778527411</v>
      </c>
      <c r="Y15" s="23">
        <v>1.1197514320559279</v>
      </c>
    </row>
    <row r="16" spans="1:25">
      <c r="A16" s="1" t="s">
        <v>14</v>
      </c>
      <c r="B16">
        <v>9</v>
      </c>
      <c r="C16">
        <v>14</v>
      </c>
      <c r="D16">
        <v>61</v>
      </c>
      <c r="E16">
        <v>14</v>
      </c>
      <c r="F16">
        <v>26</v>
      </c>
      <c r="G16">
        <v>15</v>
      </c>
      <c r="H16">
        <v>109</v>
      </c>
      <c r="I16">
        <v>124</v>
      </c>
      <c r="J16" s="23">
        <v>4.5999999999999996</v>
      </c>
      <c r="K16" s="23">
        <v>3.0917431192660549</v>
      </c>
      <c r="L16" s="23">
        <v>3.274193548387097</v>
      </c>
      <c r="M16" s="23">
        <v>1.6</v>
      </c>
      <c r="N16" s="23">
        <v>9.1743119266055051E-2</v>
      </c>
      <c r="O16" s="23">
        <v>0.27419354838709675</v>
      </c>
      <c r="P16" s="27">
        <v>24</v>
      </c>
      <c r="Q16" s="27">
        <v>10</v>
      </c>
      <c r="R16" s="27">
        <v>34</v>
      </c>
      <c r="S16">
        <f>RANK(P16,Táblázat24[online szorzatösszeg])</f>
        <v>29</v>
      </c>
      <c r="T16">
        <f>RANK(Q16,Táblázat24[offline szorzatösszeg])</f>
        <v>4</v>
      </c>
      <c r="U16">
        <f>RANK(R16,Táblázat24[ÖSSZES szorzatösszeg])</f>
        <v>19</v>
      </c>
      <c r="V16">
        <f t="shared" si="0"/>
        <v>25</v>
      </c>
      <c r="W16" s="23">
        <v>1.0555973258234952</v>
      </c>
      <c r="X16" s="23">
        <v>1.0232598996785616</v>
      </c>
      <c r="Y16" s="23">
        <v>1.1358082232305058</v>
      </c>
    </row>
    <row r="17" spans="1:25">
      <c r="A17" s="1" t="s">
        <v>15</v>
      </c>
      <c r="B17">
        <v>12</v>
      </c>
      <c r="C17">
        <v>19</v>
      </c>
      <c r="D17">
        <v>65</v>
      </c>
      <c r="E17">
        <v>11</v>
      </c>
      <c r="F17">
        <v>18</v>
      </c>
      <c r="G17">
        <v>16</v>
      </c>
      <c r="H17">
        <v>109</v>
      </c>
      <c r="I17">
        <v>125</v>
      </c>
      <c r="J17" s="23">
        <v>4.5</v>
      </c>
      <c r="K17" s="23">
        <v>2.8165137614678901</v>
      </c>
      <c r="L17" s="23">
        <v>3.032</v>
      </c>
      <c r="M17" s="23">
        <v>1.5</v>
      </c>
      <c r="N17" s="23">
        <v>-0.1834862385321101</v>
      </c>
      <c r="O17" s="23">
        <v>3.2000000000000001E-2</v>
      </c>
      <c r="P17" s="27">
        <v>24</v>
      </c>
      <c r="Q17" s="27">
        <v>-20</v>
      </c>
      <c r="R17" s="27">
        <v>4</v>
      </c>
      <c r="S17">
        <f>RANK(P17,Táblázat24[online szorzatösszeg])</f>
        <v>29</v>
      </c>
      <c r="T17">
        <f>RANK(Q17,Táblázat24[offline szorzatösszeg])</f>
        <v>21</v>
      </c>
      <c r="U17">
        <f>RANK(R17,Táblázat24[ÖSSZES szorzatösszeg])</f>
        <v>24</v>
      </c>
      <c r="V17">
        <f t="shared" si="0"/>
        <v>8</v>
      </c>
      <c r="W17" s="23">
        <v>1.2110601416389966</v>
      </c>
      <c r="X17" s="23">
        <v>0.90436326705055303</v>
      </c>
      <c r="Y17" s="23">
        <v>1.0993839917382473</v>
      </c>
    </row>
    <row r="18" spans="1:25">
      <c r="A18" s="1" t="s">
        <v>16</v>
      </c>
      <c r="B18">
        <v>11</v>
      </c>
      <c r="C18">
        <v>21</v>
      </c>
      <c r="D18">
        <v>73</v>
      </c>
      <c r="E18">
        <v>18</v>
      </c>
      <c r="F18">
        <v>13</v>
      </c>
      <c r="G18">
        <v>28</v>
      </c>
      <c r="H18">
        <v>108</v>
      </c>
      <c r="I18">
        <v>136</v>
      </c>
      <c r="J18" s="23">
        <v>3.5</v>
      </c>
      <c r="K18" s="23">
        <v>2.8796296296296298</v>
      </c>
      <c r="L18" s="23">
        <v>3.0073529411764706</v>
      </c>
      <c r="M18" s="23">
        <v>0.5</v>
      </c>
      <c r="N18" s="23">
        <v>-0.12037037037037036</v>
      </c>
      <c r="O18" s="23">
        <v>7.3529411764705881E-3</v>
      </c>
      <c r="P18" s="27">
        <v>14</v>
      </c>
      <c r="Q18" s="27">
        <v>-13</v>
      </c>
      <c r="R18" s="27">
        <v>1</v>
      </c>
      <c r="S18">
        <f>RANK(P18,Táblázat24[online szorzatösszeg])</f>
        <v>38</v>
      </c>
      <c r="T18">
        <f>RANK(Q18,Táblázat24[offline szorzatösszeg])</f>
        <v>14</v>
      </c>
      <c r="U18">
        <f>RANK(R18,Táblázat24[ÖSSZES szorzatösszeg])</f>
        <v>27</v>
      </c>
      <c r="V18">
        <f t="shared" si="0"/>
        <v>24</v>
      </c>
      <c r="W18" s="23">
        <v>1.3193713430042131</v>
      </c>
      <c r="X18" s="23">
        <v>0.86161761139890758</v>
      </c>
      <c r="Y18" s="23">
        <v>0.99997276651370026</v>
      </c>
    </row>
    <row r="19" spans="1:25">
      <c r="A19" s="1" t="s">
        <v>17</v>
      </c>
      <c r="B19">
        <v>7</v>
      </c>
      <c r="C19">
        <v>1</v>
      </c>
      <c r="D19">
        <v>15</v>
      </c>
      <c r="E19">
        <v>22</v>
      </c>
      <c r="F19">
        <v>172</v>
      </c>
      <c r="G19">
        <v>101</v>
      </c>
      <c r="H19">
        <v>116</v>
      </c>
      <c r="I19">
        <v>217</v>
      </c>
      <c r="J19" s="23">
        <v>4.3762376237623766</v>
      </c>
      <c r="K19" s="23">
        <v>4.8275862068965516</v>
      </c>
      <c r="L19" s="23">
        <v>4.6175115207373274</v>
      </c>
      <c r="M19" s="23">
        <v>1.3762376237623761</v>
      </c>
      <c r="N19" s="23">
        <v>1.8275862068965518</v>
      </c>
      <c r="O19" s="23">
        <v>1.6175115207373272</v>
      </c>
      <c r="P19" s="27">
        <v>139</v>
      </c>
      <c r="Q19" s="27">
        <v>212</v>
      </c>
      <c r="R19" s="27">
        <v>351</v>
      </c>
      <c r="S19">
        <f>RANK(P19,Táblázat24[online szorzatösszeg])</f>
        <v>5</v>
      </c>
      <c r="T19">
        <f>RANK(Q19,Táblázat24[offline szorzatösszeg])</f>
        <v>1</v>
      </c>
      <c r="U19">
        <f>RANK(R19,Táblázat24[ÖSSZES szorzatösszeg])</f>
        <v>1</v>
      </c>
      <c r="V19">
        <f t="shared" si="0"/>
        <v>4</v>
      </c>
      <c r="W19" s="23">
        <v>0.97827894946702043</v>
      </c>
      <c r="X19" s="23">
        <v>0.74921248009482277</v>
      </c>
      <c r="Y19" s="23">
        <v>0.89041567545621048</v>
      </c>
    </row>
    <row r="20" spans="1:25">
      <c r="A20" s="1" t="s">
        <v>18</v>
      </c>
      <c r="B20">
        <v>9</v>
      </c>
      <c r="C20">
        <v>14</v>
      </c>
      <c r="D20">
        <v>64</v>
      </c>
      <c r="E20">
        <v>17</v>
      </c>
      <c r="F20">
        <v>36</v>
      </c>
      <c r="G20">
        <v>31</v>
      </c>
      <c r="H20">
        <v>109</v>
      </c>
      <c r="I20">
        <v>140</v>
      </c>
      <c r="J20" s="23">
        <v>4.645161290322581</v>
      </c>
      <c r="K20" s="23">
        <v>3.0550458715596331</v>
      </c>
      <c r="L20" s="23">
        <v>3.407142857142857</v>
      </c>
      <c r="M20" s="23">
        <v>1.6451612903225807</v>
      </c>
      <c r="N20" s="23">
        <v>5.5045871559633031E-2</v>
      </c>
      <c r="O20" s="23">
        <v>0.40714285714285714</v>
      </c>
      <c r="P20" s="27">
        <v>51</v>
      </c>
      <c r="Q20" s="27">
        <v>6</v>
      </c>
      <c r="R20" s="27">
        <v>57</v>
      </c>
      <c r="S20">
        <f>RANK(P20,Táblázat24[online szorzatösszeg])</f>
        <v>19</v>
      </c>
      <c r="T20">
        <f>RANK(Q20,Táblázat24[offline szorzatösszeg])</f>
        <v>7</v>
      </c>
      <c r="U20">
        <f>RANK(R20,Táblázat24[ÖSSZES szorzatösszeg])</f>
        <v>8</v>
      </c>
      <c r="V20">
        <f t="shared" si="0"/>
        <v>12</v>
      </c>
      <c r="W20" s="23">
        <v>0.91463606958448018</v>
      </c>
      <c r="X20" s="23">
        <v>0.97025065857690063</v>
      </c>
      <c r="Y20" s="23">
        <v>1.1623371925690014</v>
      </c>
    </row>
    <row r="21" spans="1:25">
      <c r="A21" s="1" t="s">
        <v>19</v>
      </c>
      <c r="B21">
        <v>14</v>
      </c>
      <c r="C21">
        <v>11</v>
      </c>
      <c r="D21">
        <v>65</v>
      </c>
      <c r="E21">
        <v>18</v>
      </c>
      <c r="F21">
        <v>37</v>
      </c>
      <c r="G21">
        <v>35</v>
      </c>
      <c r="H21">
        <v>110</v>
      </c>
      <c r="I21">
        <v>145</v>
      </c>
      <c r="J21" s="23">
        <v>4.3142857142857141</v>
      </c>
      <c r="K21" s="23">
        <v>3.0636363636363635</v>
      </c>
      <c r="L21" s="23">
        <v>3.3655172413793104</v>
      </c>
      <c r="M21" s="23">
        <v>1.3142857142857143</v>
      </c>
      <c r="N21" s="23">
        <v>6.363636363636363E-2</v>
      </c>
      <c r="O21" s="23">
        <v>0.36551724137931035</v>
      </c>
      <c r="P21" s="27">
        <v>46</v>
      </c>
      <c r="Q21" s="27">
        <v>7</v>
      </c>
      <c r="R21" s="27">
        <v>53</v>
      </c>
      <c r="S21">
        <f>RANK(P21,Táblázat24[online szorzatösszeg])</f>
        <v>20</v>
      </c>
      <c r="T21">
        <f>RANK(Q21,Táblázat24[offline szorzatösszeg])</f>
        <v>6</v>
      </c>
      <c r="U21">
        <f>RANK(R21,Táblázat24[ÖSSZES szorzatösszeg])</f>
        <v>10</v>
      </c>
      <c r="V21">
        <f t="shared" si="0"/>
        <v>14</v>
      </c>
      <c r="W21" s="23">
        <v>1.2781288844941074</v>
      </c>
      <c r="X21" s="23">
        <v>1.0340733805991331</v>
      </c>
      <c r="Y21" s="23">
        <v>1.2180003711881862</v>
      </c>
    </row>
    <row r="22" spans="1:25">
      <c r="A22" s="1" t="s">
        <v>20</v>
      </c>
      <c r="B22">
        <v>10</v>
      </c>
      <c r="C22">
        <v>9</v>
      </c>
      <c r="D22">
        <v>49</v>
      </c>
      <c r="E22">
        <v>34</v>
      </c>
      <c r="F22">
        <v>27</v>
      </c>
      <c r="G22">
        <v>18</v>
      </c>
      <c r="H22">
        <v>111</v>
      </c>
      <c r="I22">
        <v>129</v>
      </c>
      <c r="J22" s="23">
        <v>4.3888888888888893</v>
      </c>
      <c r="K22" s="23">
        <v>3.3063063063063063</v>
      </c>
      <c r="L22" s="23">
        <v>3.4573643410852712</v>
      </c>
      <c r="M22" s="23">
        <v>1.3888888888888888</v>
      </c>
      <c r="N22" s="23">
        <v>0.30630630630630629</v>
      </c>
      <c r="O22" s="23">
        <v>0.4573643410852713</v>
      </c>
      <c r="P22" s="27">
        <v>25</v>
      </c>
      <c r="Q22" s="27">
        <v>34</v>
      </c>
      <c r="R22" s="27">
        <v>59</v>
      </c>
      <c r="S22">
        <f>RANK(P22,Táblázat24[online szorzatösszeg])</f>
        <v>28</v>
      </c>
      <c r="T22">
        <f>RANK(Q22,Táblázat24[offline szorzatösszeg])</f>
        <v>2</v>
      </c>
      <c r="U22">
        <f>RANK(R22,Táblázat24[ÖSSZES szorzatösszeg])</f>
        <v>7</v>
      </c>
      <c r="V22">
        <f t="shared" si="0"/>
        <v>26</v>
      </c>
      <c r="W22" s="23">
        <v>1.2897281468629185</v>
      </c>
      <c r="X22" s="23">
        <v>1.0339051547215872</v>
      </c>
      <c r="Y22" s="23">
        <v>1.131976644649088</v>
      </c>
    </row>
    <row r="23" spans="1:25">
      <c r="A23" s="1" t="s">
        <v>21</v>
      </c>
      <c r="B23">
        <v>20</v>
      </c>
      <c r="C23">
        <v>38</v>
      </c>
      <c r="D23">
        <v>44</v>
      </c>
      <c r="E23">
        <v>9</v>
      </c>
      <c r="F23">
        <v>13</v>
      </c>
      <c r="G23">
        <v>15</v>
      </c>
      <c r="H23">
        <v>109</v>
      </c>
      <c r="I23">
        <v>124</v>
      </c>
      <c r="J23" s="23">
        <v>3.8</v>
      </c>
      <c r="K23" s="23">
        <v>2.4954128440366974</v>
      </c>
      <c r="L23" s="23">
        <v>2.653225806451613</v>
      </c>
      <c r="M23" s="23">
        <v>0.8</v>
      </c>
      <c r="N23" s="23">
        <v>-0.50458715596330272</v>
      </c>
      <c r="O23" s="23">
        <v>-0.34677419354838712</v>
      </c>
      <c r="P23" s="27">
        <v>12</v>
      </c>
      <c r="Q23" s="27">
        <v>-55</v>
      </c>
      <c r="R23" s="27">
        <v>-43</v>
      </c>
      <c r="S23">
        <f>RANK(P23,Táblázat24[online szorzatösszeg])</f>
        <v>42</v>
      </c>
      <c r="T23">
        <f>RANK(Q23,Táblázat24[offline szorzatösszeg])</f>
        <v>37</v>
      </c>
      <c r="U23">
        <f>RANK(R23,Táblázat24[ÖSSZES szorzatösszeg])</f>
        <v>44</v>
      </c>
      <c r="V23">
        <f t="shared" si="0"/>
        <v>5</v>
      </c>
      <c r="W23" s="23">
        <v>1.3732131246511903</v>
      </c>
      <c r="X23" s="23">
        <v>1.0330093865964947</v>
      </c>
      <c r="Y23" s="23">
        <v>1.1550127922334548</v>
      </c>
    </row>
    <row r="24" spans="1:25">
      <c r="A24" s="1" t="s">
        <v>22</v>
      </c>
      <c r="B24">
        <v>24</v>
      </c>
      <c r="C24">
        <v>34</v>
      </c>
      <c r="D24">
        <v>49</v>
      </c>
      <c r="E24">
        <v>10</v>
      </c>
      <c r="F24">
        <v>8</v>
      </c>
      <c r="G24">
        <v>15</v>
      </c>
      <c r="H24">
        <v>110</v>
      </c>
      <c r="I24">
        <v>125</v>
      </c>
      <c r="J24" s="23">
        <v>2.4666666666666668</v>
      </c>
      <c r="K24" s="23">
        <v>2.5636363636363635</v>
      </c>
      <c r="L24" s="23">
        <v>2.552</v>
      </c>
      <c r="M24" s="23">
        <v>-0.53333333333333333</v>
      </c>
      <c r="N24" s="23">
        <v>-0.43636363636363634</v>
      </c>
      <c r="O24" s="23">
        <v>-0.44800000000000001</v>
      </c>
      <c r="P24" s="27">
        <v>-8</v>
      </c>
      <c r="Q24" s="27">
        <v>-48</v>
      </c>
      <c r="R24" s="27">
        <v>-56</v>
      </c>
      <c r="S24">
        <f>RANK(P24,Táblázat24[online szorzatösszeg])</f>
        <v>52</v>
      </c>
      <c r="T24">
        <f>RANK(Q24,Táblázat24[offline szorzatösszeg])</f>
        <v>36</v>
      </c>
      <c r="U24">
        <f>RANK(R24,Táblázat24[ÖSSZES szorzatösszeg])</f>
        <v>49</v>
      </c>
      <c r="V24">
        <f t="shared" si="0"/>
        <v>16</v>
      </c>
      <c r="W24" s="23">
        <v>1.4074631010979937</v>
      </c>
      <c r="X24" s="23">
        <v>1.0451045575827491</v>
      </c>
      <c r="Y24" s="23">
        <v>1.0884733315742683</v>
      </c>
    </row>
    <row r="25" spans="1:25">
      <c r="A25" s="1" t="s">
        <v>23</v>
      </c>
      <c r="B25">
        <v>11</v>
      </c>
      <c r="C25">
        <v>24</v>
      </c>
      <c r="D25">
        <v>50</v>
      </c>
      <c r="E25">
        <v>23</v>
      </c>
      <c r="F25">
        <v>9</v>
      </c>
      <c r="G25">
        <v>7</v>
      </c>
      <c r="H25">
        <v>110</v>
      </c>
      <c r="I25">
        <v>117</v>
      </c>
      <c r="J25" s="23">
        <v>3.4285714285714284</v>
      </c>
      <c r="K25" s="23">
        <v>2.9272727272727272</v>
      </c>
      <c r="L25" s="23">
        <v>2.9572649572649574</v>
      </c>
      <c r="M25" s="23">
        <v>0.42857142857142855</v>
      </c>
      <c r="N25" s="23">
        <v>-7.2727272727272724E-2</v>
      </c>
      <c r="O25" s="23">
        <v>-4.2735042735042736E-2</v>
      </c>
      <c r="P25" s="27">
        <v>3</v>
      </c>
      <c r="Q25" s="27">
        <v>-8</v>
      </c>
      <c r="R25" s="27">
        <v>-5</v>
      </c>
      <c r="S25">
        <f>RANK(P25,Táblázat24[online szorzatösszeg])</f>
        <v>48</v>
      </c>
      <c r="T25">
        <f>RANK(Q25,Táblázat24[offline szorzatösszeg])</f>
        <v>10</v>
      </c>
      <c r="U25">
        <f>RANK(R25,Táblázat24[ÖSSZES szorzatösszeg])</f>
        <v>34</v>
      </c>
      <c r="V25">
        <f t="shared" si="0"/>
        <v>38</v>
      </c>
      <c r="W25" s="23">
        <v>1.7182493859684491</v>
      </c>
      <c r="X25" s="23">
        <v>0.99271743542098823</v>
      </c>
      <c r="Y25" s="23">
        <v>1.0454594963473238</v>
      </c>
    </row>
    <row r="26" spans="1:25">
      <c r="A26" s="1" t="s">
        <v>24</v>
      </c>
      <c r="B26">
        <v>32</v>
      </c>
      <c r="C26">
        <v>23</v>
      </c>
      <c r="D26">
        <v>44</v>
      </c>
      <c r="E26">
        <v>14</v>
      </c>
      <c r="F26">
        <v>18</v>
      </c>
      <c r="G26">
        <v>22</v>
      </c>
      <c r="H26">
        <v>109</v>
      </c>
      <c r="I26">
        <v>131</v>
      </c>
      <c r="J26" s="23">
        <v>3.9090909090909092</v>
      </c>
      <c r="K26" s="23">
        <v>2.477064220183486</v>
      </c>
      <c r="L26" s="23">
        <v>2.717557251908397</v>
      </c>
      <c r="M26" s="23">
        <v>0.90909090909090906</v>
      </c>
      <c r="N26" s="23">
        <v>-0.52293577981651373</v>
      </c>
      <c r="O26" s="23">
        <v>-0.28244274809160308</v>
      </c>
      <c r="P26" s="27">
        <v>20</v>
      </c>
      <c r="Q26" s="27">
        <v>-57</v>
      </c>
      <c r="R26" s="27">
        <v>-37</v>
      </c>
      <c r="S26">
        <f>RANK(P26,Táblázat24[online szorzatösszeg])</f>
        <v>32</v>
      </c>
      <c r="T26">
        <f>RANK(Q26,Táblázat24[offline szorzatösszeg])</f>
        <v>38</v>
      </c>
      <c r="U26">
        <f>RANK(R26,Táblázat24[ÖSSZES szorzatösszeg])</f>
        <v>43</v>
      </c>
      <c r="V26">
        <f t="shared" si="0"/>
        <v>6</v>
      </c>
      <c r="W26" s="23">
        <v>1.3419634126405238</v>
      </c>
      <c r="X26" s="23">
        <v>1.183187238831571</v>
      </c>
      <c r="Y26" s="23">
        <v>1.320109605940736</v>
      </c>
    </row>
    <row r="27" spans="1:25">
      <c r="A27" s="1" t="s">
        <v>25</v>
      </c>
      <c r="B27">
        <v>10</v>
      </c>
      <c r="C27">
        <v>19</v>
      </c>
      <c r="D27">
        <v>55</v>
      </c>
      <c r="E27">
        <v>27</v>
      </c>
      <c r="F27">
        <v>24</v>
      </c>
      <c r="G27">
        <v>27</v>
      </c>
      <c r="H27">
        <v>108</v>
      </c>
      <c r="I27">
        <v>135</v>
      </c>
      <c r="J27" s="23">
        <v>4.1481481481481479</v>
      </c>
      <c r="K27" s="23">
        <v>3.0462962962962963</v>
      </c>
      <c r="L27" s="23">
        <v>3.2666666666666666</v>
      </c>
      <c r="M27" s="23">
        <v>1.1481481481481481</v>
      </c>
      <c r="N27" s="23">
        <v>4.6296296296296294E-2</v>
      </c>
      <c r="O27" s="23">
        <v>0.26666666666666666</v>
      </c>
      <c r="P27" s="27">
        <v>31</v>
      </c>
      <c r="Q27" s="27">
        <v>5</v>
      </c>
      <c r="R27" s="27">
        <v>36</v>
      </c>
      <c r="S27">
        <f>RANK(P27,Táblázat24[online szorzatösszeg])</f>
        <v>24</v>
      </c>
      <c r="T27">
        <f>RANK(Q27,Táblázat24[offline szorzatösszeg])</f>
        <v>8</v>
      </c>
      <c r="U27">
        <f>RANK(R27,Táblázat24[ÖSSZES szorzatösszeg])</f>
        <v>16</v>
      </c>
      <c r="V27">
        <f t="shared" si="0"/>
        <v>16</v>
      </c>
      <c r="W27" s="23">
        <v>1.1994775690884922</v>
      </c>
      <c r="X27" s="23">
        <v>1.0082302368276028</v>
      </c>
      <c r="Y27" s="23">
        <v>1.1342694407322735</v>
      </c>
    </row>
    <row r="28" spans="1:25">
      <c r="A28" s="1" t="s">
        <v>26</v>
      </c>
      <c r="B28">
        <v>36</v>
      </c>
      <c r="C28">
        <v>17</v>
      </c>
      <c r="D28">
        <v>49</v>
      </c>
      <c r="E28">
        <v>5</v>
      </c>
      <c r="F28">
        <v>18</v>
      </c>
      <c r="G28">
        <v>18</v>
      </c>
      <c r="H28">
        <v>107</v>
      </c>
      <c r="I28">
        <v>125</v>
      </c>
      <c r="J28" s="23">
        <v>3.7222222222222223</v>
      </c>
      <c r="K28" s="23">
        <v>2.4299065420560746</v>
      </c>
      <c r="L28" s="23">
        <v>2.6160000000000001</v>
      </c>
      <c r="M28" s="23">
        <v>0.72222222222222221</v>
      </c>
      <c r="N28" s="23">
        <v>-0.57009345794392519</v>
      </c>
      <c r="O28" s="23">
        <v>-0.38400000000000001</v>
      </c>
      <c r="P28" s="27">
        <v>13</v>
      </c>
      <c r="Q28" s="27">
        <v>-61</v>
      </c>
      <c r="R28" s="27">
        <v>-48</v>
      </c>
      <c r="S28">
        <f>RANK(P28,Táblázat24[online szorzatösszeg])</f>
        <v>39</v>
      </c>
      <c r="T28">
        <f>RANK(Q28,Táblázat24[offline szorzatösszeg])</f>
        <v>39</v>
      </c>
      <c r="U28">
        <f>RANK(R28,Táblázat24[ÖSSZES szorzatösszeg])</f>
        <v>46</v>
      </c>
      <c r="V28">
        <f t="shared" si="0"/>
        <v>0</v>
      </c>
      <c r="W28" s="23">
        <v>1.8086574662067332</v>
      </c>
      <c r="X28" s="23">
        <v>1.1419294292432838</v>
      </c>
      <c r="Y28" s="23">
        <v>1.3306801559425747</v>
      </c>
    </row>
    <row r="29" spans="1:25">
      <c r="A29" s="1" t="s">
        <v>27</v>
      </c>
      <c r="B29">
        <v>22</v>
      </c>
      <c r="C29">
        <v>28</v>
      </c>
      <c r="D29">
        <v>40</v>
      </c>
      <c r="E29">
        <v>22</v>
      </c>
      <c r="F29">
        <v>49</v>
      </c>
      <c r="G29">
        <v>50</v>
      </c>
      <c r="H29">
        <v>111</v>
      </c>
      <c r="I29">
        <v>161</v>
      </c>
      <c r="J29" s="23">
        <v>4.5</v>
      </c>
      <c r="K29" s="23">
        <v>2.7567567567567566</v>
      </c>
      <c r="L29" s="23">
        <v>3.298136645962733</v>
      </c>
      <c r="M29" s="23">
        <v>1.5</v>
      </c>
      <c r="N29" s="23">
        <v>-0.24324324324324326</v>
      </c>
      <c r="O29" s="23">
        <v>0.29813664596273293</v>
      </c>
      <c r="P29" s="27">
        <v>75</v>
      </c>
      <c r="Q29" s="27">
        <v>-27</v>
      </c>
      <c r="R29" s="27">
        <v>48</v>
      </c>
      <c r="S29">
        <f>RANK(P29,Táblázat24[online szorzatösszeg])</f>
        <v>13</v>
      </c>
      <c r="T29">
        <f>RANK(Q29,Táblázat24[offline szorzatösszeg])</f>
        <v>27</v>
      </c>
      <c r="U29">
        <f>RANK(R29,Táblázat24[ÖSSZES szorzatösszeg])</f>
        <v>13</v>
      </c>
      <c r="V29">
        <f t="shared" si="0"/>
        <v>14</v>
      </c>
      <c r="W29" s="23">
        <v>1.2330483215451478</v>
      </c>
      <c r="X29" s="23">
        <v>1.1298931262108274</v>
      </c>
      <c r="Y29" s="23">
        <v>1.4135271508574498</v>
      </c>
    </row>
    <row r="30" spans="1:25">
      <c r="A30" s="1" t="s">
        <v>28</v>
      </c>
      <c r="B30">
        <v>88</v>
      </c>
      <c r="C30">
        <v>7</v>
      </c>
      <c r="D30">
        <v>13</v>
      </c>
      <c r="E30">
        <v>16</v>
      </c>
      <c r="F30">
        <v>110</v>
      </c>
      <c r="G30">
        <v>124</v>
      </c>
      <c r="H30">
        <v>110</v>
      </c>
      <c r="I30">
        <v>234</v>
      </c>
      <c r="J30" s="23">
        <v>4.4838709677419351</v>
      </c>
      <c r="K30" s="23">
        <v>1.8090909090909091</v>
      </c>
      <c r="L30" s="23">
        <v>3.2264957264957266</v>
      </c>
      <c r="M30" s="23">
        <v>1.4838709677419355</v>
      </c>
      <c r="N30" s="23">
        <v>-1.1909090909090909</v>
      </c>
      <c r="O30" s="23">
        <v>0.2264957264957265</v>
      </c>
      <c r="P30" s="27">
        <v>184</v>
      </c>
      <c r="Q30" s="27">
        <v>-131</v>
      </c>
      <c r="R30" s="27">
        <v>53</v>
      </c>
      <c r="S30">
        <f>RANK(P30,Táblázat24[online szorzatösszeg])</f>
        <v>2</v>
      </c>
      <c r="T30">
        <f>RANK(Q30,Táblázat24[offline szorzatösszeg])</f>
        <v>46</v>
      </c>
      <c r="U30">
        <f>RANK(R30,Táblázat24[ÖSSZES szorzatösszeg])</f>
        <v>10</v>
      </c>
      <c r="V30">
        <f t="shared" si="0"/>
        <v>44</v>
      </c>
      <c r="W30" s="23">
        <v>1.2329083269103625</v>
      </c>
      <c r="X30" s="23">
        <v>1.3511493886905324</v>
      </c>
      <c r="Y30" s="23">
        <v>1.8564303353776608</v>
      </c>
    </row>
    <row r="31" spans="1:25">
      <c r="A31" s="1" t="s">
        <v>29</v>
      </c>
      <c r="B31">
        <v>25</v>
      </c>
      <c r="C31">
        <v>18</v>
      </c>
      <c r="D31">
        <v>47</v>
      </c>
      <c r="E31">
        <v>12</v>
      </c>
      <c r="F31">
        <v>27</v>
      </c>
      <c r="G31">
        <v>20</v>
      </c>
      <c r="H31">
        <v>109</v>
      </c>
      <c r="I31">
        <v>129</v>
      </c>
      <c r="J31" s="23">
        <v>4.45</v>
      </c>
      <c r="K31" s="23">
        <v>2.7155963302752295</v>
      </c>
      <c r="L31" s="23">
        <v>2.9844961240310077</v>
      </c>
      <c r="M31" s="23">
        <v>1.45</v>
      </c>
      <c r="N31" s="23">
        <v>-0.28440366972477066</v>
      </c>
      <c r="O31" s="23">
        <v>-1.5503875968992248E-2</v>
      </c>
      <c r="P31" s="27">
        <v>29</v>
      </c>
      <c r="Q31" s="27">
        <v>-31</v>
      </c>
      <c r="R31" s="27">
        <v>-2</v>
      </c>
      <c r="S31">
        <f>RANK(P31,Táblázat24[online szorzatösszeg])</f>
        <v>26</v>
      </c>
      <c r="T31">
        <f>RANK(Q31,Táblázat24[offline szorzatösszeg])</f>
        <v>30</v>
      </c>
      <c r="U31">
        <f>RANK(R31,Táblázat24[ÖSSZES szorzatösszeg])</f>
        <v>29</v>
      </c>
      <c r="V31">
        <f t="shared" si="0"/>
        <v>4</v>
      </c>
      <c r="W31" s="23">
        <v>1.234376040972246</v>
      </c>
      <c r="X31" s="23">
        <v>1.2102321717819429</v>
      </c>
      <c r="Y31" s="23">
        <v>1.3635001840623215</v>
      </c>
    </row>
    <row r="32" spans="1:25">
      <c r="A32" s="1" t="s">
        <v>30</v>
      </c>
      <c r="B32">
        <v>14</v>
      </c>
      <c r="C32">
        <v>21</v>
      </c>
      <c r="D32">
        <v>55</v>
      </c>
      <c r="E32">
        <v>13</v>
      </c>
      <c r="F32">
        <v>17</v>
      </c>
      <c r="G32">
        <v>11</v>
      </c>
      <c r="H32">
        <v>109</v>
      </c>
      <c r="I32">
        <v>120</v>
      </c>
      <c r="J32" s="23">
        <v>4.1818181818181817</v>
      </c>
      <c r="K32" s="23">
        <v>2.8623853211009176</v>
      </c>
      <c r="L32" s="23">
        <v>2.9833333333333334</v>
      </c>
      <c r="M32" s="23">
        <v>1.1818181818181819</v>
      </c>
      <c r="N32" s="23">
        <v>-0.13761467889908258</v>
      </c>
      <c r="O32" s="23">
        <v>-1.6666666666666666E-2</v>
      </c>
      <c r="P32" s="27">
        <v>13</v>
      </c>
      <c r="Q32" s="27">
        <v>-15</v>
      </c>
      <c r="R32" s="27">
        <v>-2</v>
      </c>
      <c r="S32">
        <f>RANK(P32,Táblázat24[online szorzatösszeg])</f>
        <v>39</v>
      </c>
      <c r="T32">
        <f>RANK(Q32,Táblázat24[offline szorzatösszeg])</f>
        <v>15</v>
      </c>
      <c r="U32">
        <f>RANK(R32,Táblázat24[ÖSSZES szorzatösszeg])</f>
        <v>29</v>
      </c>
      <c r="V32">
        <f t="shared" si="0"/>
        <v>24</v>
      </c>
      <c r="W32" s="23">
        <v>1.2504544628399563</v>
      </c>
      <c r="X32" s="23">
        <v>1.0755523121070547</v>
      </c>
      <c r="Y32" s="23">
        <v>1.1521505892860346</v>
      </c>
    </row>
    <row r="33" spans="1:25">
      <c r="A33" s="1" t="s">
        <v>31</v>
      </c>
      <c r="B33">
        <v>15</v>
      </c>
      <c r="C33">
        <v>24</v>
      </c>
      <c r="D33">
        <v>68</v>
      </c>
      <c r="E33">
        <v>9</v>
      </c>
      <c r="F33">
        <v>5</v>
      </c>
      <c r="G33">
        <v>14</v>
      </c>
      <c r="H33">
        <v>107</v>
      </c>
      <c r="I33">
        <v>121</v>
      </c>
      <c r="J33" s="23">
        <v>3.1428571428571428</v>
      </c>
      <c r="K33" s="23">
        <v>2.6542056074766354</v>
      </c>
      <c r="L33" s="23">
        <v>2.7107438016528924</v>
      </c>
      <c r="M33" s="23">
        <v>0.14285714285714285</v>
      </c>
      <c r="N33" s="23">
        <v>-0.34579439252336447</v>
      </c>
      <c r="O33" s="23">
        <v>-0.28925619834710742</v>
      </c>
      <c r="P33" s="27">
        <v>2</v>
      </c>
      <c r="Q33" s="27">
        <v>-37</v>
      </c>
      <c r="R33" s="27">
        <v>-35</v>
      </c>
      <c r="S33">
        <f>RANK(P33,Táblázat24[online szorzatösszeg])</f>
        <v>49</v>
      </c>
      <c r="T33">
        <f>RANK(Q33,Táblázat24[offline szorzatösszeg])</f>
        <v>32</v>
      </c>
      <c r="U33">
        <f>RANK(R33,Táblázat24[ÖSSZES szorzatösszeg])</f>
        <v>41</v>
      </c>
      <c r="V33">
        <f t="shared" si="0"/>
        <v>17</v>
      </c>
      <c r="W33" s="23">
        <v>1.2314558524297641</v>
      </c>
      <c r="X33" s="23">
        <v>0.86986014640738785</v>
      </c>
      <c r="Y33" s="23">
        <v>0.92590511148934362</v>
      </c>
    </row>
    <row r="34" spans="1:25">
      <c r="A34" s="1" t="s">
        <v>32</v>
      </c>
      <c r="B34">
        <v>16</v>
      </c>
      <c r="C34">
        <v>28</v>
      </c>
      <c r="D34">
        <v>62</v>
      </c>
      <c r="E34">
        <v>8</v>
      </c>
      <c r="F34">
        <v>28</v>
      </c>
      <c r="G34">
        <v>34</v>
      </c>
      <c r="H34">
        <v>108</v>
      </c>
      <c r="I34">
        <v>142</v>
      </c>
      <c r="J34" s="23">
        <v>4.2058823529411766</v>
      </c>
      <c r="K34" s="23">
        <v>2.6574074074074074</v>
      </c>
      <c r="L34" s="23">
        <v>3.028169014084507</v>
      </c>
      <c r="M34" s="23">
        <v>1.2058823529411764</v>
      </c>
      <c r="N34" s="23">
        <v>-0.34259259259259262</v>
      </c>
      <c r="O34" s="23">
        <v>2.8169014084507043E-2</v>
      </c>
      <c r="P34" s="27">
        <v>41</v>
      </c>
      <c r="Q34" s="27">
        <v>-37</v>
      </c>
      <c r="R34" s="27">
        <v>4</v>
      </c>
      <c r="S34">
        <f>RANK(P34,Táblázat24[online szorzatösszeg])</f>
        <v>23</v>
      </c>
      <c r="T34">
        <f>RANK(Q34,Táblázat24[offline szorzatösszeg])</f>
        <v>32</v>
      </c>
      <c r="U34">
        <f>RANK(R34,Táblázat24[ÖSSZES szorzatösszeg])</f>
        <v>24</v>
      </c>
      <c r="V34">
        <f t="shared" ref="V34:V53" si="1">ABS(S34-T34)</f>
        <v>9</v>
      </c>
      <c r="W34" s="23">
        <v>1.451841292033982</v>
      </c>
      <c r="X34" s="23">
        <v>0.86642500025455915</v>
      </c>
      <c r="Y34" s="23">
        <v>1.2258658076330557</v>
      </c>
    </row>
    <row r="35" spans="1:25">
      <c r="A35" s="1" t="s">
        <v>33</v>
      </c>
      <c r="B35">
        <v>17</v>
      </c>
      <c r="C35">
        <v>36</v>
      </c>
      <c r="D35">
        <v>45</v>
      </c>
      <c r="E35">
        <v>22</v>
      </c>
      <c r="F35">
        <v>75</v>
      </c>
      <c r="G35">
        <v>85</v>
      </c>
      <c r="H35">
        <v>110</v>
      </c>
      <c r="I35">
        <v>195</v>
      </c>
      <c r="J35" s="23">
        <v>4.5764705882352938</v>
      </c>
      <c r="K35" s="23">
        <v>2.709090909090909</v>
      </c>
      <c r="L35" s="23">
        <v>3.523076923076923</v>
      </c>
      <c r="M35" s="23">
        <v>1.5764705882352941</v>
      </c>
      <c r="N35" s="23">
        <v>-0.29090909090909089</v>
      </c>
      <c r="O35" s="23">
        <v>0.52307692307692311</v>
      </c>
      <c r="P35" s="27">
        <v>134</v>
      </c>
      <c r="Q35" s="27">
        <v>-32</v>
      </c>
      <c r="R35" s="27">
        <v>102</v>
      </c>
      <c r="S35">
        <f>RANK(P35,Táblázat24[online szorzatösszeg])</f>
        <v>7</v>
      </c>
      <c r="T35">
        <f>RANK(Q35,Táblázat24[offline szorzatösszeg])</f>
        <v>31</v>
      </c>
      <c r="U35">
        <f>RANK(R35,Táblázat24[ÖSSZES szorzatösszeg])</f>
        <v>3</v>
      </c>
      <c r="V35">
        <f t="shared" si="1"/>
        <v>24</v>
      </c>
      <c r="W35" s="23">
        <v>1.0394191439754923</v>
      </c>
      <c r="X35" s="23">
        <v>1.0257729647178049</v>
      </c>
      <c r="Y35" s="23">
        <v>1.385949661107684</v>
      </c>
    </row>
    <row r="36" spans="1:25">
      <c r="A36" s="1" t="s">
        <v>34</v>
      </c>
      <c r="B36">
        <v>68</v>
      </c>
      <c r="C36">
        <v>20</v>
      </c>
      <c r="D36">
        <v>11</v>
      </c>
      <c r="E36">
        <v>15</v>
      </c>
      <c r="F36">
        <v>104</v>
      </c>
      <c r="G36">
        <v>108</v>
      </c>
      <c r="H36">
        <v>110</v>
      </c>
      <c r="I36">
        <v>218</v>
      </c>
      <c r="J36" s="23">
        <v>4.583333333333333</v>
      </c>
      <c r="K36" s="23">
        <v>2.0545454545454547</v>
      </c>
      <c r="L36" s="23">
        <v>3.3073394495412844</v>
      </c>
      <c r="M36" s="23">
        <v>1.5833333333333333</v>
      </c>
      <c r="N36" s="23">
        <v>-0.94545454545454544</v>
      </c>
      <c r="O36" s="23">
        <v>0.30733944954128439</v>
      </c>
      <c r="P36" s="27">
        <v>171</v>
      </c>
      <c r="Q36" s="27">
        <v>-104</v>
      </c>
      <c r="R36" s="27">
        <v>67</v>
      </c>
      <c r="S36">
        <f>RANK(P36,Táblázat24[online szorzatösszeg])</f>
        <v>3</v>
      </c>
      <c r="T36">
        <f>RANK(Q36,Táblázat24[offline szorzatösszeg])</f>
        <v>45</v>
      </c>
      <c r="U36">
        <f>RANK(R36,Táblázat24[ÖSSZES szorzatösszeg])</f>
        <v>5</v>
      </c>
      <c r="V36">
        <f t="shared" si="1"/>
        <v>42</v>
      </c>
      <c r="W36" s="23">
        <v>1.0601093225233587</v>
      </c>
      <c r="X36" s="23">
        <v>1.4641675070635249</v>
      </c>
      <c r="Y36" s="23">
        <v>1.7991399082863555</v>
      </c>
    </row>
    <row r="37" spans="1:25">
      <c r="A37" s="1" t="s">
        <v>35</v>
      </c>
      <c r="B37">
        <v>35</v>
      </c>
      <c r="C37">
        <v>19</v>
      </c>
      <c r="D37">
        <v>42</v>
      </c>
      <c r="E37">
        <v>14</v>
      </c>
      <c r="F37">
        <v>10</v>
      </c>
      <c r="G37">
        <v>11</v>
      </c>
      <c r="H37">
        <v>109</v>
      </c>
      <c r="I37">
        <v>120</v>
      </c>
      <c r="J37" s="23">
        <v>4.1818181818181817</v>
      </c>
      <c r="K37" s="23">
        <v>2.3761467889908259</v>
      </c>
      <c r="L37" s="23">
        <v>2.5416666666666665</v>
      </c>
      <c r="M37" s="23">
        <v>1.1818181818181819</v>
      </c>
      <c r="N37" s="23">
        <v>-0.62385321100917435</v>
      </c>
      <c r="O37" s="23">
        <v>-0.45833333333333331</v>
      </c>
      <c r="P37" s="27">
        <v>13</v>
      </c>
      <c r="Q37" s="27">
        <v>-68</v>
      </c>
      <c r="R37" s="27">
        <v>-55</v>
      </c>
      <c r="S37">
        <f>RANK(P37,Táblázat24[online szorzatösszeg])</f>
        <v>39</v>
      </c>
      <c r="T37">
        <f>RANK(Q37,Táblázat24[offline szorzatösszeg])</f>
        <v>43</v>
      </c>
      <c r="U37">
        <f>RANK(R37,Táblázat24[ÖSSZES szorzatösszeg])</f>
        <v>48</v>
      </c>
      <c r="V37">
        <f t="shared" si="1"/>
        <v>4</v>
      </c>
      <c r="W37" s="23">
        <v>1.2504544628399563</v>
      </c>
      <c r="X37" s="23">
        <v>1.1368327577063495</v>
      </c>
      <c r="Y37" s="23">
        <v>1.2562170324004516</v>
      </c>
    </row>
    <row r="38" spans="1:25">
      <c r="A38" s="1" t="s">
        <v>36</v>
      </c>
      <c r="B38">
        <v>17</v>
      </c>
      <c r="C38">
        <v>21</v>
      </c>
      <c r="D38">
        <v>58</v>
      </c>
      <c r="E38">
        <v>11</v>
      </c>
      <c r="F38">
        <v>44</v>
      </c>
      <c r="G38">
        <v>43</v>
      </c>
      <c r="H38">
        <v>108</v>
      </c>
      <c r="I38">
        <v>151</v>
      </c>
      <c r="J38" s="23">
        <v>4.5348837209302326</v>
      </c>
      <c r="K38" s="23">
        <v>2.7962962962962963</v>
      </c>
      <c r="L38" s="23">
        <v>3.2913907284768213</v>
      </c>
      <c r="M38" s="23">
        <v>1.5348837209302326</v>
      </c>
      <c r="N38" s="23">
        <v>-0.20370370370370369</v>
      </c>
      <c r="O38" s="23">
        <v>0.29139072847682118</v>
      </c>
      <c r="P38" s="27">
        <v>66</v>
      </c>
      <c r="Q38" s="27">
        <v>-22</v>
      </c>
      <c r="R38" s="27">
        <v>44</v>
      </c>
      <c r="S38">
        <f>RANK(P38,Táblázat24[online szorzatösszeg])</f>
        <v>14</v>
      </c>
      <c r="T38">
        <f>RANK(Q38,Táblázat24[offline szorzatösszeg])</f>
        <v>22</v>
      </c>
      <c r="U38">
        <f>RANK(R38,Táblázat24[ÖSSZES szorzatösszeg])</f>
        <v>14</v>
      </c>
      <c r="V38">
        <f t="shared" si="1"/>
        <v>8</v>
      </c>
      <c r="W38" s="23">
        <v>1.1821859737932285</v>
      </c>
      <c r="X38" s="23">
        <v>1.0208962459686506</v>
      </c>
      <c r="Y38" s="23">
        <v>1.3245849864442318</v>
      </c>
    </row>
    <row r="39" spans="1:25">
      <c r="A39" s="1" t="s">
        <v>37</v>
      </c>
      <c r="B39">
        <v>22</v>
      </c>
      <c r="C39">
        <v>12</v>
      </c>
      <c r="D39">
        <v>63</v>
      </c>
      <c r="E39">
        <v>17</v>
      </c>
      <c r="F39">
        <v>9</v>
      </c>
      <c r="G39">
        <v>13</v>
      </c>
      <c r="H39">
        <v>110</v>
      </c>
      <c r="I39">
        <v>123</v>
      </c>
      <c r="J39" s="23">
        <v>3.6153846153846154</v>
      </c>
      <c r="K39" s="23">
        <v>2.7363636363636363</v>
      </c>
      <c r="L39" s="23">
        <v>2.8292682926829267</v>
      </c>
      <c r="M39" s="23">
        <v>0.61538461538461542</v>
      </c>
      <c r="N39" s="23">
        <v>-0.26363636363636361</v>
      </c>
      <c r="O39" s="23">
        <v>-0.17073170731707318</v>
      </c>
      <c r="P39" s="27">
        <v>8</v>
      </c>
      <c r="Q39" s="27">
        <v>-29</v>
      </c>
      <c r="R39" s="27">
        <v>-21</v>
      </c>
      <c r="S39">
        <f>RANK(P39,Táblázat24[online szorzatösszeg])</f>
        <v>44</v>
      </c>
      <c r="T39">
        <f>RANK(Q39,Táblázat24[offline szorzatösszeg])</f>
        <v>29</v>
      </c>
      <c r="U39">
        <f>RANK(R39,Táblázat24[ÖSSZES szorzatösszeg])</f>
        <v>38</v>
      </c>
      <c r="V39">
        <f t="shared" si="1"/>
        <v>15</v>
      </c>
      <c r="W39" s="23">
        <v>1.3252962900462131</v>
      </c>
      <c r="X39" s="23">
        <v>1.0464204842501006</v>
      </c>
      <c r="Y39" s="23">
        <v>1.1066662170472263</v>
      </c>
    </row>
    <row r="40" spans="1:25">
      <c r="A40" s="1" t="s">
        <v>38</v>
      </c>
      <c r="B40">
        <v>18</v>
      </c>
      <c r="C40">
        <v>16</v>
      </c>
      <c r="D40">
        <v>60</v>
      </c>
      <c r="E40">
        <v>17</v>
      </c>
      <c r="F40">
        <v>16</v>
      </c>
      <c r="G40">
        <v>18</v>
      </c>
      <c r="H40">
        <v>109</v>
      </c>
      <c r="I40">
        <v>127</v>
      </c>
      <c r="J40" s="23">
        <v>4.1111111111111107</v>
      </c>
      <c r="K40" s="23">
        <v>2.7889908256880735</v>
      </c>
      <c r="L40" s="23">
        <v>2.9763779527559056</v>
      </c>
      <c r="M40" s="23">
        <v>1.1111111111111112</v>
      </c>
      <c r="N40" s="23">
        <v>-0.21100917431192662</v>
      </c>
      <c r="O40" s="23">
        <v>-2.3622047244094488E-2</v>
      </c>
      <c r="P40" s="27">
        <v>20</v>
      </c>
      <c r="Q40" s="27">
        <v>-23</v>
      </c>
      <c r="R40" s="27">
        <v>-3</v>
      </c>
      <c r="S40">
        <f>RANK(P40,Táblázat24[online szorzatösszeg])</f>
        <v>32</v>
      </c>
      <c r="T40">
        <f>RANK(Q40,Táblázat24[offline szorzatösszeg])</f>
        <v>23</v>
      </c>
      <c r="U40">
        <f>RANK(R40,Táblázat24[ÖSSZES szorzatösszeg])</f>
        <v>32</v>
      </c>
      <c r="V40">
        <f t="shared" si="1"/>
        <v>9</v>
      </c>
      <c r="W40" s="23">
        <v>1.0226199851298272</v>
      </c>
      <c r="X40" s="23">
        <v>1.0721507848575256</v>
      </c>
      <c r="Y40" s="23">
        <v>1.157889205223692</v>
      </c>
    </row>
    <row r="41" spans="1:25">
      <c r="A41" s="1" t="s">
        <v>51</v>
      </c>
      <c r="B41">
        <v>17</v>
      </c>
      <c r="C41">
        <v>20</v>
      </c>
      <c r="D41">
        <v>56</v>
      </c>
      <c r="E41">
        <v>9</v>
      </c>
      <c r="F41">
        <v>21</v>
      </c>
      <c r="G41">
        <v>14</v>
      </c>
      <c r="H41">
        <v>109</v>
      </c>
      <c r="I41">
        <v>123</v>
      </c>
      <c r="J41" s="23">
        <v>4.4285714285714288</v>
      </c>
      <c r="K41" s="23">
        <v>2.7889908256880735</v>
      </c>
      <c r="L41" s="23">
        <v>2.975609756097561</v>
      </c>
      <c r="M41" s="23">
        <v>1.4285714285714286</v>
      </c>
      <c r="N41" s="23">
        <v>-0.21100917431192662</v>
      </c>
      <c r="O41" s="23">
        <v>-2.4390243902439025E-2</v>
      </c>
      <c r="P41" s="27">
        <v>20</v>
      </c>
      <c r="Q41" s="27">
        <v>-23</v>
      </c>
      <c r="R41" s="27">
        <v>-3</v>
      </c>
      <c r="S41">
        <f>RANK(P41,Táblázat24[online szorzatösszeg])</f>
        <v>32</v>
      </c>
      <c r="T41">
        <f>RANK(Q41,Táblázat24[offline szorzatösszeg])</f>
        <v>23</v>
      </c>
      <c r="U41">
        <f>RANK(R41,Táblázat24[ÖSSZES szorzatösszeg])</f>
        <v>32</v>
      </c>
      <c r="V41">
        <f t="shared" si="1"/>
        <v>9</v>
      </c>
      <c r="W41" s="23">
        <v>1.4525460784051258</v>
      </c>
      <c r="X41" s="23">
        <v>1.0547370612781042</v>
      </c>
      <c r="Y41" s="23">
        <v>1.2177876651046715</v>
      </c>
    </row>
    <row r="42" spans="1:25">
      <c r="A42" s="1" t="s">
        <v>39</v>
      </c>
      <c r="B42">
        <v>14</v>
      </c>
      <c r="C42">
        <v>17</v>
      </c>
      <c r="D42">
        <v>44</v>
      </c>
      <c r="E42">
        <v>30</v>
      </c>
      <c r="F42">
        <v>40</v>
      </c>
      <c r="G42">
        <v>36</v>
      </c>
      <c r="H42">
        <v>109</v>
      </c>
      <c r="I42">
        <v>145</v>
      </c>
      <c r="J42" s="23">
        <v>4.4722222222222223</v>
      </c>
      <c r="K42" s="23">
        <v>3.1100917431192658</v>
      </c>
      <c r="L42" s="23">
        <v>3.4482758620689653</v>
      </c>
      <c r="M42" s="23">
        <v>1.4722222222222223</v>
      </c>
      <c r="N42" s="23">
        <v>0.11009174311926606</v>
      </c>
      <c r="O42" s="23">
        <v>0.44827586206896552</v>
      </c>
      <c r="P42" s="27">
        <v>53</v>
      </c>
      <c r="Q42" s="27">
        <v>12</v>
      </c>
      <c r="R42" s="27">
        <v>65</v>
      </c>
      <c r="S42">
        <f>RANK(P42,Táblázat24[online szorzatösszeg])</f>
        <v>17</v>
      </c>
      <c r="T42">
        <f>RANK(Q42,Táblázat24[offline szorzatösszeg])</f>
        <v>3</v>
      </c>
      <c r="U42">
        <f>RANK(R42,Táblázat24[ÖSSZES szorzatösszeg])</f>
        <v>6</v>
      </c>
      <c r="V42">
        <f t="shared" si="1"/>
        <v>14</v>
      </c>
      <c r="W42" s="23">
        <v>1.2758439472669758</v>
      </c>
      <c r="X42" s="23">
        <v>1.083029440635408</v>
      </c>
      <c r="Y42" s="23">
        <v>1.2743791216093701</v>
      </c>
    </row>
    <row r="43" spans="1:25">
      <c r="A43" s="1" t="s">
        <v>40</v>
      </c>
      <c r="B43">
        <v>44</v>
      </c>
      <c r="C43">
        <v>29</v>
      </c>
      <c r="D43">
        <v>28</v>
      </c>
      <c r="E43">
        <v>12</v>
      </c>
      <c r="F43">
        <v>55</v>
      </c>
      <c r="G43">
        <v>58</v>
      </c>
      <c r="H43">
        <v>110</v>
      </c>
      <c r="I43">
        <v>168</v>
      </c>
      <c r="J43" s="23">
        <v>4.4827586206896548</v>
      </c>
      <c r="K43" s="23">
        <v>2.2636363636363637</v>
      </c>
      <c r="L43" s="23">
        <v>3.0297619047619047</v>
      </c>
      <c r="M43" s="23">
        <v>1.4827586206896552</v>
      </c>
      <c r="N43" s="23">
        <v>-0.73636363636363633</v>
      </c>
      <c r="O43" s="23">
        <v>2.976190476190476E-2</v>
      </c>
      <c r="P43" s="27">
        <v>86</v>
      </c>
      <c r="Q43" s="27">
        <v>-81</v>
      </c>
      <c r="R43" s="27">
        <v>5</v>
      </c>
      <c r="S43">
        <f>RANK(P43,Táblázat24[online szorzatösszeg])</f>
        <v>12</v>
      </c>
      <c r="T43">
        <f>RANK(Q43,Táblázat24[offline szorzatösszeg])</f>
        <v>44</v>
      </c>
      <c r="U43">
        <f>RANK(R43,Táblázat24[ÖSSZES szorzatösszeg])</f>
        <v>23</v>
      </c>
      <c r="V43">
        <f t="shared" si="1"/>
        <v>32</v>
      </c>
      <c r="W43" s="23">
        <v>1.2317635241028795</v>
      </c>
      <c r="X43" s="23">
        <v>1.224199965131864</v>
      </c>
      <c r="Y43" s="23">
        <v>1.6173668081400077</v>
      </c>
    </row>
    <row r="44" spans="1:25">
      <c r="A44" s="1" t="s">
        <v>41</v>
      </c>
      <c r="B44">
        <v>96</v>
      </c>
      <c r="C44">
        <v>7</v>
      </c>
      <c r="D44">
        <v>5</v>
      </c>
      <c r="E44">
        <v>10</v>
      </c>
      <c r="F44">
        <v>83</v>
      </c>
      <c r="G44">
        <v>91</v>
      </c>
      <c r="H44">
        <v>110</v>
      </c>
      <c r="I44">
        <v>201</v>
      </c>
      <c r="J44" s="23">
        <v>4.4945054945054945</v>
      </c>
      <c r="K44" s="23">
        <v>1.5545454545454545</v>
      </c>
      <c r="L44" s="23">
        <v>2.8855721393034828</v>
      </c>
      <c r="M44" s="23">
        <v>1.4945054945054945</v>
      </c>
      <c r="N44" s="23">
        <v>-1.4454545454545455</v>
      </c>
      <c r="O44" s="23">
        <v>-0.11442786069651742</v>
      </c>
      <c r="P44" s="27">
        <v>136</v>
      </c>
      <c r="Q44" s="27">
        <v>-159</v>
      </c>
      <c r="R44" s="27">
        <v>-23</v>
      </c>
      <c r="S44">
        <f>RANK(P44,Táblázat24[online szorzatösszeg])</f>
        <v>6</v>
      </c>
      <c r="T44">
        <f>RANK(Q44,Táblázat24[offline szorzatösszeg])</f>
        <v>52</v>
      </c>
      <c r="U44">
        <f>RANK(R44,Táblázat24[ÖSSZES szorzatösszeg])</f>
        <v>39</v>
      </c>
      <c r="V44">
        <f t="shared" si="1"/>
        <v>46</v>
      </c>
      <c r="W44" s="23">
        <v>1.2855921797939085</v>
      </c>
      <c r="X44" s="23">
        <v>1.1776696288839512</v>
      </c>
      <c r="Y44" s="23">
        <v>1.9109790150652886</v>
      </c>
    </row>
    <row r="45" spans="1:25">
      <c r="A45" s="1" t="s">
        <v>42</v>
      </c>
      <c r="B45">
        <v>33</v>
      </c>
      <c r="C45">
        <v>30</v>
      </c>
      <c r="D45">
        <v>28</v>
      </c>
      <c r="E45">
        <v>10</v>
      </c>
      <c r="F45">
        <v>17</v>
      </c>
      <c r="G45">
        <v>9</v>
      </c>
      <c r="H45">
        <v>109</v>
      </c>
      <c r="I45">
        <v>118</v>
      </c>
      <c r="J45" s="23">
        <v>4.2222222222222223</v>
      </c>
      <c r="K45" s="23">
        <v>2.4220183486238533</v>
      </c>
      <c r="L45" s="23">
        <v>2.5593220338983049</v>
      </c>
      <c r="M45" s="23">
        <v>1.2222222222222223</v>
      </c>
      <c r="N45" s="23">
        <v>-0.57798165137614677</v>
      </c>
      <c r="O45" s="23">
        <v>-0.44067796610169491</v>
      </c>
      <c r="P45" s="27">
        <v>11</v>
      </c>
      <c r="Q45" s="27">
        <v>-63</v>
      </c>
      <c r="R45" s="27">
        <v>-52</v>
      </c>
      <c r="S45">
        <f>RANK(P45,Táblázat24[online szorzatösszeg])</f>
        <v>43</v>
      </c>
      <c r="T45">
        <f>RANK(Q45,Táblázat24[offline szorzatösszeg])</f>
        <v>40</v>
      </c>
      <c r="U45">
        <f>RANK(R45,Táblázat24[ÖSSZES szorzatösszeg])</f>
        <v>47</v>
      </c>
      <c r="V45">
        <f t="shared" si="1"/>
        <v>3</v>
      </c>
      <c r="W45" s="23">
        <v>1.3017082793177757</v>
      </c>
      <c r="X45" s="23">
        <v>1.2786970942797475</v>
      </c>
      <c r="Y45" s="23">
        <v>1.3621399258002371</v>
      </c>
    </row>
    <row r="46" spans="1:25">
      <c r="A46" s="1" t="s">
        <v>43</v>
      </c>
      <c r="B46">
        <v>22</v>
      </c>
      <c r="C46">
        <v>21</v>
      </c>
      <c r="D46">
        <v>57</v>
      </c>
      <c r="E46">
        <v>7</v>
      </c>
      <c r="F46">
        <v>16</v>
      </c>
      <c r="G46">
        <v>14</v>
      </c>
      <c r="H46">
        <v>109</v>
      </c>
      <c r="I46">
        <v>123</v>
      </c>
      <c r="J46" s="23">
        <v>4.2142857142857144</v>
      </c>
      <c r="K46" s="23">
        <v>2.6055045871559632</v>
      </c>
      <c r="L46" s="23">
        <v>2.7886178861788617</v>
      </c>
      <c r="M46" s="23">
        <v>1.2142857142857142</v>
      </c>
      <c r="N46" s="23">
        <v>-0.39449541284403672</v>
      </c>
      <c r="O46" s="23">
        <v>-0.21138211382113822</v>
      </c>
      <c r="P46" s="27">
        <v>17</v>
      </c>
      <c r="Q46" s="27">
        <v>-43</v>
      </c>
      <c r="R46" s="27">
        <v>-26</v>
      </c>
      <c r="S46">
        <f>RANK(P46,Táblázat24[online szorzatösszeg])</f>
        <v>36</v>
      </c>
      <c r="T46">
        <f>RANK(Q46,Táblázat24[offline szorzatösszeg])</f>
        <v>35</v>
      </c>
      <c r="U46">
        <f>RANK(R46,Táblázat24[ÖSSZES szorzatösszeg])</f>
        <v>40</v>
      </c>
      <c r="V46">
        <f t="shared" si="1"/>
        <v>1</v>
      </c>
      <c r="W46" s="23">
        <v>1.2513728724621074</v>
      </c>
      <c r="X46" s="23">
        <v>1.0630001970650074</v>
      </c>
      <c r="Y46" s="23">
        <v>1.1959770854233749</v>
      </c>
    </row>
    <row r="47" spans="1:25">
      <c r="A47" s="1" t="s">
        <v>44</v>
      </c>
      <c r="B47">
        <v>13</v>
      </c>
      <c r="C47">
        <v>21</v>
      </c>
      <c r="D47">
        <v>57</v>
      </c>
      <c r="E47">
        <v>11</v>
      </c>
      <c r="F47">
        <v>36</v>
      </c>
      <c r="G47">
        <v>27</v>
      </c>
      <c r="H47">
        <v>111</v>
      </c>
      <c r="I47">
        <v>138</v>
      </c>
      <c r="J47" s="23">
        <v>4.666666666666667</v>
      </c>
      <c r="K47" s="23">
        <v>2.9189189189189189</v>
      </c>
      <c r="L47" s="23">
        <v>3.2608695652173911</v>
      </c>
      <c r="M47" s="23">
        <v>1.6666666666666667</v>
      </c>
      <c r="N47" s="23">
        <v>-8.1081081081081086E-2</v>
      </c>
      <c r="O47" s="23">
        <v>0.2608695652173913</v>
      </c>
      <c r="P47" s="27">
        <v>45</v>
      </c>
      <c r="Q47" s="27">
        <v>-9</v>
      </c>
      <c r="R47" s="27">
        <v>36</v>
      </c>
      <c r="S47">
        <f>RANK(P47,Táblázat24[online szorzatösszeg])</f>
        <v>22</v>
      </c>
      <c r="T47">
        <f>RANK(Q47,Táblázat24[offline szorzatösszeg])</f>
        <v>12</v>
      </c>
      <c r="U47">
        <f>RANK(R47,Táblázat24[ÖSSZES szorzatösszeg])</f>
        <v>16</v>
      </c>
      <c r="V47">
        <f t="shared" si="1"/>
        <v>10</v>
      </c>
      <c r="W47" s="23">
        <v>1.0741723110591492</v>
      </c>
      <c r="X47" s="23">
        <v>1.0542997256700353</v>
      </c>
      <c r="Y47" s="23">
        <v>1.2632038275234454</v>
      </c>
    </row>
    <row r="48" spans="1:25">
      <c r="A48" s="1" t="s">
        <v>45</v>
      </c>
      <c r="B48">
        <v>32</v>
      </c>
      <c r="C48">
        <v>29</v>
      </c>
      <c r="D48">
        <v>40</v>
      </c>
      <c r="E48">
        <v>10</v>
      </c>
      <c r="F48">
        <v>12</v>
      </c>
      <c r="G48">
        <v>14</v>
      </c>
      <c r="H48">
        <v>109</v>
      </c>
      <c r="I48">
        <v>123</v>
      </c>
      <c r="J48" s="23">
        <v>3.4285714285714284</v>
      </c>
      <c r="K48" s="23">
        <v>2.403669724770642</v>
      </c>
      <c r="L48" s="23">
        <v>2.5203252032520327</v>
      </c>
      <c r="M48" s="23">
        <v>0.42857142857142855</v>
      </c>
      <c r="N48" s="23">
        <v>-0.59633027522935778</v>
      </c>
      <c r="O48" s="23">
        <v>-0.47967479674796748</v>
      </c>
      <c r="P48" s="27">
        <v>6</v>
      </c>
      <c r="Q48" s="27">
        <v>-65</v>
      </c>
      <c r="R48" s="27">
        <v>-59</v>
      </c>
      <c r="S48">
        <f>RANK(P48,Táblázat24[online szorzatösszeg])</f>
        <v>46</v>
      </c>
      <c r="T48">
        <f>RANK(Q48,Táblázat24[offline szorzatösszeg])</f>
        <v>41</v>
      </c>
      <c r="U48">
        <f>RANK(R48,Táblázat24[ÖSSZES szorzatösszeg])</f>
        <v>51</v>
      </c>
      <c r="V48">
        <f t="shared" si="1"/>
        <v>5</v>
      </c>
      <c r="W48" s="23">
        <v>1.785164750607962</v>
      </c>
      <c r="X48" s="23">
        <v>1.1065400367231273</v>
      </c>
      <c r="Y48" s="23">
        <v>1.2370615202371273</v>
      </c>
    </row>
    <row r="49" spans="1:25">
      <c r="A49" s="1" t="s">
        <v>46</v>
      </c>
      <c r="B49">
        <v>20</v>
      </c>
      <c r="C49">
        <v>20</v>
      </c>
      <c r="D49">
        <v>64</v>
      </c>
      <c r="E49">
        <v>8</v>
      </c>
      <c r="F49">
        <v>8</v>
      </c>
      <c r="G49">
        <v>12</v>
      </c>
      <c r="H49">
        <v>108</v>
      </c>
      <c r="I49">
        <v>120</v>
      </c>
      <c r="J49" s="23">
        <v>3.1666666666666665</v>
      </c>
      <c r="K49" s="23">
        <v>2.6481481481481484</v>
      </c>
      <c r="L49" s="23">
        <v>2.7</v>
      </c>
      <c r="M49" s="23">
        <v>0.16666666666666666</v>
      </c>
      <c r="N49" s="23">
        <v>-0.35185185185185186</v>
      </c>
      <c r="O49" s="23">
        <v>-0.3</v>
      </c>
      <c r="P49" s="27">
        <v>2</v>
      </c>
      <c r="Q49" s="27">
        <v>-38</v>
      </c>
      <c r="R49" s="27">
        <v>-36</v>
      </c>
      <c r="S49">
        <f>RANK(P49,Táblázat24[online szorzatösszeg])</f>
        <v>49</v>
      </c>
      <c r="T49">
        <f>RANK(Q49,Táblázat24[offline szorzatösszeg])</f>
        <v>34</v>
      </c>
      <c r="U49">
        <f>RANK(R49,Táblázat24[ÖSSZES szorzatösszeg])</f>
        <v>42</v>
      </c>
      <c r="V49">
        <f t="shared" si="1"/>
        <v>15</v>
      </c>
      <c r="W49" s="23">
        <v>1.5275252316519468</v>
      </c>
      <c r="X49" s="23">
        <v>0.96977514317201163</v>
      </c>
      <c r="Y49" s="23">
        <v>1.0419761445034554</v>
      </c>
    </row>
    <row r="50" spans="1:25">
      <c r="A50" s="1" t="s">
        <v>47</v>
      </c>
      <c r="B50">
        <v>84</v>
      </c>
      <c r="C50">
        <v>11</v>
      </c>
      <c r="D50">
        <v>14</v>
      </c>
      <c r="E50">
        <v>5</v>
      </c>
      <c r="F50">
        <v>89</v>
      </c>
      <c r="G50">
        <v>94</v>
      </c>
      <c r="H50">
        <v>109</v>
      </c>
      <c r="I50">
        <v>203</v>
      </c>
      <c r="J50" s="23">
        <v>4.6382978723404253</v>
      </c>
      <c r="K50" s="23">
        <v>1.6238532110091743</v>
      </c>
      <c r="L50" s="23">
        <v>3.0197044334975369</v>
      </c>
      <c r="M50" s="23">
        <v>1.6382978723404256</v>
      </c>
      <c r="N50" s="23">
        <v>-1.3761467889908257</v>
      </c>
      <c r="O50" s="23">
        <v>1.9704433497536946E-2</v>
      </c>
      <c r="P50" s="27">
        <v>154</v>
      </c>
      <c r="Q50" s="27">
        <v>-150</v>
      </c>
      <c r="R50" s="27">
        <v>4</v>
      </c>
      <c r="S50">
        <f>RANK(P50,Táblázat24[online szorzatösszeg])</f>
        <v>4</v>
      </c>
      <c r="T50">
        <f>RANK(Q50,Táblázat24[offline szorzatösszeg])</f>
        <v>51</v>
      </c>
      <c r="U50">
        <f>RANK(R50,Táblázat24[ÖSSZES szorzatösszeg])</f>
        <v>24</v>
      </c>
      <c r="V50">
        <f t="shared" si="1"/>
        <v>47</v>
      </c>
      <c r="W50" s="23">
        <v>1.0959462335703996</v>
      </c>
      <c r="X50" s="23">
        <v>1.128658584548802</v>
      </c>
      <c r="Y50" s="23">
        <v>1.8720470902858115</v>
      </c>
    </row>
    <row r="51" spans="1:25">
      <c r="A51" s="1" t="s">
        <v>48</v>
      </c>
      <c r="B51">
        <v>11</v>
      </c>
      <c r="C51">
        <v>22</v>
      </c>
      <c r="D51">
        <v>65</v>
      </c>
      <c r="E51">
        <v>13</v>
      </c>
      <c r="F51">
        <v>13</v>
      </c>
      <c r="G51">
        <v>15</v>
      </c>
      <c r="H51">
        <v>109</v>
      </c>
      <c r="I51">
        <v>124</v>
      </c>
      <c r="J51" s="23">
        <v>4.333333333333333</v>
      </c>
      <c r="K51" s="23">
        <v>2.7706422018348622</v>
      </c>
      <c r="L51" s="23">
        <v>2.9596774193548385</v>
      </c>
      <c r="M51" s="23">
        <v>1.3333333333333333</v>
      </c>
      <c r="N51" s="23">
        <v>-0.22935779816513763</v>
      </c>
      <c r="O51" s="23">
        <v>-4.0322580645161289E-2</v>
      </c>
      <c r="P51" s="27">
        <v>20</v>
      </c>
      <c r="Q51" s="27">
        <v>-25</v>
      </c>
      <c r="R51" s="27">
        <v>-5</v>
      </c>
      <c r="S51">
        <f>RANK(P51,Táblázat24[online szorzatösszeg])</f>
        <v>32</v>
      </c>
      <c r="T51">
        <f>RANK(Q51,Táblázat24[offline szorzatösszeg])</f>
        <v>26</v>
      </c>
      <c r="U51">
        <f>RANK(R51,Táblázat24[ÖSSZES szorzatösszeg])</f>
        <v>34</v>
      </c>
      <c r="V51">
        <f t="shared" si="1"/>
        <v>6</v>
      </c>
      <c r="W51" s="23">
        <v>1.1126972805283735</v>
      </c>
      <c r="X51" s="23">
        <v>0.86744652437309289</v>
      </c>
      <c r="Y51" s="23">
        <v>1.0312136156548677</v>
      </c>
    </row>
    <row r="52" spans="1:25">
      <c r="A52" s="1" t="s">
        <v>49</v>
      </c>
      <c r="B52">
        <v>13</v>
      </c>
      <c r="C52">
        <v>21</v>
      </c>
      <c r="D52">
        <v>48</v>
      </c>
      <c r="E52">
        <v>29</v>
      </c>
      <c r="F52">
        <v>8</v>
      </c>
      <c r="G52">
        <v>12</v>
      </c>
      <c r="H52">
        <v>107</v>
      </c>
      <c r="I52">
        <v>119</v>
      </c>
      <c r="J52" s="23">
        <v>3.5</v>
      </c>
      <c r="K52" s="23">
        <v>2.9252336448598131</v>
      </c>
      <c r="L52" s="23">
        <v>2.9831932773109244</v>
      </c>
      <c r="M52" s="23">
        <v>0.5</v>
      </c>
      <c r="N52" s="23">
        <v>-7.476635514018691E-2</v>
      </c>
      <c r="O52" s="23">
        <v>-1.680672268907563E-2</v>
      </c>
      <c r="P52" s="27">
        <v>6</v>
      </c>
      <c r="Q52" s="27">
        <v>-8</v>
      </c>
      <c r="R52" s="27">
        <v>-2</v>
      </c>
      <c r="S52">
        <f>RANK(P52,Táblázat24[online szorzatösszeg])</f>
        <v>46</v>
      </c>
      <c r="T52">
        <f>RANK(Q52,Táblázat24[offline szorzatösszeg])</f>
        <v>10</v>
      </c>
      <c r="U52">
        <f>RANK(R52,Táblázat24[ÖSSZES szorzatösszeg])</f>
        <v>29</v>
      </c>
      <c r="V52">
        <f t="shared" si="1"/>
        <v>36</v>
      </c>
      <c r="W52" s="23">
        <v>1.1677484162422844</v>
      </c>
      <c r="X52" s="23">
        <v>1.0434063824116395</v>
      </c>
      <c r="Y52" s="23">
        <v>1.0655084986204419</v>
      </c>
    </row>
    <row r="53" spans="1:25">
      <c r="A53" s="1" t="s">
        <v>50</v>
      </c>
      <c r="B53">
        <v>21</v>
      </c>
      <c r="C53">
        <v>16</v>
      </c>
      <c r="D53">
        <v>64</v>
      </c>
      <c r="E53">
        <v>16</v>
      </c>
      <c r="F53">
        <v>70</v>
      </c>
      <c r="G53">
        <v>78</v>
      </c>
      <c r="H53">
        <v>109</v>
      </c>
      <c r="I53">
        <v>187</v>
      </c>
      <c r="J53" s="23">
        <v>4.5512820512820511</v>
      </c>
      <c r="K53" s="23">
        <v>2.7889908256880735</v>
      </c>
      <c r="L53" s="23">
        <v>3.5240641711229945</v>
      </c>
      <c r="M53" s="23">
        <v>1.5512820512820513</v>
      </c>
      <c r="N53" s="23">
        <v>-0.21100917431192662</v>
      </c>
      <c r="O53" s="23">
        <v>0.52406417112299464</v>
      </c>
      <c r="P53" s="27">
        <v>121</v>
      </c>
      <c r="Q53" s="27">
        <v>-23</v>
      </c>
      <c r="R53" s="27">
        <v>98</v>
      </c>
      <c r="S53">
        <f>RANK(P53,Táblázat24[online szorzatösszeg])</f>
        <v>9</v>
      </c>
      <c r="T53">
        <f>RANK(Q53,Táblázat24[offline szorzatösszeg])</f>
        <v>23</v>
      </c>
      <c r="U53">
        <f>RANK(R53,Táblázat24[ÖSSZES szorzatösszeg])</f>
        <v>4</v>
      </c>
      <c r="V53">
        <f t="shared" si="1"/>
        <v>14</v>
      </c>
      <c r="W53" s="23">
        <v>1.1007368948216969</v>
      </c>
      <c r="X53" s="23">
        <v>1.0098899325376893</v>
      </c>
      <c r="Y53" s="23">
        <v>1.3612172589147753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egyszerűsített eredménytábla</vt:lpstr>
      <vt:lpstr>részletes eredménytábla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lukacshazi</dc:creator>
  <cp:lastModifiedBy>Varga Előd Bendegúz</cp:lastModifiedBy>
  <dcterms:created xsi:type="dcterms:W3CDTF">2022-10-07T10:07:48Z</dcterms:created>
  <dcterms:modified xsi:type="dcterms:W3CDTF">2022-12-07T10:42:18Z</dcterms:modified>
</cp:coreProperties>
</file>