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Penzugyi es Koltsegvetesi Osztaly\HUPENZU\2021\2021 Zárszámadás, beszámoló\2021. évi zárszámadás\Leadott\"/>
    </mc:Choice>
  </mc:AlternateContent>
  <bookViews>
    <workbookView xWindow="0" yWindow="0" windowWidth="28800" windowHeight="11835" tabRatio="736"/>
  </bookViews>
  <sheets>
    <sheet name="T_1_mérleg" sheetId="402" r:id="rId1"/>
    <sheet name="T_2_kiadás" sheetId="350" r:id="rId2"/>
    <sheet name="T_3_bevétel" sheetId="351" r:id="rId3"/>
    <sheet name="T_4_tábla" sheetId="301" r:id="rId4"/>
    <sheet name="T_5_tábla" sheetId="302" r:id="rId5"/>
    <sheet name="T_6_tábla " sheetId="459" r:id="rId6"/>
    <sheet name="T_7_tábla " sheetId="460" r:id="rId7"/>
    <sheet name="T_8_tábla" sheetId="461" r:id="rId8"/>
    <sheet name="T_9_műk.peszk.kiad" sheetId="314" r:id="rId9"/>
    <sheet name="T_10_műk.bev." sheetId="315" r:id="rId10"/>
    <sheet name="T_11_felh.peszk.átad." sheetId="316" r:id="rId11"/>
    <sheet name="T_12_felhalm.bev." sheetId="317" r:id="rId12"/>
    <sheet name="T_13_kölcsönök" sheetId="387" r:id="rId13"/>
    <sheet name="T_14_felúj." sheetId="403" r:id="rId14"/>
    <sheet name="T_15_beruh " sheetId="404" r:id="rId15"/>
    <sheet name="T_16_tartalék" sheetId="385" r:id="rId16"/>
    <sheet name="T.17.PM" sheetId="445" r:id="rId17"/>
    <sheet name="T.17.PM Intézmények " sheetId="452" r:id="rId18"/>
    <sheet name="egysz.mérleg" sheetId="394" state="hidden" r:id="rId19"/>
    <sheet name="egysz.pforg" sheetId="343" state="hidden" r:id="rId20"/>
    <sheet name="egysz.pm." sheetId="344" state="hidden" r:id="rId21"/>
    <sheet name="pm.kimutatás" sheetId="370" state="hidden" r:id="rId22"/>
    <sheet name="pm.ÖM" sheetId="401" state="hidden" r:id="rId23"/>
    <sheet name="kötött normatív" sheetId="328" state="hidden" r:id="rId24"/>
    <sheet name="központosított" sheetId="329" state="hidden" r:id="rId25"/>
    <sheet name="cél,címzett" sheetId="330" state="hidden" r:id="rId26"/>
  </sheets>
  <definedNames>
    <definedName name="_15_" localSheetId="5">#REF!</definedName>
    <definedName name="_15_" localSheetId="6">#REF!</definedName>
    <definedName name="_15_" localSheetId="7">#REF!</definedName>
    <definedName name="_15_">#REF!</definedName>
    <definedName name="_16_" localSheetId="5">#REF!</definedName>
    <definedName name="_16_" localSheetId="6">#REF!</definedName>
    <definedName name="_16_" localSheetId="7">#REF!</definedName>
    <definedName name="_16_">#REF!</definedName>
    <definedName name="_1Excel_BuiltIn_Print_Area_34_1" localSheetId="19">#REF!</definedName>
    <definedName name="_1Excel_BuiltIn_Print_Area_34_1" localSheetId="17">#REF!</definedName>
    <definedName name="_1Excel_BuiltIn_Print_Area_34_1" localSheetId="7">#REF!</definedName>
    <definedName name="_1Excel_BuiltIn_Print_Area_34_1">#REF!</definedName>
    <definedName name="_2Excel_BuiltIn_Print_Area_34_1" localSheetId="20">#REF!</definedName>
    <definedName name="_3Excel_BuiltIn_Print_Area_34_1" localSheetId="21">#REF!</definedName>
    <definedName name="_3Excel_BuiltIn_Print_Area_34_1" localSheetId="22">#REF!</definedName>
    <definedName name="_4Excel_BuiltIn_Print_Area_34_1" localSheetId="17">#REF!</definedName>
    <definedName name="_4Excel_BuiltIn_Print_Area_34_1" localSheetId="7">#REF!</definedName>
    <definedName name="_4Excel_BuiltIn_Print_Area_34_1">#REF!</definedName>
    <definedName name="_6">#REF!</definedName>
    <definedName name="a" localSheetId="17">#REF!</definedName>
    <definedName name="a" localSheetId="6">#REF!</definedName>
    <definedName name="a" localSheetId="7">#REF!</definedName>
    <definedName name="a">#REF!</definedName>
    <definedName name="ági">#REF!</definedName>
    <definedName name="Excel_BuiltIn_Print_Area_100_1" localSheetId="18">#REF!</definedName>
    <definedName name="Excel_BuiltIn_Print_Area_100_1" localSheetId="20">#REF!</definedName>
    <definedName name="Excel_BuiltIn_Print_Area_100_1" localSheetId="21">#REF!</definedName>
    <definedName name="Excel_BuiltIn_Print_Area_100_1" localSheetId="22">#REF!</definedName>
    <definedName name="Excel_BuiltIn_Print_Area_100_1" localSheetId="17">#REF!</definedName>
    <definedName name="Excel_BuiltIn_Print_Area_100_1" localSheetId="5">#REF!</definedName>
    <definedName name="Excel_BuiltIn_Print_Area_100_1" localSheetId="6">#REF!</definedName>
    <definedName name="Excel_BuiltIn_Print_Area_100_1" localSheetId="7">#REF!</definedName>
    <definedName name="Excel_BuiltIn_Print_Area_100_1">#REF!</definedName>
    <definedName name="Excel_BuiltIn_Print_Area_109_1" localSheetId="18">#REF!</definedName>
    <definedName name="Excel_BuiltIn_Print_Area_109_1" localSheetId="19">#REF!</definedName>
    <definedName name="Excel_BuiltIn_Print_Area_109_1" localSheetId="20">#REF!</definedName>
    <definedName name="Excel_BuiltIn_Print_Area_109_1" localSheetId="21">#REF!</definedName>
    <definedName name="Excel_BuiltIn_Print_Area_109_1" localSheetId="22">#REF!</definedName>
    <definedName name="Excel_BuiltIn_Print_Area_109_1" localSheetId="17">#REF!</definedName>
    <definedName name="Excel_BuiltIn_Print_Area_109_1" localSheetId="14">'T_15_beruh '!$A$13:$D$263</definedName>
    <definedName name="Excel_BuiltIn_Print_Area_109_1" localSheetId="5">#REF!</definedName>
    <definedName name="Excel_BuiltIn_Print_Area_109_1" localSheetId="6">#REF!</definedName>
    <definedName name="Excel_BuiltIn_Print_Area_109_1" localSheetId="7">#REF!</definedName>
    <definedName name="Excel_BuiltIn_Print_Area_109_1">#REF!</definedName>
    <definedName name="Excel_BuiltIn_Print_Area_111" localSheetId="18">#REF!</definedName>
    <definedName name="Excel_BuiltIn_Print_Area_111" localSheetId="17">#REF!</definedName>
    <definedName name="Excel_BuiltIn_Print_Area_111" localSheetId="5">#REF!</definedName>
    <definedName name="Excel_BuiltIn_Print_Area_111" localSheetId="6">#REF!</definedName>
    <definedName name="Excel_BuiltIn_Print_Area_111" localSheetId="7">#REF!</definedName>
    <definedName name="Excel_BuiltIn_Print_Area_111">#REF!</definedName>
    <definedName name="Excel_BuiltIn_Print_Area_14_1" localSheetId="18">#REF!</definedName>
    <definedName name="Excel_BuiltIn_Print_Area_14_1" localSheetId="20">#REF!</definedName>
    <definedName name="Excel_BuiltIn_Print_Area_14_1" localSheetId="21">#REF!</definedName>
    <definedName name="Excel_BuiltIn_Print_Area_14_1" localSheetId="22">#REF!</definedName>
    <definedName name="Excel_BuiltIn_Print_Area_14_1" localSheetId="17">#REF!</definedName>
    <definedName name="Excel_BuiltIn_Print_Area_14_1" localSheetId="0">#REF!</definedName>
    <definedName name="Excel_BuiltIn_Print_Area_14_1" localSheetId="12">#REF!</definedName>
    <definedName name="Excel_BuiltIn_Print_Area_14_1" localSheetId="13">#REF!</definedName>
    <definedName name="Excel_BuiltIn_Print_Area_14_1" localSheetId="14">#REF!</definedName>
    <definedName name="Excel_BuiltIn_Print_Area_14_1" localSheetId="5">#REF!</definedName>
    <definedName name="Excel_BuiltIn_Print_Area_14_1" localSheetId="7">#REF!</definedName>
    <definedName name="Excel_BuiltIn_Print_Area_14_1">#REF!</definedName>
    <definedName name="Excel_BuiltIn_Print_Area_14_1_1" localSheetId="18">#REF!</definedName>
    <definedName name="Excel_BuiltIn_Print_Area_14_1_1" localSheetId="20">#REF!</definedName>
    <definedName name="Excel_BuiltIn_Print_Area_14_1_1" localSheetId="21">#REF!</definedName>
    <definedName name="Excel_BuiltIn_Print_Area_14_1_1" localSheetId="22">#REF!</definedName>
    <definedName name="Excel_BuiltIn_Print_Area_14_1_1" localSheetId="17">#REF!</definedName>
    <definedName name="Excel_BuiltIn_Print_Area_14_1_1" localSheetId="0">#REF!</definedName>
    <definedName name="Excel_BuiltIn_Print_Area_14_1_1" localSheetId="12">#REF!</definedName>
    <definedName name="Excel_BuiltIn_Print_Area_14_1_1" localSheetId="13">#REF!</definedName>
    <definedName name="Excel_BuiltIn_Print_Area_14_1_1" localSheetId="14">#REF!</definedName>
    <definedName name="Excel_BuiltIn_Print_Area_14_1_1" localSheetId="5">#REF!</definedName>
    <definedName name="Excel_BuiltIn_Print_Area_14_1_1" localSheetId="7">#REF!</definedName>
    <definedName name="Excel_BuiltIn_Print_Area_14_1_1">#REF!</definedName>
    <definedName name="Excel_BuiltIn_Print_Area_2_1" localSheetId="18">#REF!</definedName>
    <definedName name="Excel_BuiltIn_Print_Area_2_1" localSheetId="20">#REF!</definedName>
    <definedName name="Excel_BuiltIn_Print_Area_2_1" localSheetId="21">#REF!</definedName>
    <definedName name="Excel_BuiltIn_Print_Area_2_1" localSheetId="22">#REF!</definedName>
    <definedName name="Excel_BuiltIn_Print_Area_2_1" localSheetId="17">#REF!</definedName>
    <definedName name="Excel_BuiltIn_Print_Area_2_1" localSheetId="7">#REF!</definedName>
    <definedName name="Excel_BuiltIn_Print_Area_2_1">#REF!</definedName>
    <definedName name="Excel_BuiltIn_Print_Area_29_1" localSheetId="18">#REF!</definedName>
    <definedName name="Excel_BuiltIn_Print_Area_29_1" localSheetId="20">#REF!</definedName>
    <definedName name="Excel_BuiltIn_Print_Area_29_1" localSheetId="21">#REF!</definedName>
    <definedName name="Excel_BuiltIn_Print_Area_29_1" localSheetId="22">#REF!</definedName>
    <definedName name="Excel_BuiltIn_Print_Area_29_1" localSheetId="17">#REF!</definedName>
    <definedName name="Excel_BuiltIn_Print_Area_29_1" localSheetId="0">#REF!</definedName>
    <definedName name="Excel_BuiltIn_Print_Area_29_1" localSheetId="12">#REF!</definedName>
    <definedName name="Excel_BuiltIn_Print_Area_29_1" localSheetId="13">#REF!</definedName>
    <definedName name="Excel_BuiltIn_Print_Area_29_1" localSheetId="14">#REF!</definedName>
    <definedName name="Excel_BuiltIn_Print_Area_29_1" localSheetId="1">#REF!</definedName>
    <definedName name="Excel_BuiltIn_Print_Area_29_1" localSheetId="2">#REF!</definedName>
    <definedName name="Excel_BuiltIn_Print_Area_29_1" localSheetId="5">#REF!</definedName>
    <definedName name="Excel_BuiltIn_Print_Area_29_1" localSheetId="7">#REF!</definedName>
    <definedName name="Excel_BuiltIn_Print_Area_29_1">#REF!</definedName>
    <definedName name="Excel_BuiltIn_Print_Area_29_1_1" localSheetId="18">#REF!</definedName>
    <definedName name="Excel_BuiltIn_Print_Area_29_1_1" localSheetId="20">#REF!</definedName>
    <definedName name="Excel_BuiltIn_Print_Area_29_1_1" localSheetId="21">#REF!</definedName>
    <definedName name="Excel_BuiltIn_Print_Area_29_1_1" localSheetId="22">#REF!</definedName>
    <definedName name="Excel_BuiltIn_Print_Area_29_1_1" localSheetId="17">#REF!</definedName>
    <definedName name="Excel_BuiltIn_Print_Area_29_1_1" localSheetId="0">#REF!</definedName>
    <definedName name="Excel_BuiltIn_Print_Area_29_1_1" localSheetId="12">#REF!</definedName>
    <definedName name="Excel_BuiltIn_Print_Area_29_1_1" localSheetId="13">#REF!</definedName>
    <definedName name="Excel_BuiltIn_Print_Area_29_1_1" localSheetId="14">#REF!</definedName>
    <definedName name="Excel_BuiltIn_Print_Area_29_1_1" localSheetId="1">#REF!</definedName>
    <definedName name="Excel_BuiltIn_Print_Area_29_1_1" localSheetId="2">#REF!</definedName>
    <definedName name="Excel_BuiltIn_Print_Area_29_1_1" localSheetId="5">#REF!</definedName>
    <definedName name="Excel_BuiltIn_Print_Area_29_1_1" localSheetId="7">#REF!</definedName>
    <definedName name="Excel_BuiltIn_Print_Area_29_1_1">#REF!</definedName>
    <definedName name="Excel_BuiltIn_Print_Area_29_1_1_62" localSheetId="5">#REF!</definedName>
    <definedName name="Excel_BuiltIn_Print_Area_29_1_1_62" localSheetId="7">#REF!</definedName>
    <definedName name="Excel_BuiltIn_Print_Area_29_1_1_62">#REF!</definedName>
    <definedName name="Excel_BuiltIn_Print_Area_29_1_62" localSheetId="5">#REF!</definedName>
    <definedName name="Excel_BuiltIn_Print_Area_29_1_62" localSheetId="7">#REF!</definedName>
    <definedName name="Excel_BuiltIn_Print_Area_29_1_62">#REF!</definedName>
    <definedName name="Excel_BuiltIn_Print_Area_30_1" localSheetId="18">#REF!</definedName>
    <definedName name="Excel_BuiltIn_Print_Area_30_1" localSheetId="20">#REF!</definedName>
    <definedName name="Excel_BuiltIn_Print_Area_30_1" localSheetId="21">#REF!</definedName>
    <definedName name="Excel_BuiltIn_Print_Area_30_1" localSheetId="22">#REF!</definedName>
    <definedName name="Excel_BuiltIn_Print_Area_30_1" localSheetId="17">#REF!</definedName>
    <definedName name="Excel_BuiltIn_Print_Area_30_1" localSheetId="7">#REF!</definedName>
    <definedName name="Excel_BuiltIn_Print_Area_30_1">#REF!</definedName>
    <definedName name="Excel_BuiltIn_Print_Area_31_1" localSheetId="18">#REF!</definedName>
    <definedName name="Excel_BuiltIn_Print_Area_31_1" localSheetId="19">#REF!</definedName>
    <definedName name="Excel_BuiltIn_Print_Area_31_1" localSheetId="20">#REF!</definedName>
    <definedName name="Excel_BuiltIn_Print_Area_31_1" localSheetId="21">#REF!</definedName>
    <definedName name="Excel_BuiltIn_Print_Area_31_1" localSheetId="22">#REF!</definedName>
    <definedName name="Excel_BuiltIn_Print_Area_31_1" localSheetId="17">#REF!</definedName>
    <definedName name="Excel_BuiltIn_Print_Area_31_1" localSheetId="0">#REF!</definedName>
    <definedName name="Excel_BuiltIn_Print_Area_31_1" localSheetId="12">#REF!</definedName>
    <definedName name="Excel_BuiltIn_Print_Area_31_1" localSheetId="13">#REF!</definedName>
    <definedName name="Excel_BuiltIn_Print_Area_31_1" localSheetId="14">#REF!</definedName>
    <definedName name="Excel_BuiltIn_Print_Area_31_1" localSheetId="1">#REF!</definedName>
    <definedName name="Excel_BuiltIn_Print_Area_31_1" localSheetId="2">#REF!</definedName>
    <definedName name="Excel_BuiltIn_Print_Area_31_1" localSheetId="5">#REF!</definedName>
    <definedName name="Excel_BuiltIn_Print_Area_31_1" localSheetId="7">#REF!</definedName>
    <definedName name="Excel_BuiltIn_Print_Area_31_1">#REF!</definedName>
    <definedName name="Excel_BuiltIn_Print_Area_32_1" localSheetId="18">#REF!</definedName>
    <definedName name="Excel_BuiltIn_Print_Area_32_1" localSheetId="20">#REF!</definedName>
    <definedName name="Excel_BuiltIn_Print_Area_32_1" localSheetId="21">#REF!</definedName>
    <definedName name="Excel_BuiltIn_Print_Area_32_1" localSheetId="22">#REF!</definedName>
    <definedName name="Excel_BuiltIn_Print_Area_32_1" localSheetId="17">#REF!</definedName>
    <definedName name="Excel_BuiltIn_Print_Area_32_1" localSheetId="0">#REF!</definedName>
    <definedName name="Excel_BuiltIn_Print_Area_32_1" localSheetId="12">#REF!</definedName>
    <definedName name="Excel_BuiltIn_Print_Area_32_1" localSheetId="13">#REF!</definedName>
    <definedName name="Excel_BuiltIn_Print_Area_32_1" localSheetId="14">#REF!</definedName>
    <definedName name="Excel_BuiltIn_Print_Area_32_1" localSheetId="1">#REF!</definedName>
    <definedName name="Excel_BuiltIn_Print_Area_32_1" localSheetId="2">#REF!</definedName>
    <definedName name="Excel_BuiltIn_Print_Area_32_1" localSheetId="5">#REF!</definedName>
    <definedName name="Excel_BuiltIn_Print_Area_32_1" localSheetId="7">#REF!</definedName>
    <definedName name="Excel_BuiltIn_Print_Area_32_1">#REF!</definedName>
    <definedName name="Excel_BuiltIn_Print_Area_32_1_64" localSheetId="5">#REF!</definedName>
    <definedName name="Excel_BuiltIn_Print_Area_32_1_64" localSheetId="7">#REF!</definedName>
    <definedName name="Excel_BuiltIn_Print_Area_32_1_64">#REF!</definedName>
    <definedName name="Excel_BuiltIn_Print_Area_33_1" localSheetId="18">#REF!</definedName>
    <definedName name="Excel_BuiltIn_Print_Area_33_1" localSheetId="20">#REF!</definedName>
    <definedName name="Excel_BuiltIn_Print_Area_33_1" localSheetId="21">#REF!</definedName>
    <definedName name="Excel_BuiltIn_Print_Area_33_1" localSheetId="22">#REF!</definedName>
    <definedName name="Excel_BuiltIn_Print_Area_33_1" localSheetId="17">#REF!</definedName>
    <definedName name="Excel_BuiltIn_Print_Area_33_1" localSheetId="5">#REF!</definedName>
    <definedName name="Excel_BuiltIn_Print_Area_33_1" localSheetId="7">#REF!</definedName>
    <definedName name="Excel_BuiltIn_Print_Area_33_1">#REF!</definedName>
    <definedName name="Excel_BuiltIn_Print_Area_34_1" localSheetId="18">#REF!</definedName>
    <definedName name="Excel_BuiltIn_Print_Area_34_1" localSheetId="19">#REF!</definedName>
    <definedName name="Excel_BuiltIn_Print_Area_34_1" localSheetId="20">#REF!</definedName>
    <definedName name="Excel_BuiltIn_Print_Area_34_1" localSheetId="21">#REF!</definedName>
    <definedName name="Excel_BuiltIn_Print_Area_34_1" localSheetId="22">#REF!</definedName>
    <definedName name="Excel_BuiltIn_Print_Area_34_1" localSheetId="17">#REF!</definedName>
    <definedName name="Excel_BuiltIn_Print_Area_34_1" localSheetId="0">#REF!</definedName>
    <definedName name="Excel_BuiltIn_Print_Area_34_1" localSheetId="12">#REF!</definedName>
    <definedName name="Excel_BuiltIn_Print_Area_34_1" localSheetId="13">#REF!</definedName>
    <definedName name="Excel_BuiltIn_Print_Area_34_1" localSheetId="14">#REF!</definedName>
    <definedName name="Excel_BuiltIn_Print_Area_34_1" localSheetId="1">#REF!</definedName>
    <definedName name="Excel_BuiltIn_Print_Area_34_1" localSheetId="2">#REF!</definedName>
    <definedName name="Excel_BuiltIn_Print_Area_34_1" localSheetId="5">#REF!</definedName>
    <definedName name="Excel_BuiltIn_Print_Area_34_1" localSheetId="7">#REF!</definedName>
    <definedName name="Excel_BuiltIn_Print_Area_34_1">#REF!</definedName>
    <definedName name="Excel_BuiltIn_Print_Area_35_1" localSheetId="18">#REF!</definedName>
    <definedName name="Excel_BuiltIn_Print_Area_35_1" localSheetId="20">#REF!</definedName>
    <definedName name="Excel_BuiltIn_Print_Area_35_1" localSheetId="21">#REF!</definedName>
    <definedName name="Excel_BuiltIn_Print_Area_35_1" localSheetId="22">#REF!</definedName>
    <definedName name="Excel_BuiltIn_Print_Area_35_1" localSheetId="17">#REF!</definedName>
    <definedName name="Excel_BuiltIn_Print_Area_35_1" localSheetId="5">#REF!</definedName>
    <definedName name="Excel_BuiltIn_Print_Area_35_1" localSheetId="7">#REF!</definedName>
    <definedName name="Excel_BuiltIn_Print_Area_35_1">#REF!</definedName>
    <definedName name="Excel_BuiltIn_Print_Area_36_1" localSheetId="18">#REF!</definedName>
    <definedName name="Excel_BuiltIn_Print_Area_36_1" localSheetId="20">#REF!</definedName>
    <definedName name="Excel_BuiltIn_Print_Area_36_1" localSheetId="21">#REF!</definedName>
    <definedName name="Excel_BuiltIn_Print_Area_36_1" localSheetId="22">#REF!</definedName>
    <definedName name="Excel_BuiltIn_Print_Area_36_1" localSheetId="17">#REF!</definedName>
    <definedName name="Excel_BuiltIn_Print_Area_36_1" localSheetId="5">#REF!</definedName>
    <definedName name="Excel_BuiltIn_Print_Area_36_1" localSheetId="7">#REF!</definedName>
    <definedName name="Excel_BuiltIn_Print_Area_36_1">#REF!</definedName>
    <definedName name="Excel_BuiltIn_Print_Area_37_1" localSheetId="18">#REF!</definedName>
    <definedName name="Excel_BuiltIn_Print_Area_37_1" localSheetId="20">#REF!</definedName>
    <definedName name="Excel_BuiltIn_Print_Area_37_1" localSheetId="21">#REF!</definedName>
    <definedName name="Excel_BuiltIn_Print_Area_37_1" localSheetId="22">#REF!</definedName>
    <definedName name="Excel_BuiltIn_Print_Area_37_1" localSheetId="17">#REF!</definedName>
    <definedName name="Excel_BuiltIn_Print_Area_37_1" localSheetId="0">#REF!</definedName>
    <definedName name="Excel_BuiltIn_Print_Area_37_1" localSheetId="12">#REF!</definedName>
    <definedName name="Excel_BuiltIn_Print_Area_37_1" localSheetId="13">#REF!</definedName>
    <definedName name="Excel_BuiltIn_Print_Area_37_1" localSheetId="14">#REF!</definedName>
    <definedName name="Excel_BuiltIn_Print_Area_37_1" localSheetId="1">#REF!</definedName>
    <definedName name="Excel_BuiltIn_Print_Area_37_1" localSheetId="2">#REF!</definedName>
    <definedName name="Excel_BuiltIn_Print_Area_37_1" localSheetId="5">#REF!</definedName>
    <definedName name="Excel_BuiltIn_Print_Area_37_1" localSheetId="7">#REF!</definedName>
    <definedName name="Excel_BuiltIn_Print_Area_37_1">#REF!</definedName>
    <definedName name="Excel_BuiltIn_Print_Area_38_1" localSheetId="18">#REF!</definedName>
    <definedName name="Excel_BuiltIn_Print_Area_38_1" localSheetId="20">#REF!</definedName>
    <definedName name="Excel_BuiltIn_Print_Area_38_1" localSheetId="21">#REF!</definedName>
    <definedName name="Excel_BuiltIn_Print_Area_38_1" localSheetId="22">#REF!</definedName>
    <definedName name="Excel_BuiltIn_Print_Area_38_1" localSheetId="17">#REF!</definedName>
    <definedName name="Excel_BuiltIn_Print_Area_38_1" localSheetId="7">#REF!</definedName>
    <definedName name="Excel_BuiltIn_Print_Area_38_1">#REF!</definedName>
    <definedName name="Excel_BuiltIn_Print_Area_4_1" localSheetId="18">#REF!</definedName>
    <definedName name="Excel_BuiltIn_Print_Area_4_1" localSheetId="20">#REF!</definedName>
    <definedName name="Excel_BuiltIn_Print_Area_4_1" localSheetId="21">#REF!</definedName>
    <definedName name="Excel_BuiltIn_Print_Area_4_1" localSheetId="22">#REF!</definedName>
    <definedName name="Excel_BuiltIn_Print_Area_4_1" localSheetId="17">#REF!</definedName>
    <definedName name="Excel_BuiltIn_Print_Area_4_1" localSheetId="5">#REF!</definedName>
    <definedName name="Excel_BuiltIn_Print_Area_4_1" localSheetId="7">#REF!</definedName>
    <definedName name="Excel_BuiltIn_Print_Area_4_1">#REF!</definedName>
    <definedName name="Excel_BuiltIn_Print_Area_41_1" localSheetId="18">#REF!</definedName>
    <definedName name="Excel_BuiltIn_Print_Area_41_1" localSheetId="20">#REF!</definedName>
    <definedName name="Excel_BuiltIn_Print_Area_41_1" localSheetId="21">#REF!</definedName>
    <definedName name="Excel_BuiltIn_Print_Area_41_1" localSheetId="22">#REF!</definedName>
    <definedName name="Excel_BuiltIn_Print_Area_41_1" localSheetId="17">#REF!</definedName>
    <definedName name="Excel_BuiltIn_Print_Area_41_1" localSheetId="5">#REF!</definedName>
    <definedName name="Excel_BuiltIn_Print_Area_41_1" localSheetId="7">#REF!</definedName>
    <definedName name="Excel_BuiltIn_Print_Area_41_1">#REF!</definedName>
    <definedName name="Excel_BuiltIn_Print_Area_44_1" localSheetId="18">#REF!</definedName>
    <definedName name="Excel_BuiltIn_Print_Area_44_1" localSheetId="20">#REF!</definedName>
    <definedName name="Excel_BuiltIn_Print_Area_44_1" localSheetId="21">#REF!</definedName>
    <definedName name="Excel_BuiltIn_Print_Area_44_1" localSheetId="22">#REF!</definedName>
    <definedName name="Excel_BuiltIn_Print_Area_44_1" localSheetId="17">#REF!</definedName>
    <definedName name="Excel_BuiltIn_Print_Area_44_1" localSheetId="5">#REF!</definedName>
    <definedName name="Excel_BuiltIn_Print_Area_44_1" localSheetId="7">#REF!</definedName>
    <definedName name="Excel_BuiltIn_Print_Area_44_1">#REF!</definedName>
    <definedName name="Excel_BuiltIn_Print_Area_48_1" localSheetId="5">#REF!</definedName>
    <definedName name="Excel_BuiltIn_Print_Area_48_1" localSheetId="7">#REF!</definedName>
    <definedName name="Excel_BuiltIn_Print_Area_48_1">#REF!</definedName>
    <definedName name="Excel_BuiltIn_Print_Area_5_1" localSheetId="18">#REF!</definedName>
    <definedName name="Excel_BuiltIn_Print_Area_5_1" localSheetId="20">#REF!</definedName>
    <definedName name="Excel_BuiltIn_Print_Area_5_1" localSheetId="21">#REF!</definedName>
    <definedName name="Excel_BuiltIn_Print_Area_5_1" localSheetId="22">#REF!</definedName>
    <definedName name="Excel_BuiltIn_Print_Area_5_1" localSheetId="17">#REF!</definedName>
    <definedName name="Excel_BuiltIn_Print_Area_5_1" localSheetId="5">#REF!</definedName>
    <definedName name="Excel_BuiltIn_Print_Area_5_1" localSheetId="7">#REF!</definedName>
    <definedName name="Excel_BuiltIn_Print_Area_5_1">#REF!</definedName>
    <definedName name="Excel_BuiltIn_Print_Area_50_1" localSheetId="18">#REF!</definedName>
    <definedName name="Excel_BuiltIn_Print_Area_50_1" localSheetId="20">#REF!</definedName>
    <definedName name="Excel_BuiltIn_Print_Area_50_1" localSheetId="21">#REF!</definedName>
    <definedName name="Excel_BuiltIn_Print_Area_50_1" localSheetId="22">#REF!</definedName>
    <definedName name="Excel_BuiltIn_Print_Area_50_1" localSheetId="17">#REF!</definedName>
    <definedName name="Excel_BuiltIn_Print_Area_50_1" localSheetId="5">#REF!</definedName>
    <definedName name="Excel_BuiltIn_Print_Area_50_1" localSheetId="7">#REF!</definedName>
    <definedName name="Excel_BuiltIn_Print_Area_50_1">#REF!</definedName>
    <definedName name="Excel_BuiltIn_Print_Area_55_1" localSheetId="18">#REF!</definedName>
    <definedName name="Excel_BuiltIn_Print_Area_55_1" localSheetId="19">#REF!</definedName>
    <definedName name="Excel_BuiltIn_Print_Area_55_1" localSheetId="20">#REF!</definedName>
    <definedName name="Excel_BuiltIn_Print_Area_55_1" localSheetId="21">#REF!</definedName>
    <definedName name="Excel_BuiltIn_Print_Area_55_1" localSheetId="22">#REF!</definedName>
    <definedName name="Excel_BuiltIn_Print_Area_55_1" localSheetId="17">#REF!</definedName>
    <definedName name="Excel_BuiltIn_Print_Area_55_1" localSheetId="0">#REF!</definedName>
    <definedName name="Excel_BuiltIn_Print_Area_55_1" localSheetId="12">#REF!</definedName>
    <definedName name="Excel_BuiltIn_Print_Area_55_1" localSheetId="13">#REF!</definedName>
    <definedName name="Excel_BuiltIn_Print_Area_55_1" localSheetId="14">#REF!</definedName>
    <definedName name="Excel_BuiltIn_Print_Area_55_1" localSheetId="1">#REF!</definedName>
    <definedName name="Excel_BuiltIn_Print_Area_55_1" localSheetId="2">#REF!</definedName>
    <definedName name="Excel_BuiltIn_Print_Area_55_1" localSheetId="5">#REF!</definedName>
    <definedName name="Excel_BuiltIn_Print_Area_55_1" localSheetId="7">#REF!</definedName>
    <definedName name="Excel_BuiltIn_Print_Area_55_1">#REF!</definedName>
    <definedName name="Excel_BuiltIn_Print_Area_61_1" localSheetId="18">#REF!</definedName>
    <definedName name="Excel_BuiltIn_Print_Area_61_1" localSheetId="20">#REF!</definedName>
    <definedName name="Excel_BuiltIn_Print_Area_61_1" localSheetId="21">#REF!</definedName>
    <definedName name="Excel_BuiltIn_Print_Area_61_1" localSheetId="22">#REF!</definedName>
    <definedName name="Excel_BuiltIn_Print_Area_61_1" localSheetId="17">#REF!</definedName>
    <definedName name="Excel_BuiltIn_Print_Area_61_1" localSheetId="5">#REF!</definedName>
    <definedName name="Excel_BuiltIn_Print_Area_61_1" localSheetId="7">#REF!</definedName>
    <definedName name="Excel_BuiltIn_Print_Area_61_1">#REF!</definedName>
    <definedName name="Excel_BuiltIn_Print_Area_61_1_68" localSheetId="5">#REF!</definedName>
    <definedName name="Excel_BuiltIn_Print_Area_61_1_68" localSheetId="7">#REF!</definedName>
    <definedName name="Excel_BuiltIn_Print_Area_61_1_68">#REF!</definedName>
    <definedName name="Excel_BuiltIn_Print_Area_62_1" localSheetId="5">#REF!</definedName>
    <definedName name="Excel_BuiltIn_Print_Area_62_1" localSheetId="7">#REF!</definedName>
    <definedName name="Excel_BuiltIn_Print_Area_62_1">#REF!</definedName>
    <definedName name="Excel_BuiltIn_Print_Area_64_1" localSheetId="18">#REF!</definedName>
    <definedName name="Excel_BuiltIn_Print_Area_64_1" localSheetId="20">#REF!</definedName>
    <definedName name="Excel_BuiltIn_Print_Area_64_1" localSheetId="21">#REF!</definedName>
    <definedName name="Excel_BuiltIn_Print_Area_64_1" localSheetId="22">#REF!</definedName>
    <definedName name="Excel_BuiltIn_Print_Area_64_1" localSheetId="17">#REF!</definedName>
    <definedName name="Excel_BuiltIn_Print_Area_64_1" localSheetId="7">#REF!</definedName>
    <definedName name="Excel_BuiltIn_Print_Area_64_1">#REF!</definedName>
    <definedName name="Excel_BuiltIn_Print_Area_71_1" localSheetId="7">#REF!</definedName>
    <definedName name="Excel_BuiltIn_Print_Area_71_1">#REF!</definedName>
    <definedName name="Excel_BuiltIn_Print_Area_91_1" localSheetId="18">#REF!</definedName>
    <definedName name="Excel_BuiltIn_Print_Area_91_1" localSheetId="20">#REF!</definedName>
    <definedName name="Excel_BuiltIn_Print_Area_91_1" localSheetId="21">#REF!</definedName>
    <definedName name="Excel_BuiltIn_Print_Area_91_1" localSheetId="22">#REF!</definedName>
    <definedName name="Excel_BuiltIn_Print_Area_91_1" localSheetId="17">#REF!</definedName>
    <definedName name="Excel_BuiltIn_Print_Area_91_1" localSheetId="5">#REF!</definedName>
    <definedName name="Excel_BuiltIn_Print_Area_91_1" localSheetId="7">#REF!</definedName>
    <definedName name="Excel_BuiltIn_Print_Area_91_1">#REF!</definedName>
    <definedName name="mama" localSheetId="17">#REF!</definedName>
    <definedName name="mama" localSheetId="7">#REF!</definedName>
    <definedName name="mama">#REF!</definedName>
    <definedName name="mimi">#REF!</definedName>
    <definedName name="_xlnm.Print_Titles" localSheetId="22">pm.ÖM!$A:$B</definedName>
    <definedName name="_xlnm.Print_Titles" localSheetId="13">T_14_felúj.!$8:$11</definedName>
    <definedName name="_xlnm.Print_Titles" localSheetId="14">'T_15_beruh '!$9:$12</definedName>
    <definedName name="_xlnm.Print_Titles" localSheetId="3">T_4_tábla!$A:$B</definedName>
    <definedName name="_xlnm.Print_Titles" localSheetId="4">T_5_tábla!$A:$B</definedName>
    <definedName name="_xlnm.Print_Area" localSheetId="25">'cél,címzett'!$A$1:$O$29</definedName>
    <definedName name="_xlnm.Print_Area" localSheetId="18">egysz.mérleg!$A$1:$N$50</definedName>
    <definedName name="_xlnm.Print_Area" localSheetId="19">egysz.pforg!$A$2:$E$60</definedName>
    <definedName name="_xlnm.Print_Area" localSheetId="20">egysz.pm.!$A$1:$H$35</definedName>
    <definedName name="_xlnm.Print_Area" localSheetId="23">'kötött normatív'!$A$1:$M$52</definedName>
    <definedName name="_xlnm.Print_Area" localSheetId="24">központosított!$A$1:$I$37</definedName>
    <definedName name="_xlnm.Print_Area" localSheetId="21">pm.kimutatás!$A$1:$K$39</definedName>
    <definedName name="_xlnm.Print_Area" localSheetId="22">pm.ÖM!$A$1:$AH$40</definedName>
    <definedName name="_xlnm.Print_Area" localSheetId="17">'T.17.PM Intézmények '!$A$1:$W$21</definedName>
    <definedName name="_xlnm.Print_Area" localSheetId="0">T_1_mérleg!$A$2:$Q$60</definedName>
    <definedName name="_xlnm.Print_Area" localSheetId="9">T_10_műk.bev.!$A$2:$F$50</definedName>
    <definedName name="_xlnm.Print_Area" localSheetId="10">T_11_felh.peszk.átad.!$A$2:$F$76</definedName>
    <definedName name="_xlnm.Print_Area" localSheetId="11">T_12_felhalm.bev.!$A$1:$F$37</definedName>
    <definedName name="_xlnm.Print_Area" localSheetId="12">T_13_kölcsönök!$A$1:$F$45</definedName>
    <definedName name="_xlnm.Print_Area" localSheetId="13">T_14_felúj.!$A$2:$F$200</definedName>
    <definedName name="_xlnm.Print_Area" localSheetId="14">'T_15_beruh '!$A$2:$F$345</definedName>
    <definedName name="_xlnm.Print_Area" localSheetId="15">T_16_tartalék!$A$1:$H$65</definedName>
    <definedName name="_xlnm.Print_Area" localSheetId="1">T_2_kiadás!$A$2:$F$55</definedName>
    <definedName name="_xlnm.Print_Area" localSheetId="2">T_3_bevétel!$A$2:$F$94</definedName>
    <definedName name="_xlnm.Print_Area" localSheetId="3">T_4_tábla!$A$2:$DY$58</definedName>
    <definedName name="_xlnm.Print_Area" localSheetId="4">T_5_tábla!$A$2:$DY$94</definedName>
    <definedName name="_xlnm.Print_Area" localSheetId="5">'T_6_tábla '!$A$1:$Q$51</definedName>
    <definedName name="_xlnm.Print_Area" localSheetId="6">'T_7_tábla '!$A$1:$Q$51</definedName>
    <definedName name="_xlnm.Print_Area" localSheetId="8">T_9_műk.peszk.kiad!$A$1:$F$78</definedName>
    <definedName name="pm" localSheetId="18">#REF!</definedName>
    <definedName name="pm" localSheetId="17">#REF!</definedName>
    <definedName name="pm" localSheetId="0">#REF!</definedName>
    <definedName name="pm" localSheetId="12">#REF!</definedName>
    <definedName name="pm" localSheetId="13">#REF!</definedName>
    <definedName name="pm" localSheetId="14">#REF!</definedName>
    <definedName name="pm" localSheetId="5">#REF!</definedName>
    <definedName name="pm" localSheetId="6">#REF!</definedName>
    <definedName name="pm" localSheetId="7">#REF!</definedName>
    <definedName name="pm">#REF!</definedName>
    <definedName name="szabadság." localSheetId="17">#REF!</definedName>
    <definedName name="szabadság." localSheetId="7">#REF!</definedName>
    <definedName name="szabadság.">#REF!</definedName>
    <definedName name="teszt" localSheetId="17">#REF!</definedName>
    <definedName name="teszt" localSheetId="7">#REF!</definedName>
    <definedName name="teszt">#REF!</definedName>
    <definedName name="uuuuu" localSheetId="17">#REF!</definedName>
    <definedName name="uuuuu" localSheetId="7">#REF!</definedName>
    <definedName name="uuuuu">#REF!</definedName>
    <definedName name="xxxx" localSheetId="7">#REF!</definedName>
    <definedName name="xxxx">#REF!</definedName>
    <definedName name="XXXXXXX" localSheetId="7">#REF!</definedName>
    <definedName name="XXXXXXX">#REF!</definedName>
  </definedNames>
  <calcPr calcId="152511"/>
</workbook>
</file>

<file path=xl/calcChain.xml><?xml version="1.0" encoding="utf-8"?>
<calcChain xmlns="http://schemas.openxmlformats.org/spreadsheetml/2006/main">
  <c r="DF97" i="302" l="1"/>
  <c r="CE61" i="301"/>
  <c r="E21" i="343" l="1"/>
  <c r="E16" i="343"/>
  <c r="C20" i="343"/>
  <c r="D15" i="343"/>
  <c r="E19" i="343"/>
  <c r="B18" i="330"/>
  <c r="C18" i="330"/>
  <c r="D18" i="330"/>
  <c r="E18" i="330"/>
  <c r="F18" i="330"/>
  <c r="G18" i="330"/>
  <c r="H18" i="330"/>
  <c r="I18" i="330"/>
  <c r="J18" i="330"/>
  <c r="K18" i="330"/>
  <c r="L18" i="330"/>
  <c r="M18" i="330"/>
  <c r="N18" i="330"/>
  <c r="O18" i="330"/>
  <c r="B27" i="330"/>
  <c r="C27" i="330"/>
  <c r="D27" i="330"/>
  <c r="E27" i="330"/>
  <c r="F27" i="330"/>
  <c r="G27" i="330"/>
  <c r="H27" i="330"/>
  <c r="I27" i="330"/>
  <c r="J27" i="330"/>
  <c r="K27" i="330"/>
  <c r="L27" i="330"/>
  <c r="M27" i="330"/>
  <c r="N27" i="330"/>
  <c r="O27" i="330"/>
  <c r="B28" i="329"/>
  <c r="B37" i="329"/>
  <c r="D28" i="329"/>
  <c r="D37" i="329" s="1"/>
  <c r="F28" i="329"/>
  <c r="H28" i="329"/>
  <c r="H32" i="329"/>
  <c r="F37" i="329"/>
  <c r="E24" i="328"/>
  <c r="G24" i="328"/>
  <c r="E25" i="328"/>
  <c r="G25" i="328"/>
  <c r="E26" i="328"/>
  <c r="G26" i="328"/>
  <c r="I26" i="328"/>
  <c r="E27" i="328"/>
  <c r="G27" i="328"/>
  <c r="H27" i="328"/>
  <c r="E28" i="328"/>
  <c r="G28" i="328"/>
  <c r="I28" i="328"/>
  <c r="E29" i="328"/>
  <c r="G29" i="328"/>
  <c r="I29" i="328"/>
  <c r="J29" i="328"/>
  <c r="E30" i="328"/>
  <c r="G30" i="328"/>
  <c r="I30" i="328"/>
  <c r="E31" i="328"/>
  <c r="G31" i="328"/>
  <c r="J31" i="328" s="1"/>
  <c r="I31" i="328"/>
  <c r="E32" i="328"/>
  <c r="G32" i="328"/>
  <c r="I32" i="328"/>
  <c r="J32" i="328"/>
  <c r="L32" i="328"/>
  <c r="M32" i="328" s="1"/>
  <c r="E33" i="328"/>
  <c r="G33" i="328"/>
  <c r="J33" i="328"/>
  <c r="I33" i="328"/>
  <c r="L33" i="328" s="1"/>
  <c r="M33" i="328" s="1"/>
  <c r="E34" i="328"/>
  <c r="G34" i="328"/>
  <c r="I34" i="328"/>
  <c r="L34" i="328"/>
  <c r="M34" i="328"/>
  <c r="E35" i="328"/>
  <c r="G35" i="328"/>
  <c r="I35" i="328"/>
  <c r="J35" i="328"/>
  <c r="E36" i="328"/>
  <c r="G36" i="328"/>
  <c r="H36" i="328"/>
  <c r="G37" i="328"/>
  <c r="H37" i="328"/>
  <c r="B38" i="328"/>
  <c r="C38" i="328"/>
  <c r="D38" i="328"/>
  <c r="F38" i="328"/>
  <c r="K38" i="328"/>
  <c r="K45" i="328"/>
  <c r="B45" i="328"/>
  <c r="C45" i="328"/>
  <c r="D45" i="328"/>
  <c r="F45" i="328"/>
  <c r="AH15" i="401"/>
  <c r="G14" i="370" s="1"/>
  <c r="AH16" i="401"/>
  <c r="C17" i="401"/>
  <c r="D17" i="401"/>
  <c r="E17" i="401"/>
  <c r="F17" i="401"/>
  <c r="G17" i="401"/>
  <c r="H17" i="401"/>
  <c r="H27" i="401" s="1"/>
  <c r="H33" i="401" s="1"/>
  <c r="I17" i="401"/>
  <c r="I27" i="401"/>
  <c r="I33" i="401"/>
  <c r="I36" i="401" s="1"/>
  <c r="J17" i="401"/>
  <c r="K17" i="401"/>
  <c r="L17" i="401"/>
  <c r="L27" i="401" s="1"/>
  <c r="L33" i="401" s="1"/>
  <c r="L36" i="401" s="1"/>
  <c r="M17" i="401"/>
  <c r="M27" i="401" s="1"/>
  <c r="N17" i="401"/>
  <c r="O17" i="401"/>
  <c r="P17" i="401"/>
  <c r="P27" i="401"/>
  <c r="P33" i="401" s="1"/>
  <c r="P36" i="401" s="1"/>
  <c r="Q17" i="401"/>
  <c r="Q27" i="401"/>
  <c r="Q33" i="401" s="1"/>
  <c r="Q36" i="401" s="1"/>
  <c r="R17" i="401"/>
  <c r="S17" i="401"/>
  <c r="T17" i="401"/>
  <c r="U17" i="401"/>
  <c r="U27" i="401" s="1"/>
  <c r="U33" i="401" s="1"/>
  <c r="U36" i="401" s="1"/>
  <c r="V17" i="401"/>
  <c r="W17" i="401"/>
  <c r="X17" i="401"/>
  <c r="Y17" i="401"/>
  <c r="Y27" i="401" s="1"/>
  <c r="Y33" i="401" s="1"/>
  <c r="Y36" i="401" s="1"/>
  <c r="Z17" i="401"/>
  <c r="Z27" i="401" s="1"/>
  <c r="Z33" i="401" s="1"/>
  <c r="Z36" i="401" s="1"/>
  <c r="AA17" i="401"/>
  <c r="AB17" i="401"/>
  <c r="AC17" i="401"/>
  <c r="AC27" i="401"/>
  <c r="AC33" i="401" s="1"/>
  <c r="AC36" i="401" s="1"/>
  <c r="AD17" i="401"/>
  <c r="AE17" i="401"/>
  <c r="AF17" i="401"/>
  <c r="AG17" i="401"/>
  <c r="AG27" i="401" s="1"/>
  <c r="AG33" i="401" s="1"/>
  <c r="AG36" i="401" s="1"/>
  <c r="AH18" i="401"/>
  <c r="AH19" i="401"/>
  <c r="G18" i="370" s="1"/>
  <c r="H18" i="370" s="1"/>
  <c r="K18" i="370" s="1"/>
  <c r="AH20" i="401"/>
  <c r="G19" i="370" s="1"/>
  <c r="H19" i="370" s="1"/>
  <c r="K19" i="370" s="1"/>
  <c r="AH21" i="401"/>
  <c r="G20" i="370" s="1"/>
  <c r="H20" i="370" s="1"/>
  <c r="K20" i="370" s="1"/>
  <c r="AH22" i="401"/>
  <c r="AH23" i="401"/>
  <c r="G22" i="370"/>
  <c r="H22" i="370"/>
  <c r="K22" i="370" s="1"/>
  <c r="C24" i="401"/>
  <c r="C27" i="401"/>
  <c r="D24" i="401"/>
  <c r="E24" i="401"/>
  <c r="F24" i="401"/>
  <c r="G24" i="401"/>
  <c r="G27" i="401"/>
  <c r="G33" i="401" s="1"/>
  <c r="G36" i="401" s="1"/>
  <c r="H24" i="401"/>
  <c r="I24" i="401"/>
  <c r="J24" i="401"/>
  <c r="J27" i="401"/>
  <c r="J33" i="401" s="1"/>
  <c r="J36" i="401" s="1"/>
  <c r="K24" i="401"/>
  <c r="K27" i="401"/>
  <c r="K33" i="401"/>
  <c r="L24" i="401"/>
  <c r="M24" i="401"/>
  <c r="N24" i="401"/>
  <c r="O24" i="401"/>
  <c r="O27" i="401" s="1"/>
  <c r="O33" i="401" s="1"/>
  <c r="O36" i="401" s="1"/>
  <c r="P24" i="401"/>
  <c r="Q24" i="401"/>
  <c r="R24" i="401"/>
  <c r="R27" i="401" s="1"/>
  <c r="R33" i="401" s="1"/>
  <c r="R36" i="401" s="1"/>
  <c r="S24" i="401"/>
  <c r="S27" i="401"/>
  <c r="S33" i="401" s="1"/>
  <c r="S36" i="401" s="1"/>
  <c r="T24" i="401"/>
  <c r="U24" i="401"/>
  <c r="V24" i="401"/>
  <c r="W24" i="401"/>
  <c r="W27" i="401"/>
  <c r="W33" i="401" s="1"/>
  <c r="W36" i="401" s="1"/>
  <c r="X24" i="401"/>
  <c r="X27" i="401" s="1"/>
  <c r="X33" i="401" s="1"/>
  <c r="Y24" i="401"/>
  <c r="Z24" i="401"/>
  <c r="AA24" i="401"/>
  <c r="AA27" i="401"/>
  <c r="AA33" i="401" s="1"/>
  <c r="AA36" i="401" s="1"/>
  <c r="AB24" i="401"/>
  <c r="AB27" i="401" s="1"/>
  <c r="AB33" i="401" s="1"/>
  <c r="AB36" i="401" s="1"/>
  <c r="AC24" i="401"/>
  <c r="AD24" i="401"/>
  <c r="AE24" i="401"/>
  <c r="AE27" i="401"/>
  <c r="AF24" i="401"/>
  <c r="AG24" i="401"/>
  <c r="AH25" i="401"/>
  <c r="G24" i="370"/>
  <c r="H24" i="370"/>
  <c r="K24" i="370" s="1"/>
  <c r="AH26" i="401"/>
  <c r="E27" i="401"/>
  <c r="E33" i="401"/>
  <c r="E36" i="401" s="1"/>
  <c r="F27" i="401"/>
  <c r="F33" i="401"/>
  <c r="F36" i="401"/>
  <c r="N27" i="401"/>
  <c r="N33" i="401" s="1"/>
  <c r="N36" i="401" s="1"/>
  <c r="T27" i="401"/>
  <c r="T33" i="401"/>
  <c r="T36" i="401" s="1"/>
  <c r="AD27" i="401"/>
  <c r="AD33" i="401"/>
  <c r="AD36" i="401" s="1"/>
  <c r="AH28" i="401"/>
  <c r="AH29" i="401"/>
  <c r="G28" i="370"/>
  <c r="H28" i="370" s="1"/>
  <c r="K28" i="370" s="1"/>
  <c r="AH30" i="401"/>
  <c r="G29" i="370"/>
  <c r="H29" i="370" s="1"/>
  <c r="K29" i="370" s="1"/>
  <c r="AH31" i="401"/>
  <c r="G30" i="370" s="1"/>
  <c r="H30" i="370" s="1"/>
  <c r="K30" i="370" s="1"/>
  <c r="AH32" i="401"/>
  <c r="C33" i="401"/>
  <c r="H36" i="401"/>
  <c r="X36" i="401"/>
  <c r="AE33" i="401"/>
  <c r="AE36" i="401" s="1"/>
  <c r="AH34" i="401"/>
  <c r="G33" i="370" s="1"/>
  <c r="H33" i="370" s="1"/>
  <c r="K33" i="370" s="1"/>
  <c r="AH35" i="401"/>
  <c r="G34" i="370" s="1"/>
  <c r="H34" i="370" s="1"/>
  <c r="K34" i="370" s="1"/>
  <c r="K36" i="401"/>
  <c r="AH38" i="401"/>
  <c r="AH39" i="401"/>
  <c r="G38" i="370" s="1"/>
  <c r="H38" i="370" s="1"/>
  <c r="AH40" i="401"/>
  <c r="G39" i="370" s="1"/>
  <c r="H39" i="370" s="1"/>
  <c r="K39" i="370" s="1"/>
  <c r="G15" i="370"/>
  <c r="H15" i="370" s="1"/>
  <c r="K15" i="370" s="1"/>
  <c r="C16" i="370"/>
  <c r="D16" i="370"/>
  <c r="E16" i="370"/>
  <c r="F16" i="370"/>
  <c r="F26" i="370"/>
  <c r="F32" i="370"/>
  <c r="F35" i="370" s="1"/>
  <c r="I16" i="370"/>
  <c r="J16" i="370"/>
  <c r="J26" i="370" s="1"/>
  <c r="J32" i="370" s="1"/>
  <c r="J35" i="370" s="1"/>
  <c r="G17" i="370"/>
  <c r="G21" i="370"/>
  <c r="H21" i="370"/>
  <c r="K21" i="370" s="1"/>
  <c r="C23" i="370"/>
  <c r="D23" i="370"/>
  <c r="E23" i="370"/>
  <c r="F23" i="370"/>
  <c r="I23" i="370"/>
  <c r="J23" i="370"/>
  <c r="G25" i="370"/>
  <c r="H25" i="370" s="1"/>
  <c r="K25" i="370" s="1"/>
  <c r="C26" i="370"/>
  <c r="G27" i="370"/>
  <c r="H27" i="370" s="1"/>
  <c r="K27" i="370" s="1"/>
  <c r="G31" i="370"/>
  <c r="H31" i="370"/>
  <c r="K31" i="370" s="1"/>
  <c r="G37" i="370"/>
  <c r="H37" i="370"/>
  <c r="K37" i="370" s="1"/>
  <c r="K38" i="370"/>
  <c r="E16" i="344"/>
  <c r="H16" i="344"/>
  <c r="E17" i="344"/>
  <c r="H17" i="344"/>
  <c r="E18" i="344"/>
  <c r="H18" i="344"/>
  <c r="E19" i="344"/>
  <c r="H19" i="344"/>
  <c r="E20" i="344"/>
  <c r="H20" i="344"/>
  <c r="C21" i="344"/>
  <c r="F21" i="344"/>
  <c r="E22" i="344"/>
  <c r="H22" i="344"/>
  <c r="E23" i="344"/>
  <c r="H23" i="344"/>
  <c r="E25" i="344"/>
  <c r="H25" i="344"/>
  <c r="E26" i="344"/>
  <c r="H26" i="344"/>
  <c r="E29" i="344"/>
  <c r="H29" i="344"/>
  <c r="E30" i="344"/>
  <c r="H30" i="344"/>
  <c r="E31" i="344"/>
  <c r="H31" i="344"/>
  <c r="C52" i="343"/>
  <c r="D52" i="343"/>
  <c r="E52" i="343"/>
  <c r="C60" i="343"/>
  <c r="D60" i="343"/>
  <c r="D21" i="394"/>
  <c r="D31" i="394" s="1"/>
  <c r="G21" i="394"/>
  <c r="K21" i="394"/>
  <c r="N21" i="394"/>
  <c r="D23" i="394"/>
  <c r="G23" i="394"/>
  <c r="K23" i="394"/>
  <c r="N23" i="394"/>
  <c r="D25" i="394"/>
  <c r="G25" i="394"/>
  <c r="K25" i="394"/>
  <c r="N25" i="394"/>
  <c r="D27" i="394"/>
  <c r="G27" i="394"/>
  <c r="I27" i="394"/>
  <c r="J27" i="394"/>
  <c r="L27" i="394"/>
  <c r="L49" i="394"/>
  <c r="M27" i="394"/>
  <c r="B31" i="394"/>
  <c r="B49" i="394" s="1"/>
  <c r="C31" i="394"/>
  <c r="C49" i="394"/>
  <c r="E31" i="394"/>
  <c r="F31" i="394"/>
  <c r="F49" i="394" s="1"/>
  <c r="K32" i="394"/>
  <c r="K36" i="394"/>
  <c r="N32" i="394"/>
  <c r="N36" i="394" s="1"/>
  <c r="K34" i="394"/>
  <c r="N34" i="394"/>
  <c r="I36" i="394"/>
  <c r="J36" i="394"/>
  <c r="L36" i="394"/>
  <c r="M36" i="394"/>
  <c r="M49" i="394" s="1"/>
  <c r="D37" i="394"/>
  <c r="G37" i="394"/>
  <c r="D39" i="394"/>
  <c r="G39" i="394"/>
  <c r="D41" i="394"/>
  <c r="G41" i="394"/>
  <c r="K41" i="394"/>
  <c r="N41" i="394"/>
  <c r="D43" i="394"/>
  <c r="G43" i="394"/>
  <c r="K43" i="394"/>
  <c r="N43" i="394"/>
  <c r="D45" i="394"/>
  <c r="G45" i="394"/>
  <c r="K45" i="394"/>
  <c r="N45" i="394"/>
  <c r="B47" i="394"/>
  <c r="C47" i="394"/>
  <c r="D47" i="394"/>
  <c r="E47" i="394"/>
  <c r="E49" i="394"/>
  <c r="F47" i="394"/>
  <c r="I47" i="394"/>
  <c r="J47" i="394"/>
  <c r="L47" i="394"/>
  <c r="M47" i="394"/>
  <c r="N47" i="394"/>
  <c r="E20" i="343"/>
  <c r="C32" i="343"/>
  <c r="C32" i="370"/>
  <c r="J49" i="394"/>
  <c r="N27" i="394"/>
  <c r="L26" i="328"/>
  <c r="M26" i="328"/>
  <c r="J26" i="328"/>
  <c r="J24" i="328"/>
  <c r="L24" i="328" s="1"/>
  <c r="G16" i="370"/>
  <c r="H14" i="370"/>
  <c r="K14" i="370"/>
  <c r="C27" i="344"/>
  <c r="E27" i="344" s="1"/>
  <c r="C24" i="344"/>
  <c r="E24" i="344"/>
  <c r="E21" i="344"/>
  <c r="J30" i="328"/>
  <c r="L30" i="328"/>
  <c r="M30" i="328"/>
  <c r="L29" i="328"/>
  <c r="M29" i="328" s="1"/>
  <c r="E26" i="370"/>
  <c r="E32" i="370"/>
  <c r="E35" i="370"/>
  <c r="C36" i="401"/>
  <c r="D27" i="401"/>
  <c r="D33" i="401"/>
  <c r="L35" i="328"/>
  <c r="M35" i="328"/>
  <c r="K27" i="394"/>
  <c r="C54" i="343"/>
  <c r="H16" i="370"/>
  <c r="K16" i="370"/>
  <c r="D26" i="370"/>
  <c r="D32" i="370"/>
  <c r="D35" i="370"/>
  <c r="AH24" i="401"/>
  <c r="I36" i="328"/>
  <c r="J36" i="328"/>
  <c r="J25" i="328"/>
  <c r="L25" i="328"/>
  <c r="M25" i="328" s="1"/>
  <c r="H21" i="344"/>
  <c r="I26" i="370"/>
  <c r="I32" i="370"/>
  <c r="I35" i="370" s="1"/>
  <c r="H38" i="328"/>
  <c r="H45" i="328"/>
  <c r="L31" i="328"/>
  <c r="M31" i="328"/>
  <c r="L36" i="328"/>
  <c r="M36" i="328"/>
  <c r="E55" i="343"/>
  <c r="C35" i="370"/>
  <c r="E54" i="343"/>
  <c r="D54" i="343"/>
  <c r="C45" i="343" l="1"/>
  <c r="C40" i="343"/>
  <c r="E33" i="343"/>
  <c r="E60" i="343" s="1"/>
  <c r="D24" i="343"/>
  <c r="D30" i="343" s="1"/>
  <c r="D59" i="343" s="1"/>
  <c r="C12" i="343"/>
  <c r="D32" i="343"/>
  <c r="D21" i="343"/>
  <c r="D13" i="343"/>
  <c r="C19" i="343"/>
  <c r="D19" i="343"/>
  <c r="C15" i="343"/>
  <c r="E32" i="343"/>
  <c r="C13" i="343"/>
  <c r="C24" i="343"/>
  <c r="C30" i="343" s="1"/>
  <c r="C59" i="343" s="1"/>
  <c r="G31" i="394"/>
  <c r="G49" i="394" s="1"/>
  <c r="C21" i="343"/>
  <c r="H17" i="370"/>
  <c r="K17" i="370" s="1"/>
  <c r="G23" i="370"/>
  <c r="M33" i="401"/>
  <c r="M36" i="401" s="1"/>
  <c r="D42" i="343"/>
  <c r="D43" i="343" s="1"/>
  <c r="C39" i="343"/>
  <c r="E11" i="343"/>
  <c r="D49" i="394"/>
  <c r="G47" i="394"/>
  <c r="N49" i="394"/>
  <c r="I27" i="328"/>
  <c r="G38" i="328"/>
  <c r="G45" i="328" s="1"/>
  <c r="E38" i="328"/>
  <c r="E45" i="328" s="1"/>
  <c r="D36" i="401"/>
  <c r="AH36" i="401" s="1"/>
  <c r="K47" i="394"/>
  <c r="K49" i="394" s="1"/>
  <c r="V27" i="401"/>
  <c r="V33" i="401" s="1"/>
  <c r="V36" i="401" s="1"/>
  <c r="AH17" i="401"/>
  <c r="M24" i="328"/>
  <c r="I49" i="394"/>
  <c r="F24" i="344"/>
  <c r="H24" i="344" s="1"/>
  <c r="F27" i="344"/>
  <c r="H27" i="344" s="1"/>
  <c r="AF27" i="401"/>
  <c r="AF33" i="401" s="1"/>
  <c r="AF36" i="401" s="1"/>
  <c r="J28" i="328"/>
  <c r="L28" i="328"/>
  <c r="M28" i="328" s="1"/>
  <c r="I37" i="328"/>
  <c r="L37" i="328" s="1"/>
  <c r="M37" i="328" s="1"/>
  <c r="J37" i="328"/>
  <c r="H37" i="329"/>
  <c r="C36" i="343" l="1"/>
  <c r="E40" i="343"/>
  <c r="E45" i="343"/>
  <c r="D45" i="343"/>
  <c r="C42" i="343"/>
  <c r="C43" i="343" s="1"/>
  <c r="E42" i="343"/>
  <c r="E43" i="343" s="1"/>
  <c r="D12" i="343"/>
  <c r="D11" i="343"/>
  <c r="C16" i="343"/>
  <c r="D36" i="343"/>
  <c r="J38" i="328"/>
  <c r="J45" i="328" s="1"/>
  <c r="L27" i="328"/>
  <c r="I38" i="328"/>
  <c r="I45" i="328" s="1"/>
  <c r="E36" i="343"/>
  <c r="AH27" i="401"/>
  <c r="E13" i="343"/>
  <c r="E12" i="343"/>
  <c r="D40" i="343"/>
  <c r="D16" i="343"/>
  <c r="AH33" i="401"/>
  <c r="D18" i="343"/>
  <c r="G26" i="370"/>
  <c r="H23" i="370"/>
  <c r="K23" i="370" s="1"/>
  <c r="C44" i="343" l="1"/>
  <c r="C38" i="343" s="1"/>
  <c r="C18" i="343"/>
  <c r="D44" i="343"/>
  <c r="D38" i="343" s="1"/>
  <c r="E18" i="343"/>
  <c r="C14" i="343"/>
  <c r="E17" i="343"/>
  <c r="E22" i="343"/>
  <c r="D22" i="343"/>
  <c r="E24" i="343"/>
  <c r="E30" i="343" s="1"/>
  <c r="E59" i="343" s="1"/>
  <c r="G32" i="370"/>
  <c r="H26" i="370"/>
  <c r="K26" i="370" s="1"/>
  <c r="M27" i="328"/>
  <c r="M38" i="328" s="1"/>
  <c r="M45" i="328" s="1"/>
  <c r="L38" i="328"/>
  <c r="L45" i="328" s="1"/>
  <c r="C22" i="343"/>
  <c r="C41" i="343"/>
  <c r="D41" i="343"/>
  <c r="D20" i="343"/>
  <c r="C11" i="343"/>
  <c r="C37" i="343" l="1"/>
  <c r="E44" i="343"/>
  <c r="E38" i="343" s="1"/>
  <c r="D37" i="343"/>
  <c r="E41" i="343"/>
  <c r="E15" i="343"/>
  <c r="G35" i="370"/>
  <c r="H35" i="370" s="1"/>
  <c r="K35" i="370" s="1"/>
  <c r="H32" i="370"/>
  <c r="K32" i="370" s="1"/>
  <c r="C17" i="343"/>
  <c r="C23" i="343" s="1"/>
  <c r="D14" i="343"/>
  <c r="C35" i="343" l="1"/>
  <c r="C46" i="343" s="1"/>
  <c r="C53" i="343" s="1"/>
  <c r="C56" i="343" s="1"/>
  <c r="E37" i="343"/>
  <c r="C31" i="343"/>
  <c r="C34" i="343" s="1"/>
  <c r="D17" i="343"/>
  <c r="D23" i="343" s="1"/>
  <c r="D31" i="343" s="1"/>
  <c r="D34" i="343" s="1"/>
  <c r="E14" i="343"/>
  <c r="E23" i="343" s="1"/>
  <c r="E31" i="343" s="1"/>
  <c r="E34" i="343" s="1"/>
  <c r="D35" i="343" l="1"/>
  <c r="C57" i="343"/>
  <c r="C58" i="343" s="1"/>
  <c r="D39" i="343"/>
  <c r="E35" i="343"/>
  <c r="E39" i="343"/>
  <c r="D46" i="343" l="1"/>
  <c r="D57" i="343" s="1"/>
  <c r="D58" i="343" s="1"/>
  <c r="E46" i="343"/>
  <c r="E57" i="343" s="1"/>
  <c r="E58" i="343" s="1"/>
  <c r="D53" i="343" l="1"/>
  <c r="D56" i="343" s="1"/>
  <c r="E53" i="343"/>
  <c r="E56" i="343" s="1"/>
</calcChain>
</file>

<file path=xl/comments1.xml><?xml version="1.0" encoding="utf-8"?>
<comments xmlns="http://schemas.openxmlformats.org/spreadsheetml/2006/main">
  <authors>
    <author>Balog Lászlóné Zsuzsa</author>
  </authors>
  <commentList>
    <comment ref="E24" authorId="0" shapeId="0">
      <text>
        <r>
          <rPr>
            <b/>
            <sz val="9"/>
            <color indexed="81"/>
            <rFont val="Segoe UI"/>
            <family val="2"/>
            <charset val="238"/>
          </rPr>
          <t>Csabai Éva:</t>
        </r>
        <r>
          <rPr>
            <sz val="9"/>
            <color indexed="81"/>
            <rFont val="Segoe UI"/>
            <family val="2"/>
            <charset val="238"/>
          </rPr>
          <t xml:space="preserve">
39818 fel nem használt Átm.tart. Fa nem terh.tart-ba átcsop. kv-i rendelet elfogadásakor</t>
        </r>
      </text>
    </comment>
    <comment ref="D42" authorId="0" shapeId="0">
      <text>
        <r>
          <rPr>
            <b/>
            <sz val="9"/>
            <color indexed="81"/>
            <rFont val="Segoe UI"/>
            <family val="2"/>
            <charset val="238"/>
          </rPr>
          <t>Csabai Éva:</t>
        </r>
        <r>
          <rPr>
            <sz val="9"/>
            <color indexed="81"/>
            <rFont val="Segoe UI"/>
            <family val="2"/>
            <charset val="238"/>
          </rPr>
          <t xml:space="preserve">
maradvány beem-nél
</t>
        </r>
      </text>
    </comment>
  </commentList>
</comments>
</file>

<file path=xl/comments2.xml><?xml version="1.0" encoding="utf-8"?>
<comments xmlns="http://schemas.openxmlformats.org/spreadsheetml/2006/main">
  <authors>
    <author>Balogh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38"/>
          </rPr>
          <t>Balogh:</t>
        </r>
        <r>
          <rPr>
            <sz val="8"/>
            <color indexed="81"/>
            <rFont val="Tahoma"/>
            <family val="2"/>
            <charset val="238"/>
          </rPr>
          <t xml:space="preserve">
29 űrlapról intézményenként és PH </t>
        </r>
      </text>
    </comment>
  </commentList>
</comments>
</file>

<file path=xl/sharedStrings.xml><?xml version="1.0" encoding="utf-8"?>
<sst xmlns="http://schemas.openxmlformats.org/spreadsheetml/2006/main" count="2988" uniqueCount="1356">
  <si>
    <t>19. sz. tábla  3. oldal a   /2013. (     )</t>
  </si>
  <si>
    <t>19. sz. tábla  4. oldal a   /2013. (     )</t>
  </si>
  <si>
    <t>19. sz. tábla  5. oldal a   /2013. (     )</t>
  </si>
  <si>
    <t>2012.évi egyszerűsített pénzmaradvány kimutatása</t>
  </si>
  <si>
    <t>Bolyai</t>
  </si>
  <si>
    <r>
      <t xml:space="preserve">Budapest Főváros II. kerületének Önkormányzat önállóan működő </t>
    </r>
    <r>
      <rPr>
        <b/>
        <sz val="12"/>
        <rFont val="Times New Roman CE"/>
        <charset val="238"/>
      </rPr>
      <t>intézményeinek</t>
    </r>
    <r>
      <rPr>
        <b/>
        <sz val="12"/>
        <rFont val="Times New Roman CE"/>
        <family val="1"/>
        <charset val="238"/>
      </rPr>
      <t xml:space="preserve"> </t>
    </r>
  </si>
  <si>
    <t xml:space="preserve">Pénzforgalmi költségvetési bevételek és kiadások különbsége (36-13)
[költségvetési hiány (-), költségvetési többlet (+)]   </t>
  </si>
  <si>
    <t>Budapest Főváros II. kerületének Önkormányzata 2012. évi egyszerűsített  pénzmaradvány kimutatása</t>
  </si>
  <si>
    <t>előirányzat</t>
  </si>
  <si>
    <t>III.</t>
  </si>
  <si>
    <t>Felújítás</t>
  </si>
  <si>
    <t>a.</t>
  </si>
  <si>
    <t>Keretek</t>
  </si>
  <si>
    <t>b.</t>
  </si>
  <si>
    <t xml:space="preserve">Közlekedési kiskorrekció </t>
  </si>
  <si>
    <t xml:space="preserve">Járdaépítés </t>
  </si>
  <si>
    <t xml:space="preserve">Műszaki előkészítés </t>
  </si>
  <si>
    <t xml:space="preserve">Útépítés </t>
  </si>
  <si>
    <t>Közterületi parkolóhelyek kialakítása zöldterület rendezésével</t>
  </si>
  <si>
    <t xml:space="preserve">Polgármesteri Hivatal bútorcsere </t>
  </si>
  <si>
    <t xml:space="preserve">Egyéb gép, berendezés </t>
  </si>
  <si>
    <t>Magyar Máltai Szeretetszolgálat - hajléktalan ellátásra</t>
  </si>
  <si>
    <t>c.</t>
  </si>
  <si>
    <t>Dologi kiadások</t>
  </si>
  <si>
    <t>Budapesti Szent Ferenc Kórház</t>
  </si>
  <si>
    <t>Testvérvárosi kapcsolatok</t>
  </si>
  <si>
    <t>Központi karbantartási keret (intézményi hálózathoz)</t>
  </si>
  <si>
    <t>Települési  vízellátás</t>
  </si>
  <si>
    <t xml:space="preserve">Pasaréti Páduai Szent Antal Plébánia </t>
  </si>
  <si>
    <t>Nem önkormányzati oktatási intézmények  támogatása</t>
  </si>
  <si>
    <t>Megnevezés</t>
  </si>
  <si>
    <t>Remetekertvárosi Szentlélek Egyházközség</t>
  </si>
  <si>
    <t>Ingatlanértékesítések</t>
  </si>
  <si>
    <t xml:space="preserve">Mindösszesen: ( I. + II. ) </t>
  </si>
  <si>
    <t>eredeti</t>
  </si>
  <si>
    <t>1.5</t>
  </si>
  <si>
    <t>2.1</t>
  </si>
  <si>
    <t>2.2</t>
  </si>
  <si>
    <t>3.1</t>
  </si>
  <si>
    <t>Vásárolt élelmezés</t>
  </si>
  <si>
    <t>ÓVODÁK ÖSSZESEN:</t>
  </si>
  <si>
    <t>E/ Tartalékok</t>
  </si>
  <si>
    <t>Általános tartalék</t>
  </si>
  <si>
    <t xml:space="preserve">Működési  céltartalék </t>
  </si>
  <si>
    <t>Pénzforgalom nélküli kiadások</t>
  </si>
  <si>
    <t>Felhalmozási és tőke jellegű bevételek</t>
  </si>
  <si>
    <t>* Az előző évet érintő és a könyvekben tárgyévben rögzített módosítások</t>
  </si>
  <si>
    <t>** A tárgyévet érintő és könyvekben tárgyévet követő évben rögzített módosítások</t>
  </si>
  <si>
    <t>Járóbeteg ellátás</t>
  </si>
  <si>
    <t>a)</t>
  </si>
  <si>
    <t>b)</t>
  </si>
  <si>
    <t>c)</t>
  </si>
  <si>
    <t>d)</t>
  </si>
  <si>
    <t>önkormányzati rendelethez</t>
  </si>
  <si>
    <t>(ezer forintban)</t>
  </si>
  <si>
    <t>( ± )</t>
  </si>
  <si>
    <t>Egyéb aktiv és passzív pénzügyi elszámolások
összevont záróegyenlege ( ± )</t>
  </si>
  <si>
    <t>Előző év(ek)ben képzett tartalékok maradványa (-)</t>
  </si>
  <si>
    <t>Munkaadókat terh. járulékok, szociális hozzájárulási adó</t>
  </si>
  <si>
    <t xml:space="preserve">Működési költségvetési kiadások </t>
  </si>
  <si>
    <t>Felhalmozási költségvetési kiadások</t>
  </si>
  <si>
    <t>Felhalmozási költségvetési bevételek</t>
  </si>
  <si>
    <t xml:space="preserve">Költségvetési kiadások összesen </t>
  </si>
  <si>
    <t xml:space="preserve">Költségvetési bevételek összesen </t>
  </si>
  <si>
    <t>Finanszírozási kiadások</t>
  </si>
  <si>
    <t>Pénzmaradványt terhelő elvonások ( ± )</t>
  </si>
  <si>
    <t>Hálózat építés</t>
  </si>
  <si>
    <t xml:space="preserve">Működési tartalék </t>
  </si>
  <si>
    <t xml:space="preserve">Fejlesztések </t>
  </si>
  <si>
    <t>Céltartalék összesen ( a + b )</t>
  </si>
  <si>
    <t>16. sz. melléklet</t>
  </si>
  <si>
    <t>Önkormányzati lakások értékesítése</t>
  </si>
  <si>
    <t xml:space="preserve">  Bérlők részére</t>
  </si>
  <si>
    <t xml:space="preserve">  Bérlő nélküli lakások értékesítése</t>
  </si>
  <si>
    <t>Telekingatlan értékesítése</t>
  </si>
  <si>
    <t>Egyéb vagyoni értékű jog értékesítése</t>
  </si>
  <si>
    <r>
      <t xml:space="preserve"> </t>
    </r>
    <r>
      <rPr>
        <i/>
        <sz val="10"/>
        <rFont val="Times New Roman CE"/>
        <charset val="238"/>
      </rPr>
      <t>Kiürült önk-i.építmények értékesítése</t>
    </r>
  </si>
  <si>
    <t xml:space="preserve">Ellátottak pénzbeli juttatásai </t>
  </si>
  <si>
    <t xml:space="preserve"> - Egészségbiztosítási Alapból
   folyósított pénzeszköz maradványa</t>
  </si>
  <si>
    <t xml:space="preserve"> - Kötelezettséggel terhelt
   pénzmaradvány</t>
  </si>
  <si>
    <t xml:space="preserve"> - Szabad pénzmaradvány</t>
  </si>
  <si>
    <t>megnevezése</t>
  </si>
  <si>
    <t>Települési vízellátás</t>
  </si>
  <si>
    <t>Egyházi épületek felújítására adott támogatás</t>
  </si>
  <si>
    <t>Nem önkormányzati oktatási intézm.támogatása</t>
  </si>
  <si>
    <t>Lakosságnak</t>
  </si>
  <si>
    <t xml:space="preserve">Állami </t>
  </si>
  <si>
    <t xml:space="preserve"> hozzájárulás</t>
  </si>
  <si>
    <t xml:space="preserve">eltérése a  </t>
  </si>
  <si>
    <t xml:space="preserve">tényleges </t>
  </si>
  <si>
    <t xml:space="preserve">adatokhoz </t>
  </si>
  <si>
    <t xml:space="preserve"> viszonyítva</t>
  </si>
  <si>
    <t xml:space="preserve">A központi </t>
  </si>
  <si>
    <t>költségvetéssel</t>
  </si>
  <si>
    <t>rendezendő</t>
  </si>
  <si>
    <t>pótlólagos</t>
  </si>
  <si>
    <t>támogatási</t>
  </si>
  <si>
    <t>Forintban</t>
  </si>
  <si>
    <t>hozzá-</t>
  </si>
  <si>
    <t>Évközi</t>
  </si>
  <si>
    <t>változások</t>
  </si>
  <si>
    <t>Ténylegesen</t>
  </si>
  <si>
    <t>megillető</t>
  </si>
  <si>
    <t>tervezet</t>
  </si>
  <si>
    <t>támogatás</t>
  </si>
  <si>
    <t>állami</t>
  </si>
  <si>
    <t>mutató-</t>
  </si>
  <si>
    <t>összeg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</si>
  <si>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</si>
  <si>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</si>
  <si>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</si>
  <si>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</si>
  <si>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</si>
  <si>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</si>
  <si>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</si>
  <si>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</si>
  <si>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</si>
  <si>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</si>
  <si>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</si>
  <si>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</si>
  <si>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Kieg.tám.egyes közoktatási feladatok ellátásához</t>
  </si>
  <si>
    <t xml:space="preserve"> adatok között</t>
  </si>
  <si>
    <t xml:space="preserve">korrigált eredeti </t>
  </si>
  <si>
    <t xml:space="preserve">Általános tartalék összesen </t>
  </si>
  <si>
    <t>a</t>
  </si>
  <si>
    <t>Tartalékba helyezett összeg jogcíme</t>
  </si>
  <si>
    <t>I.</t>
  </si>
  <si>
    <t xml:space="preserve">Általános tartalék </t>
  </si>
  <si>
    <t>Felhalmozási céltartalék</t>
  </si>
  <si>
    <t>Ö s s z e s e n :</t>
  </si>
  <si>
    <t>Céltámogatás:</t>
  </si>
  <si>
    <t>Ált. Isk.</t>
  </si>
  <si>
    <t>és Gimn.</t>
  </si>
  <si>
    <t>Sorszám</t>
  </si>
  <si>
    <t>bevételek</t>
  </si>
  <si>
    <t>teljesítés</t>
  </si>
  <si>
    <t>Előirányzat</t>
  </si>
  <si>
    <t>járulás</t>
  </si>
  <si>
    <t>EGYESÍTETT BÖLCSŐDÉK ÖSSZESEN:</t>
  </si>
  <si>
    <t>Felszíni vízelvezetés</t>
  </si>
  <si>
    <t>Szoftver vásárlás</t>
  </si>
  <si>
    <t>Szerver licensz</t>
  </si>
  <si>
    <t>ÉNO</t>
  </si>
  <si>
    <t>HUMÁN SZOLGÁLTATÁS ÖSSZESEN:</t>
  </si>
  <si>
    <t>Testvérkék Ferences Óvoda</t>
  </si>
  <si>
    <t>Eredeti eir.</t>
  </si>
  <si>
    <t>Állategészségügyi</t>
  </si>
  <si>
    <t>Szennyvízelvezetés</t>
  </si>
  <si>
    <t>feladatok</t>
  </si>
  <si>
    <t>tevékenység</t>
  </si>
  <si>
    <t>Eredeti</t>
  </si>
  <si>
    <t>Érvényes</t>
  </si>
  <si>
    <t>Munkaadókat terhelő járulékok</t>
  </si>
  <si>
    <t>Módosított</t>
  </si>
  <si>
    <t>Egészségügyi Szolgálat</t>
  </si>
  <si>
    <t>Bursa Hungarica: felsőoktatásban tanulók ösztöndíja</t>
  </si>
  <si>
    <t>Hivatal</t>
  </si>
  <si>
    <t>Budapest Főváros II.ker.Önkormányzatának  cél- és címzett támogatásainak alakulása 2007. évben</t>
  </si>
  <si>
    <t xml:space="preserve">Szennyvízcsatorna bekötővezeték kiépítése </t>
  </si>
  <si>
    <t>Virág árok Óvoda összesen:</t>
  </si>
  <si>
    <t>7. sz. melléklet 2. oldal</t>
  </si>
  <si>
    <t>7. sz. melléklet 3. oldal</t>
  </si>
  <si>
    <t>7. sz. melléklet 4. oldal</t>
  </si>
  <si>
    <t>7. sz. melléklet 5. oldal</t>
  </si>
  <si>
    <t>A feladatra a</t>
  </si>
  <si>
    <t>központi</t>
  </si>
  <si>
    <t>Többletbevételből származó tartalék</t>
  </si>
  <si>
    <t>Fejlesztések előkészítése</t>
  </si>
  <si>
    <t>L É T S Z Á M :</t>
  </si>
  <si>
    <t>költségvetésből</t>
  </si>
  <si>
    <t>igényelt összeg</t>
  </si>
  <si>
    <t>Az önkormányzat</t>
  </si>
  <si>
    <t>által az adott célra</t>
  </si>
  <si>
    <t>ténylegesen</t>
  </si>
  <si>
    <t>Római Katolikus Plénánia Máriaremete (Bazilika)</t>
  </si>
  <si>
    <t>Úthibák miatti kártalanítások</t>
  </si>
  <si>
    <t>Cimbalom utcai Református Egyházközség</t>
  </si>
  <si>
    <t>Aktív eszközök hálózathoz</t>
  </si>
  <si>
    <t>Szerver bővítése</t>
  </si>
  <si>
    <t xml:space="preserve">Pályázatokkal kapcsolatos feladatok </t>
  </si>
  <si>
    <t>Társasházak felújítása</t>
  </si>
  <si>
    <t>fő</t>
  </si>
  <si>
    <t>Társasházak felújítása - önkormányzati tulajdon után</t>
  </si>
  <si>
    <t>Teljesítés</t>
  </si>
  <si>
    <t>%-a</t>
  </si>
  <si>
    <t>% - a</t>
  </si>
  <si>
    <t>Telj.</t>
  </si>
  <si>
    <t>4. sz. tábla 6. oldal</t>
  </si>
  <si>
    <t>e</t>
  </si>
  <si>
    <t>h</t>
  </si>
  <si>
    <t>i</t>
  </si>
  <si>
    <t>j</t>
  </si>
  <si>
    <t>k</t>
  </si>
  <si>
    <t>Előző évi</t>
  </si>
  <si>
    <t>Sor-</t>
  </si>
  <si>
    <t>szám</t>
  </si>
  <si>
    <t>f</t>
  </si>
  <si>
    <t>g</t>
  </si>
  <si>
    <t>Címzett támogatás:</t>
  </si>
  <si>
    <t>4. sz. melléklet 1. oldal</t>
  </si>
  <si>
    <t>Címzett támogatás összesen:</t>
  </si>
  <si>
    <t>Szennyvíz csatorna hálózat</t>
  </si>
  <si>
    <t>6-7. vízgyűjtő csatorna</t>
  </si>
  <si>
    <t>Budai Görögkatolikus Egyházközség</t>
  </si>
  <si>
    <t>Egyéb vállalkozásnak</t>
  </si>
  <si>
    <t>Egészségügyi Szolgálat összesen:</t>
  </si>
  <si>
    <t>Működési célú támogatásértékű kiadások, egyéb támogatások</t>
  </si>
  <si>
    <t>ÁHT-n kívülre végleges működési pénzeszközátadások</t>
  </si>
  <si>
    <t>Ellátottak pénzbeli juttatásai</t>
  </si>
  <si>
    <t>Felhalmozási célú támogatásértékű kiadások, egyéb támogatások</t>
  </si>
  <si>
    <t>Költségvetési</t>
  </si>
  <si>
    <t>Működési</t>
  </si>
  <si>
    <t>Felhalmozási</t>
  </si>
  <si>
    <t>Személyi</t>
  </si>
  <si>
    <t>terhelő</t>
  </si>
  <si>
    <t>Dologi</t>
  </si>
  <si>
    <t>célú</t>
  </si>
  <si>
    <t>felhalmozási</t>
  </si>
  <si>
    <t>juttatások</t>
  </si>
  <si>
    <t>pénzeszköz</t>
  </si>
  <si>
    <t>pénzbeli</t>
  </si>
  <si>
    <t>Közfog-</t>
  </si>
  <si>
    <t>szocilis</t>
  </si>
  <si>
    <t>juttatásai</t>
  </si>
  <si>
    <t>lalkoztatottak</t>
  </si>
  <si>
    <t>hozzájárulási</t>
  </si>
  <si>
    <t>adó</t>
  </si>
  <si>
    <t xml:space="preserve">Egyesített Bölcsődék </t>
  </si>
  <si>
    <t xml:space="preserve">Felhalmozási </t>
  </si>
  <si>
    <t>Felhalmozási kiadások (felújítások nélkül)</t>
  </si>
  <si>
    <t>Pénzügyi lizing tőketörlesztés miatti kiadások</t>
  </si>
  <si>
    <t>Pénzforgalmi kiadások (13+20)</t>
  </si>
  <si>
    <t>Finanszírozási kiadások összesen: (14+ 15+ 17+18+19)</t>
  </si>
  <si>
    <t>Kiadások összesen (21+22+23)</t>
  </si>
  <si>
    <t>Költségvetési pénzforgalmi bevételek összesen:
(25+... +28+30+31+32+34+35)</t>
  </si>
  <si>
    <t>Bevételek összesen (43+…+45)</t>
  </si>
  <si>
    <t>Finanszírozási műveletek eredménye (42-20)</t>
  </si>
  <si>
    <t>Aktív és passzív pénzügyi műveletek egyenlege (45-23)</t>
  </si>
  <si>
    <t>Működési bevételek</t>
  </si>
  <si>
    <t xml:space="preserve">Igénybe vett tartalékokkal korrigált költségvetési bevételek és kiadások különbsége (47+44-22)
[korrigált költségvetési hiány (-), korrigált költségvetési többlet (+)]  </t>
  </si>
  <si>
    <t>Parkoltatás</t>
  </si>
  <si>
    <t>Egyéb jogi tevékenység</t>
  </si>
  <si>
    <t>Önkormányzat</t>
  </si>
  <si>
    <t>feladatai összesen</t>
  </si>
  <si>
    <t>II. Kerületi Kulturális Közhasznú Nonprofit Kft. műk.tám.</t>
  </si>
  <si>
    <t>Közvilágítás fejlesztése</t>
  </si>
  <si>
    <t>ÁHT-n kívülre végleges felhalmozási pénzeszközátadások</t>
  </si>
  <si>
    <t>Hosszú lejáratú kölcsönök nyújtása</t>
  </si>
  <si>
    <t>Rövid lejáratú kölcsönök nyújtása</t>
  </si>
  <si>
    <t>Költségvetési pénzforgalmi kiadások összesen: (01+…+12)</t>
  </si>
  <si>
    <t>Tartós hitelviszonyt megtestesítő értékpapírok kiadásai</t>
  </si>
  <si>
    <t>Forgatási célú hitelviszonyt megtestesítő értékpapírok kiadásai</t>
  </si>
  <si>
    <t xml:space="preserve">Kiegyenlítő, függő, átfutó kiadások </t>
  </si>
  <si>
    <t>Működési célú támogatásértékű bevételek, egyéb támogatások</t>
  </si>
  <si>
    <t>ÁHT-n kívülről végleges működési pénzeszközátvételek</t>
  </si>
  <si>
    <t>Felhalmozási célú támogatásértékű bevételek, egyéb támogatások</t>
  </si>
  <si>
    <t>ÁHT-n kívülről végleges felhalmozási pénzeszközátvételek</t>
  </si>
  <si>
    <t>Támogatások, kiegészítések</t>
  </si>
  <si>
    <t>32-ből Önkormányzatok költségvetési támogatása</t>
  </si>
  <si>
    <t>Hosszú lejáratú kölcsönök visszatérülése</t>
  </si>
  <si>
    <t>Rövid lejáratú kölcsönök visszatérülése</t>
  </si>
  <si>
    <t>Hosszú lejáratú hitelek felvétele</t>
  </si>
  <si>
    <t>Rövid lejáratú hitelek felvétele</t>
  </si>
  <si>
    <t>11. sz. melléklet</t>
  </si>
  <si>
    <t>Tartós hitelviszonyt megtestesítő értékpapírok bevételei</t>
  </si>
  <si>
    <t>Forgatási célú hitelviszonyt megtestesítő értékpapírok bevételei</t>
  </si>
  <si>
    <t>Kiegyenlítő, függő, átfutó bevételek</t>
  </si>
  <si>
    <t xml:space="preserve">      </t>
  </si>
  <si>
    <t xml:space="preserve">dec.31-ig </t>
  </si>
  <si>
    <t>felhasznált</t>
  </si>
  <si>
    <t>feladattal</t>
  </si>
  <si>
    <t>terhelt, de fel</t>
  </si>
  <si>
    <t>nem használt</t>
  </si>
  <si>
    <t>Forgatási célú pénzügyi műveletek egyenlege</t>
  </si>
  <si>
    <t>Vállalkozási tevékenység pénzforgalmi vállalkozási
maradványa (-)</t>
  </si>
  <si>
    <t>Tárgyévi helyesbített pénzmaradvány (1+ 2 ± 3 - 4 - 5)</t>
  </si>
  <si>
    <t>Finanszírozásból származó korrekciók ( + )</t>
  </si>
  <si>
    <t>Költségvetési pénzmaradvány (6 ± 7 ± 8)</t>
  </si>
  <si>
    <t>A vállalkozási maradványból az alaptevékenység
ellátására felhasznált összeg</t>
  </si>
  <si>
    <t>Módosított pénzmaradvány (3 ± 10 ± 11)</t>
  </si>
  <si>
    <t xml:space="preserve">A 12. sorból </t>
  </si>
  <si>
    <t>14.</t>
  </si>
  <si>
    <t>- Kötelezettségvállalással terhelt pénzmaradvány</t>
  </si>
  <si>
    <t>15.</t>
  </si>
  <si>
    <t>Az állami hozzájárulás jogcíme</t>
  </si>
  <si>
    <t>(az éves költségvetési törvény szerint)</t>
  </si>
  <si>
    <t>törvényben megállapított,</t>
  </si>
  <si>
    <t xml:space="preserve">Az éves költségvetési </t>
  </si>
  <si>
    <t>Eltérés a költségvetési</t>
  </si>
  <si>
    <t>visszafizetés (-),</t>
  </si>
  <si>
    <t>igény (+)</t>
  </si>
  <si>
    <t>törvény és a tényleges</t>
  </si>
  <si>
    <t>II.</t>
  </si>
  <si>
    <t>22.sz tábla a     /2008. (        )</t>
  </si>
  <si>
    <t>Képviselő-testülethez rendelt tartalék</t>
  </si>
  <si>
    <t>Támogatás mindösszesen</t>
  </si>
  <si>
    <t>Beruházás</t>
  </si>
  <si>
    <t>Előző időszak</t>
  </si>
  <si>
    <t>Tárgyévi</t>
  </si>
  <si>
    <t>tervezett összes költsége</t>
  </si>
  <si>
    <t>ebből a támog.össz.</t>
  </si>
  <si>
    <t>beruházás összes ráford.</t>
  </si>
  <si>
    <t>beruházás tervezett ráfordítása</t>
  </si>
  <si>
    <t>beruházás tényleges ráfordítása</t>
  </si>
  <si>
    <t>igénybe vett támogatás</t>
  </si>
  <si>
    <t>módosított</t>
  </si>
  <si>
    <t>időarányos előirányzat</t>
  </si>
  <si>
    <t>igénybe vett összeg</t>
  </si>
  <si>
    <t>áthúzódó</t>
  </si>
  <si>
    <t>tárgyévi</t>
  </si>
  <si>
    <t>összes</t>
  </si>
  <si>
    <t>előirányzata</t>
  </si>
  <si>
    <t>1.</t>
  </si>
  <si>
    <t>Személyi juttatások</t>
  </si>
  <si>
    <t>Tartalékok mindösszesen ( I+II)</t>
  </si>
  <si>
    <t>Non-profit szervezeteknek</t>
  </si>
  <si>
    <t>Társadalmi szervezetek támogatása</t>
  </si>
  <si>
    <t>Nyugdíjas klubok támogatása</t>
  </si>
  <si>
    <t>érvényes</t>
  </si>
  <si>
    <t>Feladattal nem terhelt tartalék</t>
  </si>
  <si>
    <t>Jogcím</t>
  </si>
  <si>
    <t>Befektetett eszközök összesen</t>
  </si>
  <si>
    <t>B/ Forgóeszközök</t>
  </si>
  <si>
    <t>Tartalékok összesen</t>
  </si>
  <si>
    <t>F/ Kötelezettségek</t>
  </si>
  <si>
    <t>Előző</t>
  </si>
  <si>
    <t>Tárgy</t>
  </si>
  <si>
    <t>évi</t>
  </si>
  <si>
    <t>E S Z K Ö Z Ö K</t>
  </si>
  <si>
    <t>auditált</t>
  </si>
  <si>
    <t>F O R R Á S O K</t>
  </si>
  <si>
    <t>költség-</t>
  </si>
  <si>
    <t>Auditá-</t>
  </si>
  <si>
    <t>egysze-</t>
  </si>
  <si>
    <t>vetési</t>
  </si>
  <si>
    <t>lási</t>
  </si>
  <si>
    <t>rűsített</t>
  </si>
  <si>
    <t>beszá-</t>
  </si>
  <si>
    <t>eltéré-</t>
  </si>
  <si>
    <t>moló</t>
  </si>
  <si>
    <t>sek*</t>
  </si>
  <si>
    <t>sek**</t>
  </si>
  <si>
    <t>záró</t>
  </si>
  <si>
    <t>(+,-)</t>
  </si>
  <si>
    <t>adatai</t>
  </si>
  <si>
    <t>D/Saját tőke</t>
  </si>
  <si>
    <t>Saját tőke összesen</t>
  </si>
  <si>
    <t>Egyéb non-profit szervezetek:</t>
  </si>
  <si>
    <t xml:space="preserve">Céltartalékok </t>
  </si>
  <si>
    <t>Magánszemélyek kommunális adója</t>
  </si>
  <si>
    <t>Havaria keret</t>
  </si>
  <si>
    <t>Polgármesteri Hivatal</t>
  </si>
  <si>
    <t xml:space="preserve"> Kiadás</t>
  </si>
  <si>
    <t>b</t>
  </si>
  <si>
    <t>Ssz.</t>
  </si>
  <si>
    <t>Előző év</t>
  </si>
  <si>
    <t>költségve-</t>
  </si>
  <si>
    <t>Auditálá-</t>
  </si>
  <si>
    <t>tési beszá-</t>
  </si>
  <si>
    <t>si eltéré</t>
  </si>
  <si>
    <t>egyszerűsí-</t>
  </si>
  <si>
    <t>moló záró</t>
  </si>
  <si>
    <t>tett beszá-</t>
  </si>
  <si>
    <t>e)</t>
  </si>
  <si>
    <t>Vállalkozásoknak</t>
  </si>
  <si>
    <t>IV.</t>
  </si>
  <si>
    <t>V.</t>
  </si>
  <si>
    <t>Budenz</t>
  </si>
  <si>
    <t>Rákóczi</t>
  </si>
  <si>
    <t>Móricz</t>
  </si>
  <si>
    <t>Intézmények</t>
  </si>
  <si>
    <t>Kerület</t>
  </si>
  <si>
    <t>Gimnázium</t>
  </si>
  <si>
    <t>Szolgálat</t>
  </si>
  <si>
    <t>( ezer forintban )</t>
  </si>
  <si>
    <t xml:space="preserve">Kiadási előirányzat-csoport </t>
  </si>
  <si>
    <t xml:space="preserve">Bevételi előirányzat-csoport </t>
  </si>
  <si>
    <t>Működési forráshiány/többlet</t>
  </si>
  <si>
    <t>Hosszú lejáratú hitel felvétele</t>
  </si>
  <si>
    <t>Beruházások</t>
  </si>
  <si>
    <t>Felújítások</t>
  </si>
  <si>
    <t>teljesítése</t>
  </si>
  <si>
    <t>Bolyai Utcai Óvoda</t>
  </si>
  <si>
    <t>Budakeszi Úti Óvoda</t>
  </si>
  <si>
    <t>Hűvösvölgyi Gesztenyéskert Óvoda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</si>
  <si>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</si>
  <si>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</si>
  <si>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</si>
  <si>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</si>
  <si>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</si>
  <si>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</si>
  <si>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</si>
  <si>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államháztartáson</t>
  </si>
  <si>
    <t xml:space="preserve">működési </t>
  </si>
  <si>
    <t>belülről</t>
  </si>
  <si>
    <t>Víz és csatorna díj</t>
  </si>
  <si>
    <t>Szemét szállítás és szelektív hulladék gyűjtés</t>
  </si>
  <si>
    <t xml:space="preserve">Rezsi költségek összesen </t>
  </si>
  <si>
    <t>Takarítás, porta szolgálat</t>
  </si>
  <si>
    <t>Munkaruha, védőruha</t>
  </si>
  <si>
    <t>Virág árok Óvoda</t>
  </si>
  <si>
    <t>MINDÖSSZESEN:</t>
  </si>
  <si>
    <t>Budagyöngye Bölcsőde összesen:</t>
  </si>
  <si>
    <t>Hidegkúti Bölcsőde összesen:</t>
  </si>
  <si>
    <t>Pasaréti Úti Bölcsőde összesen:</t>
  </si>
  <si>
    <t>Varsányi Úti Bölcsőde összesen:</t>
  </si>
  <si>
    <t>Mobil Bölcsőde összesen:</t>
  </si>
  <si>
    <t>Bölcsődék  összesen (a+…+f) :</t>
  </si>
  <si>
    <t>Bólyai Utcai Óvoda összesen:</t>
  </si>
  <si>
    <t>Budakeszi Úti Óvoda összesen:</t>
  </si>
  <si>
    <t>Hűvösvölgyi Gesztenyéskert Óvoda összesen:</t>
  </si>
  <si>
    <t>Kolozsvár Utcai Óvoda összesen:</t>
  </si>
  <si>
    <t>Községház Utcai Óvoda összesen:</t>
  </si>
  <si>
    <t>Pitypang Utcai Óvoda összesen:</t>
  </si>
  <si>
    <t>Százszorszép Óvoda összesen:</t>
  </si>
  <si>
    <t>Szemlőhegy Utcai Óvoda összesen:</t>
  </si>
  <si>
    <t>Törökvész Úti Óvoda összesen:</t>
  </si>
  <si>
    <t>III. sz. Gondozási Központ összesen:</t>
  </si>
  <si>
    <t>II. KERÜLET MINDÖSSZESEN:</t>
  </si>
  <si>
    <t>Bútor, kötelező eszköz, gép, berendezés, informatikai eszköz beszerzés</t>
  </si>
  <si>
    <t>Központi költségvetési szervnek</t>
  </si>
  <si>
    <t>Önkormányzatoknak és költségvetési szerveinek</t>
  </si>
  <si>
    <t>Pesthidegkúti VÖK területén lévő szervezetek</t>
  </si>
  <si>
    <t>Civitan Help Club működési támogatása</t>
  </si>
  <si>
    <t>Magyarok Nagyasszonya Ferences Rendtartomány</t>
  </si>
  <si>
    <t>Központi költségvetési szervtől</t>
  </si>
  <si>
    <t>4. sz. melléklet 4. oldal</t>
  </si>
  <si>
    <t>28-ból Önkormányzatok sajátos felhalmozási és tőkebevételei</t>
  </si>
  <si>
    <t>20. sz. tábla a     /2010. (        )</t>
  </si>
  <si>
    <t>Belterületi utak szilárd burkolattal való ellátása</t>
  </si>
  <si>
    <t>Lehívás vagy</t>
  </si>
  <si>
    <t>tényleges</t>
  </si>
  <si>
    <t xml:space="preserve">Kötelező feladatok </t>
  </si>
  <si>
    <t>Helyi közutak, közterek és parkok</t>
  </si>
  <si>
    <t>Településrendezés, településfejlesztés</t>
  </si>
  <si>
    <t>Turizmussal kapcsolatos feladatok</t>
  </si>
  <si>
    <t>Szociális, gyermekjóléti szolg.és ell.</t>
  </si>
  <si>
    <t>Helyi közművelődési tevékenység</t>
  </si>
  <si>
    <t>Saját tul.lakás- és helyiséggazdálkodás összesen:</t>
  </si>
  <si>
    <t>Helyi adóval kapcsolatos feladatok</t>
  </si>
  <si>
    <t>Oktatási intézmények működtetése, fejlesztése összesen:</t>
  </si>
  <si>
    <t>Egyéb, jogszab.alapján kötelező feladat</t>
  </si>
  <si>
    <t>Önk-i egyéb vagyonnal való gazdálkodás</t>
  </si>
  <si>
    <t>Kötelező feladatok összesen ( A ):</t>
  </si>
  <si>
    <t xml:space="preserve">Önként vállalt feladatok </t>
  </si>
  <si>
    <t>Állateü.tevékenység</t>
  </si>
  <si>
    <t>Hulladékgazdálkodás és környezetvédelem</t>
  </si>
  <si>
    <t>Média tevékenység (újság, honlap)</t>
  </si>
  <si>
    <t>Szennyvízelvezetés és -kezelés</t>
  </si>
  <si>
    <t>Önk-i egyéb önként vállalt feladatok</t>
  </si>
  <si>
    <t>Önként vállalt feladatok összesen ( B ):</t>
  </si>
  <si>
    <t xml:space="preserve">Önkormányzati feladatok összesen </t>
  </si>
  <si>
    <t xml:space="preserve">Polgármesteri Hivatal </t>
  </si>
  <si>
    <t>Önk.össz.</t>
  </si>
  <si>
    <t>n</t>
  </si>
  <si>
    <t>o</t>
  </si>
  <si>
    <t>p</t>
  </si>
  <si>
    <t>q</t>
  </si>
  <si>
    <t>r</t>
  </si>
  <si>
    <t>s</t>
  </si>
  <si>
    <t>t</t>
  </si>
  <si>
    <t>u</t>
  </si>
  <si>
    <t>v</t>
  </si>
  <si>
    <t>Helyi közutak, közterek és parkok összesen:</t>
  </si>
  <si>
    <t>Parkoltatás összesen:</t>
  </si>
  <si>
    <t>Közterület-felügyelet összesen:</t>
  </si>
  <si>
    <t>Egészségügyi alapellátás összesen:</t>
  </si>
  <si>
    <t>Óvodai ellátás összesen:</t>
  </si>
  <si>
    <t>Szociális, gyermekjóléti szolg.és ellátás összesen:</t>
  </si>
  <si>
    <t>Ügyfélszolgálati Központ beruházása / kommunikációs akadálymentesítés</t>
  </si>
  <si>
    <t>Egyéb, jogszab.alapján kötelező feladat összesen:</t>
  </si>
  <si>
    <t>Önk-i egyéb vagyonnal való gazdálkodás összesen:</t>
  </si>
  <si>
    <t>Közvilágítás összesen:</t>
  </si>
  <si>
    <t>Települési vízellátás összesen:</t>
  </si>
  <si>
    <t>Önkormányzati egyéb önként vállalt feladatok összesen:</t>
  </si>
  <si>
    <t>Önkormányzati feladatok összesen ( A + B )</t>
  </si>
  <si>
    <t>Szünetmentes tápegység vásárlás</t>
  </si>
  <si>
    <t xml:space="preserve">II. </t>
  </si>
  <si>
    <t>15. sz. melléklet</t>
  </si>
  <si>
    <t>felhasználás</t>
  </si>
  <si>
    <t>XII. 31-ig</t>
  </si>
  <si>
    <t>Feladattal terhelt,</t>
  </si>
  <si>
    <t>de fel nem</t>
  </si>
  <si>
    <t xml:space="preserve"> használt összeg</t>
  </si>
  <si>
    <t>Visszafizetendő</t>
  </si>
  <si>
    <t>sek</t>
  </si>
  <si>
    <t>Helyi nemzetiségi önkormányzatok támogatása</t>
  </si>
  <si>
    <t>tevezett kölcsön nyújtások és visszatérülésük</t>
  </si>
  <si>
    <t xml:space="preserve"> Működési célú kölcsönök:</t>
  </si>
  <si>
    <t xml:space="preserve"> Felhalmozási célú kölcsönök:</t>
  </si>
  <si>
    <t>Kölcsönök nyújtása összesen:</t>
  </si>
  <si>
    <t>Működési célú kölcsönök visszatérülése:</t>
  </si>
  <si>
    <t>Felhalmozási célú kölcsönök visszatérülése:</t>
  </si>
  <si>
    <t>Kölcsönök visszatérülése összesen:</t>
  </si>
  <si>
    <t>13. sz. melléklet</t>
  </si>
  <si>
    <t>Kötelező feladatok</t>
  </si>
  <si>
    <t xml:space="preserve">Hulladékgazdálkodás és </t>
  </si>
  <si>
    <t>környezetvédelem</t>
  </si>
  <si>
    <t>Média tevékenység</t>
  </si>
  <si>
    <t>(újság, honlap)</t>
  </si>
  <si>
    <t xml:space="preserve">Közvilágítás </t>
  </si>
  <si>
    <t>és -kezelés</t>
  </si>
  <si>
    <t>Önk-i egyéb önként vállalt</t>
  </si>
  <si>
    <t>Támogatások, ösztöndíjak</t>
  </si>
  <si>
    <t>Önként vállalt feladatok</t>
  </si>
  <si>
    <t>Szociális, gyermekjóléti</t>
  </si>
  <si>
    <t>szolg.és ell.</t>
  </si>
  <si>
    <t>Helyi közművelődési</t>
  </si>
  <si>
    <t>Polg.Hiv.</t>
  </si>
  <si>
    <t>államigazgatási feladatai</t>
  </si>
  <si>
    <t>Közfoglalkoztatottak létszáma:</t>
  </si>
  <si>
    <t xml:space="preserve">Budapest Főváros II. kerületének Önkormányzata 2013. évi egyszerűsített pénzforgalmi jelentése         </t>
  </si>
  <si>
    <t>Egyéb működési célú kiadások</t>
  </si>
  <si>
    <t>Egyéb felhalmozási célú kiadások</t>
  </si>
  <si>
    <t>Közhatalmi bevételek</t>
  </si>
  <si>
    <t>( I.+II.)</t>
  </si>
  <si>
    <t>Finanszírozási célú pénzügyi műveletek kiadásai</t>
  </si>
  <si>
    <t>Finanszírozási célú pénzügyi műveletek bevételei</t>
  </si>
  <si>
    <t>Kvi egyenleg</t>
  </si>
  <si>
    <t>Mindösszesen</t>
  </si>
  <si>
    <t>Önkormányzati feladatok</t>
  </si>
  <si>
    <t>Játszóeszközök kihelyezése</t>
  </si>
  <si>
    <t>Forgalomtechnikai eszközök láthatóságának fejlesztése</t>
  </si>
  <si>
    <t>Közlekedési csomópontok áteresztőképességének növelése</t>
  </si>
  <si>
    <t>Korlátozott várakozási övezet forgalomtechnikai beavatkozások</t>
  </si>
  <si>
    <t>Önkormányzatoktól és költségvetési szerveitől</t>
  </si>
  <si>
    <t xml:space="preserve">IV. Üzemeltetésre, kezelésre átadott, koncesszióba, </t>
  </si>
  <si>
    <t xml:space="preserve">     vagyonkezelésbe vett eszközök</t>
  </si>
  <si>
    <t xml:space="preserve">     vagyonkezelésbe adott, illetve </t>
  </si>
  <si>
    <t>eredeti bevételi</t>
  </si>
  <si>
    <t>érvényes bevételi</t>
  </si>
  <si>
    <t>Felhalmozási célú pénzeszközátvételek:</t>
  </si>
  <si>
    <t>Helyi támogatás visszafizetése</t>
  </si>
  <si>
    <t xml:space="preserve">BUDÉP KFT.  Társasház felújítás </t>
  </si>
  <si>
    <t xml:space="preserve">BUDÉP KFT.  Társasház felújítás bonyolítási díj </t>
  </si>
  <si>
    <t xml:space="preserve"> </t>
  </si>
  <si>
    <t>összesen</t>
  </si>
  <si>
    <r>
      <t xml:space="preserve">Budapest Főváros II. kerületének Önkormányzat </t>
    </r>
    <r>
      <rPr>
        <b/>
        <u/>
        <sz val="12"/>
        <rFont val="Times New Roman CE"/>
        <charset val="238"/>
      </rPr>
      <t>Intézményeinek</t>
    </r>
    <r>
      <rPr>
        <b/>
        <sz val="12"/>
        <rFont val="Times New Roman CE"/>
        <family val="1"/>
        <charset val="238"/>
      </rPr>
      <t xml:space="preserve"> 2012.évi egyszerűsített pénzmaradvány kimutatása</t>
    </r>
  </si>
  <si>
    <t>Önkor-</t>
  </si>
  <si>
    <t>mányzat</t>
  </si>
  <si>
    <t>Polgár-</t>
  </si>
  <si>
    <t>mesteri</t>
  </si>
  <si>
    <t>ügyi</t>
  </si>
  <si>
    <t>Egészség-</t>
  </si>
  <si>
    <t>19. sz. tábla 2. oldal a   /2013. (     )</t>
  </si>
  <si>
    <t>Pénzforgalom nélküli bevételek</t>
  </si>
  <si>
    <t>2. sz. melléklet</t>
  </si>
  <si>
    <t>1. sz. melléklet</t>
  </si>
  <si>
    <t>20. sz. tábla a     /2013. (        )</t>
  </si>
  <si>
    <t>7. sz. tábla 2. oldal</t>
  </si>
  <si>
    <t>7. sz. tábla 3. oldal</t>
  </si>
  <si>
    <t>7. sz. tábla 5. oldal</t>
  </si>
  <si>
    <t>VI.</t>
  </si>
  <si>
    <t xml:space="preserve">Kiadások összesen </t>
  </si>
  <si>
    <t xml:space="preserve">Bevételek összesen </t>
  </si>
  <si>
    <t xml:space="preserve"> Kiadás jogcíme</t>
  </si>
  <si>
    <t>1.1</t>
  </si>
  <si>
    <t>1.2</t>
  </si>
  <si>
    <t>1.3</t>
  </si>
  <si>
    <t>1.4</t>
  </si>
  <si>
    <t>Költségvetési pénzmaradványt külön jogszabály
alapján módosító tétel ( ± )</t>
  </si>
  <si>
    <t>- az Egészségbiztosítási Alapból folyósított pénzmaradványa</t>
  </si>
  <si>
    <t>- Szabad pénzmaradvány</t>
  </si>
  <si>
    <t>Klebelsberg</t>
  </si>
  <si>
    <t>Kuno</t>
  </si>
  <si>
    <t>Költségvetési bank-
számlák záróegyenlegei</t>
  </si>
  <si>
    <t>Pénztárak és betétköny-
vek záróegyenlegei</t>
  </si>
  <si>
    <t>Záró pénzkészlet  ( 1 + 2 )</t>
  </si>
  <si>
    <t>Költségvetési aktív kiegyenlítő
elszámolások záróegyenlege</t>
  </si>
  <si>
    <t>Költségvetési passzív kiegyenlítő
elszámolások záróegyenlegei (-)</t>
  </si>
  <si>
    <t>Költségvetési aktív átfutó
elszámolások záróegyenlege</t>
  </si>
  <si>
    <t>Rezsi költségek</t>
  </si>
  <si>
    <t>Villamos energia díj</t>
  </si>
  <si>
    <t xml:space="preserve">I. Gondozási Központ </t>
  </si>
  <si>
    <t xml:space="preserve">II. Gondozási Központ </t>
  </si>
  <si>
    <t xml:space="preserve">III. Gondozási Központ </t>
  </si>
  <si>
    <t>Költségvetési passzív átfutó
elszámolások záróegyenlege (-)</t>
  </si>
  <si>
    <t>Költségvetési aktív függő
elszámolások záróegyenlege</t>
  </si>
  <si>
    <t>Költségvetési passzív függő
elszámolások záróegyenlege (-)</t>
  </si>
  <si>
    <t>Egyéb aktív és passzív pénzügyi
elszámolások össz.( 4-5+6-7+8-9)</t>
  </si>
  <si>
    <t>Előző évben (években) képzett
tartalékok maradványa (-)</t>
  </si>
  <si>
    <t>Vállalkozási tevékenység
pénzforgalmi eredménye (-)</t>
  </si>
  <si>
    <t>Tárgyévi helyesbített
pénzmaradvány (3 ± 10-11-12)</t>
  </si>
  <si>
    <t>Intézményi költségvetési befizetés
többlettámogatás miatt</t>
  </si>
  <si>
    <t>Költségvetési befizetés
többlettámogatás miatt</t>
  </si>
  <si>
    <t>Költségvetési kiutalás - (int.fin)
kiutalatlan intézményi támogatás miatt</t>
  </si>
  <si>
    <t>Költségvetési kiutalás - (közp.tám.)
kiutalatlan támogatás miatt</t>
  </si>
  <si>
    <t>Pénzmaradványt terhelő elvonások</t>
  </si>
  <si>
    <t>Költségvetési pénzmaradvány
(13 ± 14 ± 15 ± 16 ± 17 ± 18)</t>
  </si>
  <si>
    <t>A vállalk.tev.eredményéből alaptev.
ellátására felhasznált összeg</t>
  </si>
  <si>
    <t>Költségvetési pénzm-t külön jogszab.
alapján módosító tétel  ( ± )</t>
  </si>
  <si>
    <t>Módosított pénzmaradvány
(19+20 ± 21)</t>
  </si>
  <si>
    <t>A 19. sorból:</t>
  </si>
  <si>
    <t xml:space="preserve"> Személyi juttatások </t>
  </si>
  <si>
    <t xml:space="preserve"> Munkaadókat terhelő járulékok </t>
  </si>
  <si>
    <t xml:space="preserve"> Dologi  kiadások összesen </t>
  </si>
  <si>
    <t>Társadalombiztosítási alapoktól és kezelőitől</t>
  </si>
  <si>
    <t>Munkaadókat</t>
  </si>
  <si>
    <t>Egyéb</t>
  </si>
  <si>
    <t>Ellátottak</t>
  </si>
  <si>
    <t>kiadások</t>
  </si>
  <si>
    <t>4. sz. melléklet 2. oldal</t>
  </si>
  <si>
    <t>4. sz. tábla 2. oldal</t>
  </si>
  <si>
    <t>4. sz. melléklet 3. oldal</t>
  </si>
  <si>
    <t>4. sz. tábla 3. oldal</t>
  </si>
  <si>
    <t>4. sz. tábla 5. oldal</t>
  </si>
  <si>
    <t>4. sz. melléklet 6. oldal</t>
  </si>
  <si>
    <t>12. sz. melléklet</t>
  </si>
  <si>
    <t>Ssz</t>
  </si>
  <si>
    <t>Képződés</t>
  </si>
  <si>
    <t>Felhasználás</t>
  </si>
  <si>
    <t xml:space="preserve"> előirányzat</t>
  </si>
  <si>
    <t>Működési költségvetési bevételek</t>
  </si>
  <si>
    <t>Számítógépek vásárlása</t>
  </si>
  <si>
    <t>3.2</t>
  </si>
  <si>
    <t>2.3</t>
  </si>
  <si>
    <t xml:space="preserve">  Nem lakáscélú helyiségek értékesítése </t>
  </si>
  <si>
    <t xml:space="preserve">  Üres, nem lakáscélú helyiségek értékesítése </t>
  </si>
  <si>
    <t>I. sz. Gondozási Központ összesen:</t>
  </si>
  <si>
    <t>eredeti kiadási</t>
  </si>
  <si>
    <t>érvényes kiadási</t>
  </si>
  <si>
    <t xml:space="preserve"> Bevétel jogcíme</t>
  </si>
  <si>
    <t>3. sz. melléklet</t>
  </si>
  <si>
    <t>Pedagógiai szakszolgálat - 8 hó</t>
  </si>
  <si>
    <t>Pedagógiai szakszolgálat - 4 hó</t>
  </si>
  <si>
    <t>ezer Ft-ban</t>
  </si>
  <si>
    <t>Gáz és távhő díj</t>
  </si>
  <si>
    <t>Szociális továbbképzés és szakvizsga támogatása</t>
  </si>
  <si>
    <t>7. sz. melléklet</t>
  </si>
  <si>
    <t>9. sz. melléklet</t>
  </si>
  <si>
    <t>10. sz. melléklet</t>
  </si>
  <si>
    <t>Budapest Főváros II. Kerületi Önkormányzat</t>
  </si>
  <si>
    <t>17. sz. melléklet</t>
  </si>
  <si>
    <t>Bevétel jogcíme</t>
  </si>
  <si>
    <t>II. sz. Gondozási Központ összesen:</t>
  </si>
  <si>
    <t>Mindössz.</t>
  </si>
  <si>
    <t>Központ</t>
  </si>
  <si>
    <t>Záró pénzkészlet</t>
  </si>
  <si>
    <t>Forgóeszközök összesen</t>
  </si>
  <si>
    <t>Kötelezettségek összesen</t>
  </si>
  <si>
    <t xml:space="preserve">Eszközök összesen </t>
  </si>
  <si>
    <t>Források összesen</t>
  </si>
  <si>
    <t>Sor</t>
  </si>
  <si>
    <t>M e g n e v e z é s</t>
  </si>
  <si>
    <t>Dologi és egyéb folyó kiadások</t>
  </si>
  <si>
    <t>Érvényes eir.</t>
  </si>
  <si>
    <t>l</t>
  </si>
  <si>
    <t>m</t>
  </si>
  <si>
    <t>Céltámogatás összesen:</t>
  </si>
  <si>
    <t>Polgármesteri Hivatal összesen</t>
  </si>
  <si>
    <t>Működési céltartalék</t>
  </si>
  <si>
    <t>Srsz</t>
  </si>
  <si>
    <t>Szennyvízelvezetés és kezelés összesen:</t>
  </si>
  <si>
    <t>Sorsz.</t>
  </si>
  <si>
    <t>A</t>
  </si>
  <si>
    <t>B</t>
  </si>
  <si>
    <t>Kisebb csatornák</t>
  </si>
  <si>
    <t>16-os űrlap 47. sora</t>
  </si>
  <si>
    <t>19. sz. tábla 1. oldal a    /2013.(      )</t>
  </si>
  <si>
    <t xml:space="preserve">I. Immateriális javak </t>
  </si>
  <si>
    <t xml:space="preserve">II. Tárgyi eszközök </t>
  </si>
  <si>
    <t>III. Befektetett pü-i eszközök</t>
  </si>
  <si>
    <t>I. Költségvetési tartalékok</t>
  </si>
  <si>
    <t>II. Vállalkozási tartalékok</t>
  </si>
  <si>
    <t xml:space="preserve">I. Készletek </t>
  </si>
  <si>
    <t xml:space="preserve">II. Követelések </t>
  </si>
  <si>
    <t xml:space="preserve">III. Értékpapírok </t>
  </si>
  <si>
    <t>I. Hosszú lejáratú kötelezettségek</t>
  </si>
  <si>
    <t xml:space="preserve">IV. Pénzeszközök </t>
  </si>
  <si>
    <t>II. Rövid lejáratú kötelezettségek</t>
  </si>
  <si>
    <t>III. Egyéb passzív pü-i elszámolások</t>
  </si>
  <si>
    <t>17. sz. tábla a     /2013. (        )</t>
  </si>
  <si>
    <t>18. sz. tábla a     /2013. (         )</t>
  </si>
  <si>
    <t>Budapest Főváros II. kerületi Önkormányzatának 2012.évi egyszerűsített mérlege</t>
  </si>
  <si>
    <t>Önkormányzat feladatai összesen</t>
  </si>
  <si>
    <t>7. sz. tábla a     /2013. (        )</t>
  </si>
  <si>
    <t>Működési költségvetési kiadások</t>
  </si>
  <si>
    <t xml:space="preserve">Helyi közutak, </t>
  </si>
  <si>
    <t>közterek és parkok</t>
  </si>
  <si>
    <t>Közterület-felügyelet</t>
  </si>
  <si>
    <t xml:space="preserve">Településrendezés, </t>
  </si>
  <si>
    <t>településfejlesztés</t>
  </si>
  <si>
    <t xml:space="preserve">Turizmussal kapcsolatos </t>
  </si>
  <si>
    <t>Egészségügyi alapellátás</t>
  </si>
  <si>
    <t>Óvodai ellátás</t>
  </si>
  <si>
    <t>Hajléktalan ellátás</t>
  </si>
  <si>
    <t>Saját tul.lakás- és helyiséggazdálkodás</t>
  </si>
  <si>
    <t xml:space="preserve">Helyi adóval kapcsolatos </t>
  </si>
  <si>
    <t>Sport és szabadidő tevékenység</t>
  </si>
  <si>
    <t>Helyi közbiztonság</t>
  </si>
  <si>
    <t>Nemzetiségek támogatása</t>
  </si>
  <si>
    <t xml:space="preserve">Egyéb, jogszab.alapján </t>
  </si>
  <si>
    <t>kötelező feladat</t>
  </si>
  <si>
    <t>Önk-i egyéb vagyonnal</t>
  </si>
  <si>
    <t>való gazdálkodás</t>
  </si>
  <si>
    <t>Könyvtári és közművelődési érdekeltségnövelő támogatás</t>
  </si>
  <si>
    <t>Központosított támogatás összesen</t>
  </si>
  <si>
    <t>Egyes jövedelempótló támogatások kiegészítése</t>
  </si>
  <si>
    <t>d</t>
  </si>
  <si>
    <t>Intézményi működési kiadások</t>
  </si>
  <si>
    <t>Építményadó</t>
  </si>
  <si>
    <t>jogcíme</t>
  </si>
  <si>
    <t>Don Bosco Nővérek Szent Család Óvodája</t>
  </si>
  <si>
    <t>c</t>
  </si>
  <si>
    <t>V. Egyéb aktív pénzügyi elszámolások</t>
  </si>
  <si>
    <t>A/ Befektetett eszközök</t>
  </si>
  <si>
    <t>I. Tartós tőke</t>
  </si>
  <si>
    <t>II. Tőkeváltozások</t>
  </si>
  <si>
    <t>III. Értékelési tartalék</t>
  </si>
  <si>
    <t>Hosszú lejáratú hitelek törlesztése</t>
  </si>
  <si>
    <t>Rövid lejáratú hitelek törlesztése</t>
  </si>
  <si>
    <t>15-ből likvidhitelek kiadása</t>
  </si>
  <si>
    <t>38-ből likvid hitelek bevétele</t>
  </si>
  <si>
    <t>Finanszírozási bevételek összesen: (37+38+ 40+41)</t>
  </si>
  <si>
    <t>Pénzforgalmi bevételek (36+42)</t>
  </si>
  <si>
    <t>Budapest Főváros II. kerületének Önkormányzata - 2012. évi központosított támogatások elszámolása</t>
  </si>
  <si>
    <t>Kieg.tám.nemzetiségi nevelési, oktatási feladatokhoz</t>
  </si>
  <si>
    <t>A 2011. évről áthúzódó bérkompenzáció támogatása</t>
  </si>
  <si>
    <t>Színházak költségvetési támogatása</t>
  </si>
  <si>
    <t>A kv-i szerveknél foglalkoztatottak 2012. évi kompenzációja</t>
  </si>
  <si>
    <t>Egyéb központi támogatások</t>
  </si>
  <si>
    <t xml:space="preserve">Budapest Főváros II. kerületének Önkormányzata 2012. évi normativ, kötött felhasználású támogatások </t>
  </si>
  <si>
    <t>Pedagógus továbbképzés támogatása - 8 hó</t>
  </si>
  <si>
    <t>Pedagógus továbbképzés támogatása - 4 hó</t>
  </si>
  <si>
    <t>Osztályfőnöki pótlék kiegészítése - 8 hó</t>
  </si>
  <si>
    <t>Osztályfőnöki pótlék kiegészítése - 4 hó</t>
  </si>
  <si>
    <t>Gyógypedagógiai pótlék kiegészítése - 8 hó</t>
  </si>
  <si>
    <t>Gyógypedagógiai pótlék kiegészítése - 4 hó</t>
  </si>
  <si>
    <t>Kedvezményes óvodai, iskolai, kollégiumi étkeztetés</t>
  </si>
  <si>
    <t>Szakmai, tanügyig-i informatikai feladatok tám. - 8 hó</t>
  </si>
  <si>
    <t>Szakmai, tanügyig-i informatikai feladatok tám. - 4 hó</t>
  </si>
  <si>
    <t>Ingyenes tankönyvellátás</t>
  </si>
  <si>
    <t>Ingyenes bölcsődei étkeztetés</t>
  </si>
  <si>
    <t>Önállóan</t>
  </si>
  <si>
    <t>működő</t>
  </si>
  <si>
    <t>intézmények</t>
  </si>
  <si>
    <t>Hvölgyi</t>
  </si>
  <si>
    <t>Szemlő-</t>
  </si>
  <si>
    <t>Törökvész</t>
  </si>
  <si>
    <t>Csik F.</t>
  </si>
  <si>
    <t>Kodály Z.</t>
  </si>
  <si>
    <t>Mremete-</t>
  </si>
  <si>
    <t>Remete-</t>
  </si>
  <si>
    <t>Szabó L.</t>
  </si>
  <si>
    <t>Pedagógiai</t>
  </si>
  <si>
    <t>Egyesített</t>
  </si>
  <si>
    <t xml:space="preserve">Budakeszi </t>
  </si>
  <si>
    <t>Gesztenyés-</t>
  </si>
  <si>
    <t>Kitaibel</t>
  </si>
  <si>
    <t>Kolozsvár</t>
  </si>
  <si>
    <t>Községház</t>
  </si>
  <si>
    <t xml:space="preserve">Pitypang </t>
  </si>
  <si>
    <t>Százszorszép</t>
  </si>
  <si>
    <t>hegy</t>
  </si>
  <si>
    <t>úti</t>
  </si>
  <si>
    <t>Virág</t>
  </si>
  <si>
    <t>Áldás</t>
  </si>
  <si>
    <t>Fillér</t>
  </si>
  <si>
    <t xml:space="preserve">Járdányi </t>
  </si>
  <si>
    <t>Ének-Zenei</t>
  </si>
  <si>
    <t>Hkúti</t>
  </si>
  <si>
    <t>kertvárosi</t>
  </si>
  <si>
    <t>Újlaki</t>
  </si>
  <si>
    <t>Család-</t>
  </si>
  <si>
    <t>I. sz.</t>
  </si>
  <si>
    <t>II. sz.</t>
  </si>
  <si>
    <t>III. sz.</t>
  </si>
  <si>
    <t>Bölcsődék</t>
  </si>
  <si>
    <t>Óvoda</t>
  </si>
  <si>
    <t>kert</t>
  </si>
  <si>
    <t>u-i</t>
  </si>
  <si>
    <t>Kézműves</t>
  </si>
  <si>
    <t>Árok</t>
  </si>
  <si>
    <t>és</t>
  </si>
  <si>
    <t>Pál</t>
  </si>
  <si>
    <t>Ált. Isk. és</t>
  </si>
  <si>
    <t>Ökumenikus</t>
  </si>
  <si>
    <t xml:space="preserve">és </t>
  </si>
  <si>
    <t>segítő</t>
  </si>
  <si>
    <t>Gondozási</t>
  </si>
  <si>
    <t>Szolgáltató</t>
  </si>
  <si>
    <t>Szak-</t>
  </si>
  <si>
    <t>Gimn.</t>
  </si>
  <si>
    <t>Zeneisk.</t>
  </si>
  <si>
    <t>Gomn.</t>
  </si>
  <si>
    <t>Kp.</t>
  </si>
  <si>
    <t>Működési kiadások összesen:</t>
  </si>
  <si>
    <t xml:space="preserve">   ebből: kamatkiadások</t>
  </si>
  <si>
    <t>1.5.1</t>
  </si>
  <si>
    <t>Nemzetközi kötelezettségek</t>
  </si>
  <si>
    <t>1.5.2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</si>
  <si>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</si>
  <si>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</si>
  <si>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</si>
  <si>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</si>
  <si>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</si>
  <si>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</si>
  <si>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</si>
  <si>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</si>
  <si>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Felhalmozási kiadások összesen: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</si>
  <si>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</si>
  <si>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</si>
  <si>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</si>
  <si>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</si>
  <si>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</si>
  <si>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</si>
  <si>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</si>
  <si>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</si>
  <si>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Költségvetési kiadások  (1 + 2)</t>
  </si>
  <si>
    <t>Belföldi finanszírozás kiadásai</t>
  </si>
  <si>
    <t>3.1.1</t>
  </si>
  <si>
    <t>Hitel-, kölcsöntörlesztés államháztartáson kívülre</t>
  </si>
  <si>
    <t>3.1.1.1</t>
  </si>
  <si>
    <t>3.1.1.2</t>
  </si>
  <si>
    <t>3.1.1.3</t>
  </si>
  <si>
    <t xml:space="preserve">Rövid lejáratú hitelek, kölcsönök törlesztése </t>
  </si>
  <si>
    <t>3.1.2</t>
  </si>
  <si>
    <t>3.1.3</t>
  </si>
  <si>
    <t>3.1.4</t>
  </si>
  <si>
    <t>Külföldi finanszírozás kiadásai</t>
  </si>
  <si>
    <t>3.3</t>
  </si>
  <si>
    <t>Adóssághoz nem kapcsolódó származékos ügyletek kiadásai</t>
  </si>
  <si>
    <t>K I A D Á S O K   Ö S S Z E S E N   (1 + 2 + 3)</t>
  </si>
  <si>
    <t xml:space="preserve"> Személyi juttatások</t>
  </si>
  <si>
    <t xml:space="preserve"> Dologi  kiadások összesen</t>
  </si>
  <si>
    <t>Egyéb felhalmozási célú támogatások áht-n kívülre</t>
  </si>
  <si>
    <t>Felh.c.visszatérítendő tám., kölcsön nyújtása áht-n kívülre</t>
  </si>
  <si>
    <t>Felh.c.garancia- és kezességváll-ból szárm.kif. áht-n kívülre</t>
  </si>
  <si>
    <t>Egyéb felhalmozási célú támogatások áht-n belülre</t>
  </si>
  <si>
    <t>Felh.c.visszatérítendő tám., kölcsön törlesztése áht-n belülre</t>
  </si>
  <si>
    <t>Felh.c.visszatérítendő tám., kölcsön nyújtása áht-n belülre</t>
  </si>
  <si>
    <t>Felh.c.garancia- és kezességváll-ból szárm.kif.áht-n belülre</t>
  </si>
  <si>
    <t>Elvonások és befizetések</t>
  </si>
  <si>
    <t>Műk.c.garancia- és kezességváll-ból szárm.kif.áht-n belülre</t>
  </si>
  <si>
    <t>Műk.c.visszatérítendő tám., kölcsön nyújtása áht-n belülre</t>
  </si>
  <si>
    <t>Műk.c.visszatérítendő tám., kölcsön törlesztése áht-n belülre</t>
  </si>
  <si>
    <t>Egyéb működési célú támogatások áht-n belülre</t>
  </si>
  <si>
    <t>Műk.c.garancia- és kezességváll-ból szárm.kif. áht-n kívülre</t>
  </si>
  <si>
    <t>Műk.c.visszatérítendő tám., kölcsön nyújtása áht-n kívülre</t>
  </si>
  <si>
    <t>Egyéb működési célú támogatások áht-n kívülre</t>
  </si>
  <si>
    <t>Tartalékok</t>
  </si>
  <si>
    <t>Hosszú lejáratú hitelek, kölcsönök törlesztése</t>
  </si>
  <si>
    <t>Likviditási c.hitelek, kölcsönök törlesztése pénzügyi váll-nak</t>
  </si>
  <si>
    <t>Belföldi értékpapírok kiadásai</t>
  </si>
  <si>
    <t>Pénzeszközök betétként elhelyezése</t>
  </si>
  <si>
    <t xml:space="preserve"> Munkaadókat terh.járulékok, szoc.hozzájárulási adó</t>
  </si>
  <si>
    <t>Lakástámogatás</t>
  </si>
  <si>
    <t>Gazdasági szervezettel nem</t>
  </si>
  <si>
    <t>rendelkező költségvetési szervek</t>
  </si>
  <si>
    <t>Műk.c.garancia- és kezességváll-ból származó kifizetés áht-n belülre</t>
  </si>
  <si>
    <t>Műk.c.visszatérítendő támogatások, kölcsönök nyújtása áht-n belülre</t>
  </si>
  <si>
    <t>Műk.c.visszatérítendő támogatások, kölcsönök törlesztése áht-n belülre</t>
  </si>
  <si>
    <t>Műk.c.garancia- és kezességváll-ból származó kifizetés áht-n kívülre</t>
  </si>
  <si>
    <t>Műk.c.visszatérítendő támogatások, kölcsönök nyújtása áht-n kívülre</t>
  </si>
  <si>
    <t>Felh.c.garancia- és kezességváll-ból származó kifizetés áht-n belülre</t>
  </si>
  <si>
    <t>Felh.c.visszatérítendő támogatások, kölcsönök nyújtása áht-n belülre</t>
  </si>
  <si>
    <t>Felh.c.visszatérítendő támogatások, kölcsönök törlesztése áht-n belülre</t>
  </si>
  <si>
    <t>Felh.c.garancia- és kezességváll-ból származó kifizetés áht-n kívülre</t>
  </si>
  <si>
    <t>Likviditási célú hitelek, kölcsönök törlesztése pénzügyi vállalkozásnak</t>
  </si>
  <si>
    <t>Felh.c.visszatérítendő támogatások, kölcsönök nyújtása áht-n kívülre</t>
  </si>
  <si>
    <t xml:space="preserve">Lakástámogatás </t>
  </si>
  <si>
    <t>Önkormányzat működési támogatása</t>
  </si>
  <si>
    <t>Elvonások és befizetések bevételei</t>
  </si>
  <si>
    <t>Egyéb működési célú támogatások bevételei áht-n belülről</t>
  </si>
  <si>
    <t>Egyéb működési célú átvett pénzeszközök</t>
  </si>
  <si>
    <t>Felh.c.vtér.támogatások, kölcsönök nyújtása áht-n kívülre</t>
  </si>
  <si>
    <t>Előző év ktgvetési maradványának igénybevétele működésre</t>
  </si>
  <si>
    <t xml:space="preserve">Működési finanszírozási kiadások </t>
  </si>
  <si>
    <t>Működési finanszírozási bevételek</t>
  </si>
  <si>
    <t>Hosszú lejáratú hitel tőkeösszegének törlesztése</t>
  </si>
  <si>
    <t>Irányító szervi támogatásként folyósított felhalmozási
támogatás kiutalása</t>
  </si>
  <si>
    <t>Irányító szervi támogatásként folyósított felhalmozási
támogatás fizetési számlán történő jóváírása</t>
  </si>
  <si>
    <t>Előző év ktgvetési maradvány igénybevétele felhalmozásra</t>
  </si>
  <si>
    <t xml:space="preserve">Felhalmozási finanszírozási kiadások </t>
  </si>
  <si>
    <t>Felhalmozási finanszírozási bevételek</t>
  </si>
  <si>
    <t>MŰKÖDÉSI BEVÉTELEK ÖSSZESEN</t>
  </si>
  <si>
    <t>Működési célú támogatások államháztartáson belülről</t>
  </si>
  <si>
    <t>1.1.1</t>
  </si>
  <si>
    <t>Helyi önkormányzatok működésének általános támogatása</t>
  </si>
  <si>
    <t>1.1.2</t>
  </si>
  <si>
    <t>1.1.4</t>
  </si>
  <si>
    <t>Települési önkormányzatok kulturális feladatainak támogatása</t>
  </si>
  <si>
    <t>1.1.5</t>
  </si>
  <si>
    <t>1.1.6</t>
  </si>
  <si>
    <t>1.6</t>
  </si>
  <si>
    <t>Adók</t>
  </si>
  <si>
    <t xml:space="preserve">Iparűzési adó állandó jelleggel végzett iparűzési tevékenység után </t>
  </si>
  <si>
    <t>Gépjárműadó</t>
  </si>
  <si>
    <t>Idegenforgalmi adó tartózkodás után</t>
  </si>
  <si>
    <t>Bírságok</t>
  </si>
  <si>
    <t>Parkolási bírság</t>
  </si>
  <si>
    <t>Közterület-felügyeleti bírság</t>
  </si>
  <si>
    <t>Végrehajtási bírság</t>
  </si>
  <si>
    <t>Egyéb bírság bevétel</t>
  </si>
  <si>
    <t>Egyéb közhatalmi bevételek</t>
  </si>
  <si>
    <t>Igazgatási szolgáltatási díj</t>
  </si>
  <si>
    <t>Helyi adók utáni pótlékok</t>
  </si>
  <si>
    <t>Készletértékesítés ellenértéke</t>
  </si>
  <si>
    <t>Szolgáltatások ellenértéke</t>
  </si>
  <si>
    <t>Közvetített szolgáltatások ellenértéke</t>
  </si>
  <si>
    <t>3.4</t>
  </si>
  <si>
    <t>3.5</t>
  </si>
  <si>
    <t>Ellátási díjak</t>
  </si>
  <si>
    <t>3.6</t>
  </si>
  <si>
    <t>Kiszámlázott általános forgalmi adó</t>
  </si>
  <si>
    <t>3.7</t>
  </si>
  <si>
    <t>Általános forgalmi adó visszatérítése</t>
  </si>
  <si>
    <t>3.8</t>
  </si>
  <si>
    <t>Kamatbevételek</t>
  </si>
  <si>
    <t>3.9</t>
  </si>
  <si>
    <t>Egyéb pénzügyi műveletek bevételei</t>
  </si>
  <si>
    <t>3.10</t>
  </si>
  <si>
    <t>Egyéb működési bevételek</t>
  </si>
  <si>
    <t>FELHALMOZÁSI BEVÉTELEK ÖSSZESEN</t>
  </si>
  <si>
    <t>Felhalmozási célú támogatások államháztartáson belülről</t>
  </si>
  <si>
    <t>Immateriális javak értékesítése</t>
  </si>
  <si>
    <t>Ingatlanok értékesítése</t>
  </si>
  <si>
    <t>Egyéb tárgyi eszközök értékesítése</t>
  </si>
  <si>
    <t>2.4</t>
  </si>
  <si>
    <t>Részesedések értékesítése</t>
  </si>
  <si>
    <t>Felhalmozási célú átvett pénzeszközök</t>
  </si>
  <si>
    <t>Költségvetési bevételek (I. + II.)</t>
  </si>
  <si>
    <t xml:space="preserve">FINANSZÍROZÁSI BEVÉTELEK </t>
  </si>
  <si>
    <t>Belföldi finanszírozás bevételei</t>
  </si>
  <si>
    <t>Hitel-, kölcsönfelvétel államháztartáson kívülről</t>
  </si>
  <si>
    <t>B E V É T E L E K   Ö S S Z E S E N (I. + II. + III.)</t>
  </si>
  <si>
    <t>Települési önk. egyes köznevelési feladatainak támogatása</t>
  </si>
  <si>
    <t>Műk.c.garancia- és kezességvállalásból szárm.megtér.áht-n belülről</t>
  </si>
  <si>
    <t>Egyéb működési célú támogatások bevételei államháztartáson belülről</t>
  </si>
  <si>
    <t>Működési célú átvett pénzeszközök</t>
  </si>
  <si>
    <t>Felhalmozási célú önkormányzati támogatások</t>
  </si>
  <si>
    <t>Felh.c.garancia- és kezességvállalásból származó megtér.áht-n belülről</t>
  </si>
  <si>
    <t>Felh.c.visszatérítendő támogatások, kölcsönök visszatér.áht-n belülről</t>
  </si>
  <si>
    <t>Műk.c.visszatérítendő támogatások, kölcsönök visszatér.áht-n belülről</t>
  </si>
  <si>
    <t>Műk.c.visszatérítendő támogatások, kölcsönök igénybevét.áht-n belülről</t>
  </si>
  <si>
    <t>Tulajdonosi bevételek-Önk-i többségi tulajdonú váll-tól kapott osztalék</t>
  </si>
  <si>
    <t>Felh.c.visszatérítendő támogatások, kölcsönök igénybev.áht-n belülről</t>
  </si>
  <si>
    <t>Felhalmozási bevételek</t>
  </si>
  <si>
    <t>Egyéb felhalmozási c.támogatások bevételei államháztartáson belülről</t>
  </si>
  <si>
    <t>Felh.c.garancia- és kezességvállalásból származó megtér.áht-n kívülről</t>
  </si>
  <si>
    <t>Felh.c.visszatérítendő támogatások, kölcsönök visszatér.áht-n kívülről</t>
  </si>
  <si>
    <t>Egyéb felhalmozási célú átvett pénzeszközök</t>
  </si>
  <si>
    <t>Belföldi értékpapírok bevételei</t>
  </si>
  <si>
    <t>Előző év költségvetési maradványának igénybevétele - működési</t>
  </si>
  <si>
    <t>Előző év költségvetési maradványának igénybevétele - felhalmozási</t>
  </si>
  <si>
    <t>Előző év költségvetési maradványának igénybevétele</t>
  </si>
  <si>
    <t>Egyéb felhalmozási célú támogatások bevételei áht-n belülről</t>
  </si>
  <si>
    <t>Felh.c.visszatér.támogatások, kölcsönök visszatérülése áht-n kívülről</t>
  </si>
  <si>
    <t>egyéb működési célú támogatások</t>
  </si>
  <si>
    <t xml:space="preserve">  Életvitel stratégia</t>
  </si>
  <si>
    <t>Egyéb működési célú támogatások áht-n belülre:</t>
  </si>
  <si>
    <t>Egyéb működési célú támogatások áht-n kívülre:</t>
  </si>
  <si>
    <t>egyéb működési célú támogatások bevételei és átvett  pénzeszközök</t>
  </si>
  <si>
    <t>Egyéb működési célú támogatások áht-n belülről:</t>
  </si>
  <si>
    <t>Egyéb működési célú átvett  pénzeszközök:</t>
  </si>
  <si>
    <t xml:space="preserve"> egyéb felhalmozási célú támogatások</t>
  </si>
  <si>
    <t>Egyéb felhalmozási célú támogatások áht-n belülre:</t>
  </si>
  <si>
    <t>Egyéb felhalmozási célú támogatások áht-n kívülre:</t>
  </si>
  <si>
    <t>egyéb felhalmozási célú támogatások bevételei és átvett  pénzeszközök</t>
  </si>
  <si>
    <t>Egyéb felhalmozási célú támogatások bevételei áht-n belülről:</t>
  </si>
  <si>
    <t>Társasházak felújítási támogatása – homlokzat felújításra</t>
  </si>
  <si>
    <t>Lakás bérleti jogviszony megváltása</t>
  </si>
  <si>
    <t xml:space="preserve">Gyalogátkelő helyek kialakítása </t>
  </si>
  <si>
    <t>x</t>
  </si>
  <si>
    <t>Pesthidegkúti gyalogos közlekedés fejlesztése</t>
  </si>
  <si>
    <t>Kommunikációs eszközök beszerzése</t>
  </si>
  <si>
    <t>Ingatlan vásárlás</t>
  </si>
  <si>
    <t>Sport és szabadidő tevékenység összesen:</t>
  </si>
  <si>
    <t>Szennyvízcsatorna gerincvezeték kiépítése</t>
  </si>
  <si>
    <t>Monitor és szkenner beszerzés</t>
  </si>
  <si>
    <t>Közcélú foglalkoztatás támogatása</t>
  </si>
  <si>
    <t xml:space="preserve">Költségvetési szerv </t>
  </si>
  <si>
    <t>járulékok és</t>
  </si>
  <si>
    <t>Intézményeket Működtető Központ</t>
  </si>
  <si>
    <t>Költségvetési bevételek</t>
  </si>
  <si>
    <t>Finanszírozási bevételek</t>
  </si>
  <si>
    <t>költségvetési</t>
  </si>
  <si>
    <t>irányító szervi</t>
  </si>
  <si>
    <t>átvett</t>
  </si>
  <si>
    <t>maradvány</t>
  </si>
  <si>
    <t>igénybevétel</t>
  </si>
  <si>
    <t>Költségvetési szerv megnevezése</t>
  </si>
  <si>
    <t>Törökméz Bölcsőde összesen:</t>
  </si>
  <si>
    <t>Intézményeket Működtető Központ összesen:</t>
  </si>
  <si>
    <t xml:space="preserve">Bútor, kötelező eszköz, gép, berendezés, informatikai eszköz beszerzés </t>
  </si>
  <si>
    <t>Gazdasági szervezettel nem rendelkező költségvetési szervek</t>
  </si>
  <si>
    <r>
      <t xml:space="preserve">Belföldi finanszírozás bevételei  </t>
    </r>
    <r>
      <rPr>
        <sz val="10"/>
        <rFont val="Times New Roman CE"/>
        <charset val="238"/>
      </rPr>
      <t>(1.1 + 1.2 + 1.3)</t>
    </r>
  </si>
  <si>
    <t>4. sz. tábla 4. oldal</t>
  </si>
  <si>
    <r>
      <t xml:space="preserve">(ezer forintban)                                                                                  </t>
    </r>
    <r>
      <rPr>
        <sz val="10"/>
        <color indexed="9"/>
        <rFont val="Times New Roman"/>
        <family val="1"/>
        <charset val="238"/>
      </rPr>
      <t xml:space="preserve"> .</t>
    </r>
  </si>
  <si>
    <t>Társasházak felújítási támogatása – önk-i önrészből</t>
  </si>
  <si>
    <t>Kamatmentes szociális kölcsön</t>
  </si>
  <si>
    <t>z</t>
  </si>
  <si>
    <t>Hulladékgazdálkodás és környezetvédelem összesen:</t>
  </si>
  <si>
    <t>Völgy Utcai Óvoda összesen:</t>
  </si>
  <si>
    <t>Völgy Utcai Óvoda</t>
  </si>
  <si>
    <t>Kötelezettségvállalással terhelt maradvány</t>
  </si>
  <si>
    <t>Szabad maradvány</t>
  </si>
  <si>
    <t>(nem intézmények
által ellátott feladatok)</t>
  </si>
  <si>
    <t xml:space="preserve">Polgármesteri
</t>
  </si>
  <si>
    <t>Alaptevékenység 
költségvetési bevételei</t>
  </si>
  <si>
    <t>Alaptevékenység 
költségvetési kiadásai</t>
  </si>
  <si>
    <t>Alaptevékenység 
költségvetési egyenlege</t>
  </si>
  <si>
    <t>Alaptevékenység 
finanszírozási bevételei</t>
  </si>
  <si>
    <t>Alaptevékenység 
finanszírozási kiadásai</t>
  </si>
  <si>
    <t>Alaptevékenység 
finanszírozási egyenlege</t>
  </si>
  <si>
    <t>Összesen</t>
  </si>
  <si>
    <t>Bolyai Utcai</t>
  </si>
  <si>
    <t>Budakeszi Úti</t>
  </si>
  <si>
    <t xml:space="preserve"> Gesztenyékert</t>
  </si>
  <si>
    <t xml:space="preserve">Kitaibel Pál </t>
  </si>
  <si>
    <t>Utcai Óvoda</t>
  </si>
  <si>
    <t>Pitpang Utcai</t>
  </si>
  <si>
    <t xml:space="preserve">Szemlőhegy </t>
  </si>
  <si>
    <t>Törökvész Úti</t>
  </si>
  <si>
    <t>Virág árok</t>
  </si>
  <si>
    <t>Völgy Utcai</t>
  </si>
  <si>
    <t>I. Gondozási</t>
  </si>
  <si>
    <t>II. Gondozási</t>
  </si>
  <si>
    <t>III. Gondozási</t>
  </si>
  <si>
    <t>Családsegítő</t>
  </si>
  <si>
    <t>Intézmény</t>
  </si>
  <si>
    <t>Működtetési Központ</t>
  </si>
  <si>
    <t>Egészségügyi</t>
  </si>
  <si>
    <t>Egyéb finanszírozási kiadás</t>
  </si>
  <si>
    <t>Egyéb finanszírozási bevétel</t>
  </si>
  <si>
    <t>Egyéb finanszírozás kiadásai</t>
  </si>
  <si>
    <t>Működési célú költségvetési támogatások és kiegészítő támogatások</t>
  </si>
  <si>
    <t>Elszámolásból származó bevételek</t>
  </si>
  <si>
    <t>Helyi adók utáni bírságok</t>
  </si>
  <si>
    <t>Biztosító által fizetett kártérítés</t>
  </si>
  <si>
    <t>3.11</t>
  </si>
  <si>
    <t>Közbiztonsági feladatok támogatása</t>
  </si>
  <si>
    <t>II. Kerületi Sport és Szabadidősport Nonprofit Kft. műk.tám.</t>
  </si>
  <si>
    <t>Felhalmozási forráshiány/többlet</t>
  </si>
  <si>
    <t>Országúti Szent István Első Vértanú Plébánia</t>
  </si>
  <si>
    <t>Budapest Újlak Sarlós Boldogasszony Plébánia</t>
  </si>
  <si>
    <t>Bp. Hidegkút-Ófalu Sarlós Boldogasszony Plébánia</t>
  </si>
  <si>
    <t>Szent Angéla Ferences Ált.Iskola és Gimn.</t>
  </si>
  <si>
    <t>Baár-Madas Református Gimn., Ált.Iskola és Kollégium</t>
  </si>
  <si>
    <t>Segítő Szűz Mária Leányai Don Bosco Nővérek</t>
  </si>
  <si>
    <t>Munkáltatói lakásépítési kölcsön</t>
  </si>
  <si>
    <t>Munkáltatói kölcsön visszatérülése</t>
  </si>
  <si>
    <t>Szociális kölcsönök visszatérülése</t>
  </si>
  <si>
    <t>Frankel L. u. 1.  - padozat csere</t>
  </si>
  <si>
    <t>Frankel L. u. 5.  - padozat csere</t>
  </si>
  <si>
    <t>Informatikai eszközök beszerzése képviselők részére</t>
  </si>
  <si>
    <t>Iparűzési adó költségtérítése Főváros felé</t>
  </si>
  <si>
    <t>Előző évi fel nem használt pályázati tám.visszafiz.helyi/nemzetiségi önk-tól</t>
  </si>
  <si>
    <t>II. Kerületi Sport és Szabadidősport Nonprofit Kft. felh.tám.</t>
  </si>
  <si>
    <t>Lámpateset sűrítés</t>
  </si>
  <si>
    <t>Kitaibel Utcai Óvoda összesen:</t>
  </si>
  <si>
    <t>Gazdasági szervezettel nem rendelkező költségvetési szervek összesen:(1+2+3+4)</t>
  </si>
  <si>
    <t>Kisértékű eszköz beszerzés</t>
  </si>
  <si>
    <t>Alaptevékenység maradványa (összes maradvány)</t>
  </si>
  <si>
    <t xml:space="preserve">Parkoltatás Fővárosi </t>
  </si>
  <si>
    <t>tulajdonú területen</t>
  </si>
  <si>
    <t>Önk. talajterhelési díj</t>
  </si>
  <si>
    <t>(III.+ IV.+V.)</t>
  </si>
  <si>
    <t>(III.+IV.+V.)</t>
  </si>
  <si>
    <t xml:space="preserve">Család és Gyermekjóléti Központ </t>
  </si>
  <si>
    <t>Magyar Állatorvosok Világszervezete (Múzeum 1956 Emlékére)</t>
  </si>
  <si>
    <t>Fejezetnek</t>
  </si>
  <si>
    <t>KVSZ által előírt kötelező szabályozás miatti kártalanítás</t>
  </si>
  <si>
    <t>Parkoló automaták</t>
  </si>
  <si>
    <t>Parkoltatás Fővárosi tulajdonú területen</t>
  </si>
  <si>
    <t>Parkoltatás Fővárosi tulajdonú területen összesen:</t>
  </si>
  <si>
    <t>Informatikai egyéb eszközök beszerzése</t>
  </si>
  <si>
    <t xml:space="preserve">Óvodák  összesen (a+…+l) : </t>
  </si>
  <si>
    <t>ÉNO összesen:</t>
  </si>
  <si>
    <t>Család és Gyermekjóléti Központ összesen:</t>
  </si>
  <si>
    <t>Iskolai intézményi</t>
  </si>
  <si>
    <t>étkeztetés</t>
  </si>
  <si>
    <t>átmeneti időszakra</t>
  </si>
  <si>
    <t>Okt-i int-k műk., fejl.</t>
  </si>
  <si>
    <t>Államháztartáson belüli megelőlegezések visszafizetése</t>
  </si>
  <si>
    <t>fejlesztése</t>
  </si>
  <si>
    <t>Közép-Budai Tankerületi Központ</t>
  </si>
  <si>
    <t>Jó Pásztor Nővérek Kongregációja - családok átmeneti éllátására</t>
  </si>
  <si>
    <t>Fogadj örökbe egy közterületet!</t>
  </si>
  <si>
    <t>Polgármester támogatása non-profit és civil szervezeteknek</t>
  </si>
  <si>
    <t>Bursa Hungarica támogatáskezelő visszautalása (nem folyósított ösztöndíjak)</t>
  </si>
  <si>
    <t>Nemzetiségi önkormányzattól kapott támogatás -  óvodáknak</t>
  </si>
  <si>
    <t>Támogatásértékű működési bevétel NEAK-tól - háziorvosi ügyeletre</t>
  </si>
  <si>
    <t>Támogatásértékű működési bevétel NEAK-tól - járóbeteg szakellátásra</t>
  </si>
  <si>
    <t>Budai Irgalmasrendi Kórház</t>
  </si>
  <si>
    <t>Iskolai intézményi étkeztetés</t>
  </si>
  <si>
    <t>Okt-i int-k műk., fejl. - átmeneti időszakra</t>
  </si>
  <si>
    <t xml:space="preserve">VEKOP-5.3.1 Közlekedésbizt.és kerékpáros-barát fejlesztések pályázat </t>
  </si>
  <si>
    <t>Eszközbeszerzés étkeztetés lebonyolításához</t>
  </si>
  <si>
    <t>Járóbeteg ellátás fejlesztése</t>
  </si>
  <si>
    <t>Család és Gyermekjóléti Központ</t>
  </si>
  <si>
    <t>Államháztartáson belüli megelőlegezés</t>
  </si>
  <si>
    <t>Államháztartáson belüli megelőlegezés visszafizetése</t>
  </si>
  <si>
    <t>4. sz. tábla 7. oldal</t>
  </si>
  <si>
    <t>Jelzőrendszeres házi segítségnyújtáshoz kapott támogatás</t>
  </si>
  <si>
    <t>Krisztus Király Templomigazgatóság</t>
  </si>
  <si>
    <t>Budapest Széphalom Jézus Szive Plébánia</t>
  </si>
  <si>
    <t>II. Kerületi Kulturális Közhasznú Nonprofit Kft. felh. tám.</t>
  </si>
  <si>
    <t>Pilisi Parkerdő Zrt.</t>
  </si>
  <si>
    <t>Létszám adatok</t>
  </si>
  <si>
    <t>előirnyzat</t>
  </si>
  <si>
    <t>ősszesen</t>
  </si>
  <si>
    <t>Családsegítő és Gyermekjóléti Központ</t>
  </si>
  <si>
    <t>Parkolók kialakítása</t>
  </si>
  <si>
    <t>Klebelsberg Kúriához vezető híd</t>
  </si>
  <si>
    <t>Ütéscsillapító burkolatok cseréje</t>
  </si>
  <si>
    <t>y</t>
  </si>
  <si>
    <t xml:space="preserve">Földutak szilárd burkolása </t>
  </si>
  <si>
    <t>TÉR_KÖZ 2018 pályázat - Közösségi Liget megvalósítása</t>
  </si>
  <si>
    <t>Rét utcai háziorvosi rendelő - vízmelegítő bojler beszerzés</t>
  </si>
  <si>
    <t>Csapadékvíz elvezetés</t>
  </si>
  <si>
    <t>kötelező feladatai</t>
  </si>
  <si>
    <t xml:space="preserve">   - Sport- és Tömegsport Keretből kapott tám.</t>
  </si>
  <si>
    <t xml:space="preserve">   - Oktatásfejlesztési Keretből kapott tám.</t>
  </si>
  <si>
    <t>Magyar Protestáns Segélyszervezet</t>
  </si>
  <si>
    <t xml:space="preserve">Budapest II. kerületi Közbiztonsági Alapítvány támogatása </t>
  </si>
  <si>
    <t xml:space="preserve">Városfejlesztő Zrt. felújítási munkák </t>
  </si>
  <si>
    <t>Foglalkozta-</t>
  </si>
  <si>
    <t>tottak</t>
  </si>
  <si>
    <t>és finanszírozási</t>
  </si>
  <si>
    <t>Csapadékvíz elvezető rsz-ek felújítása járulékos munkákkal</t>
  </si>
  <si>
    <t>Csapadékvíz elvezetés összesen:</t>
  </si>
  <si>
    <t>Dézsák kihelyezése utak mentén</t>
  </si>
  <si>
    <t>w</t>
  </si>
  <si>
    <t>aa</t>
  </si>
  <si>
    <t>ab</t>
  </si>
  <si>
    <t>Kutyafuttatók fejlesztése</t>
  </si>
  <si>
    <t>ac</t>
  </si>
  <si>
    <t>ad</t>
  </si>
  <si>
    <t>Fillér utca-Pengő utca sarok közterület fejlesztése</t>
  </si>
  <si>
    <t>ae</t>
  </si>
  <si>
    <t>Elektromos autó töltőállomás</t>
  </si>
  <si>
    <t>Térfigyelő kamerarendszer telepítése</t>
  </si>
  <si>
    <t>Lövőház utcai rendszámfelismerő rendszer cseréje</t>
  </si>
  <si>
    <t>Egyedi vízórák felszerelése önk-i lakásokban</t>
  </si>
  <si>
    <t>Épületbontások és telekrendezések</t>
  </si>
  <si>
    <t>Térfigyelő rendszer bővítése</t>
  </si>
  <si>
    <t>Helyi közbiztonság összesen:</t>
  </si>
  <si>
    <t>Kutyaürülék gyűjtő edények beszerzése, felállítása</t>
  </si>
  <si>
    <t>Részesedések megszűnése</t>
  </si>
  <si>
    <t>Nem kötelező védőoltások</t>
  </si>
  <si>
    <t>ingatlanok fejlesztése</t>
  </si>
  <si>
    <t>Saját tulajdonú iskola</t>
  </si>
  <si>
    <t>2020. évi</t>
  </si>
  <si>
    <t>1.1.3.1</t>
  </si>
  <si>
    <t>Települési önkormányzatok egyes szociális és gyermekjóléti feladatainak támogatása</t>
  </si>
  <si>
    <t>1.1.3.2</t>
  </si>
  <si>
    <t>Települési önkormányzatok gyermekétkeztetési feladatainak támogatása</t>
  </si>
  <si>
    <t>Települési önk.gyermekétkeztetési feladatainak támogatása</t>
  </si>
  <si>
    <t>Települési önk.egyes szociális és gyermekjóléti feladatainak tám.</t>
  </si>
  <si>
    <t>Színházak működési támogatása</t>
  </si>
  <si>
    <t>Magyarországi Református Egyház Diakóniai Iroda támogatása</t>
  </si>
  <si>
    <t>FIDESZ-KDNP frakciószövetség támogatása non-profit szervezeteknek</t>
  </si>
  <si>
    <t>Alpolgármesterek támogatása non-profit és civil szervezeteknek</t>
  </si>
  <si>
    <t>Budapesti Szent Ferenc Kórház támogatása</t>
  </si>
  <si>
    <t>Család és Gyermekjóléti Központnál drogprevenciós, szabadidős programok tám.</t>
  </si>
  <si>
    <t>Magánadományok a COVID-19 vírus elleni védekezéshez</t>
  </si>
  <si>
    <t>Miniszterelnökség - Fel nem haszn.szilárd útburkolatra kapott 
2019.évi tám.visszafiz.</t>
  </si>
  <si>
    <t>Budapesti Zsidó Hitközség (Budai körzete)</t>
  </si>
  <si>
    <t>Pasaréti Református Egyházközség</t>
  </si>
  <si>
    <t>Sztehlo Gábor Evangélikus Szeretetszolgálat (volt Sarepta)</t>
  </si>
  <si>
    <t xml:space="preserve">Időskorúak Árpádházi Szent Erzsébet Szociális Otthon </t>
  </si>
  <si>
    <t>II. Kerületi Sport és Szabadidősport Nonpr.Kft. felh.kölcsön törl.</t>
  </si>
  <si>
    <t>Vérhalom téri sportpálya és futókör</t>
  </si>
  <si>
    <t>Zsigmond tér 8. felújítás</t>
  </si>
  <si>
    <t>Biodiverz zöldfelületek kialakítása</t>
  </si>
  <si>
    <t>Közösségi tér kialakítása: Csatárka u.-Csalit u.-Szikla u.</t>
  </si>
  <si>
    <t>Közterületi illemhelyek kialakítása</t>
  </si>
  <si>
    <t>Akadálymentes közlekedés feltételeinek megteremtése</t>
  </si>
  <si>
    <t>Parkok, játszóterek informatikai fejlesztése</t>
  </si>
  <si>
    <t xml:space="preserve">Kerékpárutak fejlesztése, kerékpártároló kihelyezése </t>
  </si>
  <si>
    <t>af</t>
  </si>
  <si>
    <t>Parkoló automaták új 100 Ft-os érmékre felkészítése</t>
  </si>
  <si>
    <t>Háziovosi rendelők felújítása, komfortosítása - pályázat</t>
  </si>
  <si>
    <t>Óvodaudvarok zöldfelületeinek növelése</t>
  </si>
  <si>
    <t>Hidegkúti út 31. Bölcsőde - kerítés rekonstrukció</t>
  </si>
  <si>
    <t>Varsányi I. u. 32. Bölcsőde - udvari burkolatok rekonstrukciója és növénytelepítés</t>
  </si>
  <si>
    <t>Törökvész út 18. Bölcsőde - növénytelepítés</t>
  </si>
  <si>
    <t>Közösségi kerékpártároló helyiségek kialakítása Vízivárosban</t>
  </si>
  <si>
    <t>Önkormányzati helyiségek beruházásai</t>
  </si>
  <si>
    <t>Uszoda környezetének további beruházási munkái</t>
  </si>
  <si>
    <t>Veszélyhelyzethez kapcsolódó beruházási kiadások</t>
  </si>
  <si>
    <t xml:space="preserve">Kerületünk az otthonunk frakciószövetség beruházása </t>
  </si>
  <si>
    <t>FIDESZ Frakció beruházása</t>
  </si>
  <si>
    <t>Saját tulajdonú iskola ingatlanok fejlesztése</t>
  </si>
  <si>
    <t>Saját tulajdonú iskola ingatlanok fejlesztése összesen:</t>
  </si>
  <si>
    <t>Polgármesteri Hivatal -  II. em lapostető szigetelés</t>
  </si>
  <si>
    <t xml:space="preserve">Elektromos gépjárművek vásárlása </t>
  </si>
  <si>
    <t>Telephelyi bérlemény: Tvész út 6/a rekonstrukciója - beruházások</t>
  </si>
  <si>
    <t>Polgármesteri keret</t>
  </si>
  <si>
    <t>Alpolgármesterek kerete</t>
  </si>
  <si>
    <t>Klímaalap tartalék</t>
  </si>
  <si>
    <t>Közösségi költségvetési tartalék</t>
  </si>
  <si>
    <t>COVID-19 adományból képzett tartalék</t>
  </si>
  <si>
    <t>Helytörténeti gyűjtemény kialakítására elkülönített tartalék</t>
  </si>
  <si>
    <t>Állat- és természetvédelmi célú elkülönített tartalék</t>
  </si>
  <si>
    <t>Egészségközpont tartaléka</t>
  </si>
  <si>
    <t>Bérlakás állománybővítés előkészítése</t>
  </si>
  <si>
    <t>Szépvölgyi út felújítása pályázati önerő</t>
  </si>
  <si>
    <t>elvonás</t>
  </si>
  <si>
    <t>képzés</t>
  </si>
  <si>
    <t>Gazdasági szervezettel nem rendelkező költségvetési szervek 
összesen: (1+2+3+4)</t>
  </si>
  <si>
    <t>2021. évi</t>
  </si>
  <si>
    <t>Közterület közhatalmi tevékenység bevétele</t>
  </si>
  <si>
    <t>Kémény felülvizsgálati díj</t>
  </si>
  <si>
    <r>
      <t xml:space="preserve"> </t>
    </r>
    <r>
      <rPr>
        <i/>
        <sz val="10"/>
        <rFont val="Times New Roman CE"/>
        <charset val="238"/>
      </rPr>
      <t>Egyéb épület értékesítése</t>
    </r>
  </si>
  <si>
    <t>II. kerület mindösszesen</t>
  </si>
  <si>
    <t xml:space="preserve">   - Kimagasló eredményt elérő tanulók jutalmazása</t>
  </si>
  <si>
    <t xml:space="preserve">   - Végzős hallgatók érettségi ajándékának támogatása</t>
  </si>
  <si>
    <t>2021. évi népszámlálásra kapott támogatás visszafizetése</t>
  </si>
  <si>
    <t xml:space="preserve">   - Életvitel strat.tám.Egészségnapok, egészségnev.progr.tám.</t>
  </si>
  <si>
    <t>Előző évi fel nem használt KEF támogatás visszafiz. Család és GyjK-nál</t>
  </si>
  <si>
    <t xml:space="preserve">  Oktatásfejlesztési keret</t>
  </si>
  <si>
    <t xml:space="preserve">  Kulturális, közművelődési és színház keret</t>
  </si>
  <si>
    <t xml:space="preserve">  Sport- és tömegsport keret</t>
  </si>
  <si>
    <t xml:space="preserve">  Szociálpolitikai keret</t>
  </si>
  <si>
    <t xml:space="preserve">  Környezetvédelmi keret</t>
  </si>
  <si>
    <t>Kapcsolattartás a határon túli magyar iskolákkal keret</t>
  </si>
  <si>
    <t>Fejlesztést igénylő gyermeket nevelő családok támogatása</t>
  </si>
  <si>
    <t>Palam et Publice - Nyilvánosan - Alapítvány támogatása</t>
  </si>
  <si>
    <t>Társasházak belső udvarainak zöldítése</t>
  </si>
  <si>
    <t>Polgármester támogatása egyéb vállalkozásoknak</t>
  </si>
  <si>
    <t>Alpolgármesterek támogatása egyéb vállalkozásoknak</t>
  </si>
  <si>
    <t>Miniszterelnökség - Fel nem haszn.szilárd útburkolatra kapott 2019.évi tám.visszafiz.</t>
  </si>
  <si>
    <t>9. sz. tábla a     / 2022. (        )</t>
  </si>
  <si>
    <t>Budapest Főváros II.kerületi Önkormányzat 2021. évi költségvetésében tervezett</t>
  </si>
  <si>
    <t>Frankel Leó u. 80-82. Egészségközpont kialakítására kapott tám.visszafiz.</t>
  </si>
  <si>
    <t>Budavári Evangélikus Egyházközség</t>
  </si>
  <si>
    <t>Pesthidegkúti Református Egyházközség</t>
  </si>
  <si>
    <t>Kapisztrán Szent János Templomigazgatóság</t>
  </si>
  <si>
    <t>Gondviselés Háza Gondozási Központ és Idős Klub</t>
  </si>
  <si>
    <t>Fébé Diakonissza Egyesület</t>
  </si>
  <si>
    <t>10 millió Fa Alapítvány</t>
  </si>
  <si>
    <t>Polgármester támogatása non-profit szervezeteknek</t>
  </si>
  <si>
    <t>Hármashatárhegyi Sportrepüléséért Alapítvány</t>
  </si>
  <si>
    <t>Adományboltok kialakításának támogatása</t>
  </si>
  <si>
    <t>Budapest Főváros  II. Kerületi Önkormányzat  2021. évi költségvetésében tervezett</t>
  </si>
  <si>
    <t>11. sz. tábla a     / 2022. (        )</t>
  </si>
  <si>
    <t>Háziorvosi rendelők felújítása, korszerűsítése</t>
  </si>
  <si>
    <t>E.B.P.Egészségügyi fejlesztés</t>
  </si>
  <si>
    <t>Kolozsvár Utcai Óvoda nyílászáró csere</t>
  </si>
  <si>
    <t>Keleti Károly u.15. (12870/9 HRSZ.)</t>
  </si>
  <si>
    <t>Idegen telephely bérlemény Törökvész u.6/a</t>
  </si>
  <si>
    <t>Községház utcai buszmegálló felújítása</t>
  </si>
  <si>
    <t xml:space="preserve">Járóbeteg ellátás </t>
  </si>
  <si>
    <t>PH.Mechwart liget 1. -124.szoba fal áthelyezés</t>
  </si>
  <si>
    <t>PH.Mechwart liget 1. -  Földszintii irattárban lámpatestek cseréje</t>
  </si>
  <si>
    <t>PH.Margit krt. 31-33. - villamos hálózat felújítása</t>
  </si>
  <si>
    <t xml:space="preserve">PH.Mechwart liget 1. -  II. emelet világítás felújítás </t>
  </si>
  <si>
    <t>Kapás utcai rendelő felújítása, korszerűsítése</t>
  </si>
  <si>
    <t>Áldás utcai Isk. vizesblokk felújítás</t>
  </si>
  <si>
    <t>Bolyai Utcai Óvoda összesen:</t>
  </si>
  <si>
    <t>Tűzgátló ajtó cseréje</t>
  </si>
  <si>
    <t>Humán szolgáltatást nyújtó intézmények összesen: (a+…+e)</t>
  </si>
  <si>
    <t>Önk-i egyéb önként vállalt feladatok összesen:</t>
  </si>
  <si>
    <t xml:space="preserve">    Budapest Főváros II.Kerületi Önkormányzat 2021. évi felújítási előirányzatai és teljesítései jogcímenként</t>
  </si>
  <si>
    <t>14. sz. tábla a   / 2022. (        )</t>
  </si>
  <si>
    <t>Községház Utcai Óvoda -udvari parkoló</t>
  </si>
  <si>
    <t>Bolyai Utcai Óvoda - udvar</t>
  </si>
  <si>
    <t>Kolozsvár Utcai Óvoda - udvar</t>
  </si>
  <si>
    <t>József hegyi kilátó</t>
  </si>
  <si>
    <t>Komposztálóhelyek kialakítása</t>
  </si>
  <si>
    <t>Közösségi kertek kialakítása</t>
  </si>
  <si>
    <t>Mezőőri feladat ellátásához kapcsolódó beszerzés</t>
  </si>
  <si>
    <t>Pesthidegkúti Mentőállomás részére tartós használatba adás</t>
  </si>
  <si>
    <t>Esővédő létesítése</t>
  </si>
  <si>
    <t>Nyilvános wifi hálózat kiépítés Rendelőintézetekben</t>
  </si>
  <si>
    <t>Polgármesteri Hivatal Főépülete mellett  elektromos töltőállomás beszerzése, telepitése</t>
  </si>
  <si>
    <t>Kolozsvár Utcai Óvoda - kazánok cseréje</t>
  </si>
  <si>
    <t>Törökméz Bölcsőde - ipari szellőztető beépítése</t>
  </si>
  <si>
    <t>Hűvösvölgyi Gesztenyéskert Óvoda - udvari támfal és lépcső átépítése</t>
  </si>
  <si>
    <t>Pitypang Utcai Óvoda - radiátor takarók cseréje</t>
  </si>
  <si>
    <t>III. Gondozási Központ - kazán csere</t>
  </si>
  <si>
    <t>Informatikai eszköz beszerzés</t>
  </si>
  <si>
    <t>Klíma szerelés - központi laborban és MENTA gondozóban</t>
  </si>
  <si>
    <t>Fillér utca 12. háziorvosi rendelő kaputelefon rendszer kiépítése</t>
  </si>
  <si>
    <t>Hunyady J. u. 81., Ady E. u. 1. háziorvosi rend. kaputelefon rsz.kiép.</t>
  </si>
  <si>
    <t>Mászóka 2db - Községház utca</t>
  </si>
  <si>
    <t>Völgy Utcai Ökumenikus Óvoda összesen:</t>
  </si>
  <si>
    <t>Csúszásmentes járólapok lerakása és tűzgátló ajtó cseréje</t>
  </si>
  <si>
    <t>15. sz. tábla a   / 2022. (        )</t>
  </si>
  <si>
    <t>Átmeneti időszak feladattal nem terhelt tartaléka</t>
  </si>
  <si>
    <t>Egészségfejlesztési Iroda tartaléka</t>
  </si>
  <si>
    <t>Korona vírus elleni védekezés, valamint újranyitás tartaléka</t>
  </si>
  <si>
    <t>Eü.Szolg. működési kiadásaihoz biztosított tartalék</t>
  </si>
  <si>
    <t>Működési keretmegállapodás</t>
  </si>
  <si>
    <t>Lakásgazdálkodási  feladatokhoz (szoc.és egyéb bérbeadandó lakások felúj-beruh.)</t>
  </si>
  <si>
    <t>Margit negyed, Margit krt.műemléki, ill. helyi védett ingatlanok felújítása keret</t>
  </si>
  <si>
    <t>II. Ker.Önk-i tul. gazdasági társaságok felhalmozási tartaléka</t>
  </si>
  <si>
    <t>Egyházak felhalm.c. támogatására elkülönített tartalék</t>
  </si>
  <si>
    <t>Központi felhalmozási keret (intézményi hálózathoz)</t>
  </si>
  <si>
    <t>Képviselők önálló fejlesztési kerete</t>
  </si>
  <si>
    <t>Fejlesztési keretmegállapodás</t>
  </si>
  <si>
    <t xml:space="preserve">2021. évi </t>
  </si>
  <si>
    <t>Felülvizsgálatoknál</t>
  </si>
  <si>
    <t xml:space="preserve"> 2021. évi tartalékainak előirányzatai</t>
  </si>
  <si>
    <t>16. sz. tábla a     /2022. (        )</t>
  </si>
  <si>
    <r>
      <t xml:space="preserve"> </t>
    </r>
    <r>
      <rPr>
        <i/>
        <sz val="10"/>
        <rFont val="Times New Roman CE"/>
        <charset val="238"/>
      </rPr>
      <t>Kiürült önk-i épületek értékesítése</t>
    </r>
  </si>
  <si>
    <t>10. sz. tábla a     / 2022. (        )</t>
  </si>
  <si>
    <t>Széna tér rekonstrukciójához Fővárosi Önk-tól kapott támogatás</t>
  </si>
  <si>
    <t>Budapest Főváros II. Kerületi Önkormányzat  2021. évi költségvetésében tervezett</t>
  </si>
  <si>
    <t>12. sz. tábla a     / 2022. (        )</t>
  </si>
  <si>
    <t>Budapest Főváros II. Kerületi Önkormányzat  2021. évi költségvetésében</t>
  </si>
  <si>
    <t>13. sz. tábla a   / 2022. (        )</t>
  </si>
  <si>
    <t>Lakás megváltáshoz kapcsolódó elmaradt karbantartási munkálatok megtérítése</t>
  </si>
  <si>
    <t>Család és Gyermekjóléti Központnál Területi Szaktámogatási rendszer létrehozására</t>
  </si>
  <si>
    <t>Kapás utcai rendelő felújítása EMMI-től kapott támogatás</t>
  </si>
  <si>
    <t>E.B.P.Egészségügyi fejlesztés EMMI-től kapott támogatás</t>
  </si>
  <si>
    <t>Egyéb vállalkozástól kapott támogatás - Margit körúton 6db zöldsziget telepítéséhez</t>
  </si>
  <si>
    <t>Útburkolat felújításának támogatása -Gyöngy Panoráma Kft-től kapott tám.</t>
  </si>
  <si>
    <t>Nyilvános wifi hálózat kiépítése  23 hozzáférési ponttal Európai Uniótól felh. célú átvett pénzeszközből</t>
  </si>
  <si>
    <t>Budapest Főváros II. Kerületi Önkormányzat 2021. évi költségvetési mérlege</t>
  </si>
  <si>
    <t>1. sz. tábla a   / 2022. (        )</t>
  </si>
  <si>
    <t>Budapest Főváros II. Kerületi Önkormányzat 2021. évi kiadási előirányzatai és teljesítései feladatonkénti bontásban                                                                .</t>
  </si>
  <si>
    <t>4. sz. tábla a  / 2022.(         )</t>
  </si>
  <si>
    <t>3. sz. tábla a  / 2022. (         )</t>
  </si>
  <si>
    <t>Budapest Főváros II. Kerületi Önkormányzat  2021. évi költségvetésének bevételi előirányzatai és teljesítései</t>
  </si>
  <si>
    <t>2. sz. tábla a    / 2022.(         )</t>
  </si>
  <si>
    <t>Budapest Főváros II. Kerületi Önkormányzat  2021. évi költségvetésének kiadási előirányzatai és teljesítései</t>
  </si>
  <si>
    <t>17. sz. tábla a     /2022. (        )</t>
  </si>
  <si>
    <t>Budapest Főváros II. kerületi Önkormányzat 2021.évi maradvány kimutatása</t>
  </si>
  <si>
    <t>Budapest Főváros II. kerületi Önkormányzat Költségvetési szerveinek 2021. évi maradvány kimutatása</t>
  </si>
  <si>
    <t>17. sz. tábla 2. oldal a     /2022. (        )</t>
  </si>
  <si>
    <t>6. sz. tábla a    /2022. (         )</t>
  </si>
  <si>
    <t xml:space="preserve">Budapest Főváros II. Kerületi Önkormányzat irányítása alá tartozó gazdasági szervezettel nem rendelkező költségvetési szervek 2021. évi kiadási előirányzatai, teljesítései és létszámadatai </t>
  </si>
  <si>
    <t>december 31-én</t>
  </si>
  <si>
    <t>7. sz. tábla a    /2022. (         )</t>
  </si>
  <si>
    <t xml:space="preserve">Budapest Főváros II. Kerületi Önkormányzat irányítása alá tartozó gazdasági szervezettel nem rendelkező költségvetési szervek 2021. évi bevételi előirányzatai és teljesítései </t>
  </si>
  <si>
    <t>8. sz. tábla a   /2022. (             )</t>
  </si>
  <si>
    <t>Budapest Főváros II. Kerületi Önkormányzat irányítása alá tartozó gazdasági szervezettel nem rendelkező költségvetési szervek 2021. évi céljellegű kiadási előirányzatai és teljesítései</t>
  </si>
  <si>
    <t>2021. évi céljellegű kiadások</t>
  </si>
  <si>
    <t>Egyéb célljelegű kiadások</t>
  </si>
  <si>
    <t>Széna tér rekonstrukció</t>
  </si>
  <si>
    <t>Zsíroshegyi-Nagyrét u.parkoló kialakítása</t>
  </si>
  <si>
    <t xml:space="preserve">Városfejlesztő Zrt. beruházási munkák </t>
  </si>
  <si>
    <t>Budai László utcai parkoló sorompó telepítése</t>
  </si>
  <si>
    <t>Keleti Károly utca 15. beruházása</t>
  </si>
  <si>
    <t>Járóbeteg ellátás fejlesztése összesen:</t>
  </si>
  <si>
    <t>Pálvölgyi közlekedés- és forg.technikai fejlesztések</t>
  </si>
  <si>
    <t>József hegyi kilátó környezetének rendezése és kutyafuttató kialakítása</t>
  </si>
  <si>
    <t>Kerékpár- és rollertároló kialakítása</t>
  </si>
  <si>
    <t>Utcabútorok</t>
  </si>
  <si>
    <t>Beruházásokhoz kapcsolódó előkészítések</t>
  </si>
  <si>
    <t>Előző évi fel nem használt pályázati tám.visszafiz. KEF támogatás</t>
  </si>
  <si>
    <t>Előző évi fel nem használt pályázati tám. visszafiz. non-profit szervektől</t>
  </si>
  <si>
    <t xml:space="preserve">Előző évi fel nem használt támogatás visszautalása civil szervtől, egyháztól </t>
  </si>
  <si>
    <t>Műk.c.visszatérítendő támogatások, kölcsönök igénybev.áht-n belülről</t>
  </si>
  <si>
    <t>Tulajdonosi bevétel-Önk-i többségi tulajdonú váll-tól kapott osztalék</t>
  </si>
  <si>
    <t>Pályázaton elnyert felh.c. támogatás 
Közlekedésbiztonsági és kerékpáros-barát fejlesztések Budapest II. kerületében 
VEKOP-5.3.1-15-2016-00003</t>
  </si>
  <si>
    <t>ÉNO, Gondozási központok, Család és Gyermekjóléti 
Központ összesen: (a+…+e)</t>
  </si>
  <si>
    <t xml:space="preserve">        Budapest Főváros II.Kerületi Önkormányzat 2021. évi beruházási előirányzatai és teljesítései jogcímenként</t>
  </si>
  <si>
    <t>VII.</t>
  </si>
  <si>
    <t>Betétlekötés nélkül</t>
  </si>
  <si>
    <t>K I A D Á S O K   Ö S S Z E S E N   betét lekötés nélkül</t>
  </si>
  <si>
    <t>B E V É T E L E K   Ö S S Z E S E N betét lekötés nélkül</t>
  </si>
  <si>
    <t>K I A D Á S O K   Ö S S Z E S E N  betét lekötés nélkül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</si>
</sst>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F_t_-;\-* #,##0.00\ _F_t_-;_-* &quot;-&quot;??\ _F_t_-;_-@_-"/>
    <numFmt numFmtId="164" formatCode="_-* #,##0.00\ _H_U_F_-;\-* #,##0.00\ _H_U_F_-;_-* &quot;-&quot;??\ _H_U_F_-;_-@_-"/>
    <numFmt numFmtId="165" formatCode="#,##0.0"/>
    <numFmt numFmtId="166" formatCode="yyyy/mm/dd;@"/>
    <numFmt numFmtId="167" formatCode="#,##0.000"/>
    <numFmt numFmtId="168" formatCode="_-* #,##0.00\ _F_t_-;\-* #,##0.00\ _F_t_-;_-* \-??\ _F_t_-;_-@_-"/>
    <numFmt numFmtId="169" formatCode="_-* #,##0\ _F_t_-;\-* #,##0\ _F_t_-;_-* &quot;-&quot;??\ _F_t_-;_-@_-"/>
    <numFmt numFmtId="170" formatCode="0_ ;\-0\ "/>
    <numFmt numFmtId="171" formatCode="_-* #,##0.000\ _F_t_-;\-* #,##0.000\ _F_t_-;_-* &quot;-&quot;???\ _F_t_-;_-@_-"/>
    <numFmt numFmtId="172" formatCode="#,##0.00000"/>
    <numFmt numFmtId="173" formatCode="0.000"/>
    <numFmt numFmtId="174" formatCode="#,##0.0000"/>
    <numFmt numFmtId="175" formatCode="_-* #,##0.000\ _H_U_F_-;\-* #,##0.000\ _H_U_F_-;_-* &quot;-&quot;??\ _H_U_F_-;_-@_-"/>
  </numFmts>
  <fonts count="121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sz val="10"/>
      <name val="Times New Roman CE"/>
      <family val="1"/>
      <charset val="238"/>
    </font>
    <font>
      <sz val="9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name val="Arial CE"/>
      <charset val="238"/>
    </font>
    <font>
      <b/>
      <sz val="9"/>
      <name val="Times New Roman CE"/>
      <family val="1"/>
      <charset val="238"/>
    </font>
    <font>
      <u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8.5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Times New Roman CE"/>
      <charset val="238"/>
    </font>
    <font>
      <b/>
      <i/>
      <sz val="10"/>
      <name val="Times New Roman CE"/>
      <charset val="238"/>
    </font>
    <font>
      <b/>
      <sz val="10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10"/>
      <name val="Times New Roman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2"/>
      <name val="Times New Roman CE"/>
      <charset val="238"/>
    </font>
    <font>
      <b/>
      <sz val="8"/>
      <name val="Times New Roman CE"/>
      <family val="1"/>
      <charset val="238"/>
    </font>
    <font>
      <b/>
      <sz val="9"/>
      <name val="Times New Roman CE"/>
      <charset val="238"/>
    </font>
    <font>
      <sz val="12"/>
      <name val="Times New Roman CE"/>
      <charset val="238"/>
    </font>
    <font>
      <i/>
      <sz val="12"/>
      <name val="Times New Roman CE"/>
      <family val="1"/>
      <charset val="238"/>
    </font>
    <font>
      <i/>
      <sz val="12"/>
      <name val="Arial CE"/>
      <charset val="238"/>
    </font>
    <font>
      <sz val="9"/>
      <name val="Arial CE"/>
      <charset val="238"/>
    </font>
    <font>
      <sz val="9"/>
      <name val="MS Sans Serif"/>
      <family val="2"/>
      <charset val="238"/>
    </font>
    <font>
      <b/>
      <u/>
      <sz val="12"/>
      <name val="Times New Roman CE"/>
      <family val="1"/>
      <charset val="238"/>
    </font>
    <font>
      <i/>
      <sz val="12"/>
      <name val="MS Sans Serif"/>
      <charset val="238"/>
    </font>
    <font>
      <b/>
      <i/>
      <sz val="12"/>
      <name val="MS Sans Serif"/>
      <charset val="238"/>
    </font>
    <font>
      <sz val="11"/>
      <name val="Times New Roman CE"/>
      <charset val="238"/>
    </font>
    <font>
      <sz val="14"/>
      <name val="Times New Roman CE"/>
      <charset val="238"/>
    </font>
    <font>
      <i/>
      <u/>
      <sz val="10"/>
      <name val="Times New Roman CE"/>
      <charset val="238"/>
    </font>
    <font>
      <i/>
      <sz val="12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  <font>
      <i/>
      <sz val="11"/>
      <name val="Times New Roman CE"/>
      <family val="1"/>
      <charset val="238"/>
    </font>
    <font>
      <sz val="9"/>
      <name val="Times New Roman CE"/>
      <charset val="238"/>
    </font>
    <font>
      <b/>
      <u/>
      <sz val="12"/>
      <name val="Times New Roman CE"/>
      <charset val="238"/>
    </font>
    <font>
      <sz val="9"/>
      <name val="Arial"/>
      <family val="2"/>
      <charset val="238"/>
    </font>
    <font>
      <b/>
      <i/>
      <sz val="9"/>
      <name val="Times New Roman CE"/>
      <charset val="238"/>
    </font>
    <font>
      <b/>
      <i/>
      <sz val="11"/>
      <name val="Times New Roman CE"/>
      <charset val="238"/>
    </font>
    <font>
      <b/>
      <sz val="7"/>
      <name val="Times New Roman CE"/>
      <family val="1"/>
      <charset val="238"/>
    </font>
    <font>
      <b/>
      <sz val="6"/>
      <name val="Times New Roman CE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color indexed="10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"/>
      <family val="1"/>
    </font>
    <font>
      <b/>
      <sz val="13"/>
      <name val="Times New Roman"/>
      <family val="1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i/>
      <sz val="10"/>
      <color indexed="8"/>
      <name val="Times New Roman CE"/>
      <charset val="238"/>
    </font>
    <font>
      <i/>
      <sz val="9"/>
      <name val="Times New Roman CE"/>
      <family val="1"/>
      <charset val="238"/>
    </font>
    <font>
      <b/>
      <i/>
      <u/>
      <sz val="10"/>
      <name val="Times New Roman CE"/>
      <charset val="238"/>
    </font>
    <font>
      <b/>
      <sz val="13"/>
      <name val="Times New Roman CE"/>
      <charset val="238"/>
    </font>
    <font>
      <b/>
      <i/>
      <sz val="13"/>
      <name val="Times New Roman CE"/>
      <charset val="238"/>
    </font>
    <font>
      <sz val="13"/>
      <name val="Times New Roman CE"/>
      <charset val="238"/>
    </font>
    <font>
      <b/>
      <sz val="10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color indexed="10"/>
      <name val="Times New Roman"/>
      <family val="1"/>
    </font>
    <font>
      <b/>
      <sz val="14"/>
      <name val="Times New Roman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MS Sans Serif"/>
      <charset val="238"/>
    </font>
    <font>
      <i/>
      <sz val="13"/>
      <name val="Times New Roman CE"/>
      <family val="1"/>
      <charset val="238"/>
    </font>
    <font>
      <i/>
      <sz val="13"/>
      <name val="MS Sans Serif"/>
      <charset val="238"/>
    </font>
    <font>
      <i/>
      <sz val="11"/>
      <name val="Times New Roman CE"/>
      <charset val="238"/>
    </font>
    <font>
      <b/>
      <sz val="14"/>
      <name val="Times New Roman CE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Times New Roman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i/>
      <sz val="10"/>
      <name val="Arial Unicode MS"/>
      <family val="2"/>
      <charset val="238"/>
    </font>
    <font>
      <sz val="8"/>
      <color indexed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7"/>
      <name val="Times New Roman"/>
      <family val="1"/>
      <charset val="238"/>
    </font>
    <font>
      <sz val="8"/>
      <color rgb="FFFF0000"/>
      <name val="Times New Roman CE"/>
      <family val="1"/>
      <charset val="238"/>
    </font>
    <font>
      <sz val="8"/>
      <color rgb="FFFF0000"/>
      <name val="Times New Roman"/>
      <family val="1"/>
      <charset val="238"/>
    </font>
    <font>
      <sz val="8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lightGray">
        <fgColor indexed="9"/>
        <bgColor indexed="9"/>
      </patternFill>
    </fill>
    <fill>
      <patternFill patternType="solid">
        <fgColor theme="0"/>
        <bgColor indexed="64"/>
      </patternFill>
    </fill>
  </fills>
  <borders count="3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</borders>
  <cellStyleXfs count="44">
    <xf numFmtId="0" fontId="0" fillId="0" borderId="0"/>
    <xf numFmtId="0" fontId="61" fillId="2" borderId="0" applyNumberFormat="0" applyBorder="0" applyAlignment="0" applyProtection="0"/>
    <xf numFmtId="0" fontId="61" fillId="3" borderId="0" applyNumberFormat="0" applyBorder="0" applyAlignment="0" applyProtection="0"/>
    <xf numFmtId="0" fontId="61" fillId="4" borderId="0" applyNumberFormat="0" applyBorder="0" applyAlignment="0" applyProtection="0"/>
    <xf numFmtId="0" fontId="61" fillId="5" borderId="0" applyNumberFormat="0" applyBorder="0" applyAlignment="0" applyProtection="0"/>
    <xf numFmtId="0" fontId="61" fillId="6" borderId="0" applyNumberFormat="0" applyBorder="0" applyAlignment="0" applyProtection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61" fillId="5" borderId="0" applyNumberFormat="0" applyBorder="0" applyAlignment="0" applyProtection="0"/>
    <xf numFmtId="0" fontId="61" fillId="9" borderId="0" applyNumberFormat="0" applyBorder="0" applyAlignment="0" applyProtection="0"/>
    <xf numFmtId="0" fontId="61" fillId="12" borderId="0" applyNumberFormat="0" applyBorder="0" applyAlignment="0" applyProtection="0"/>
    <xf numFmtId="0" fontId="62" fillId="14" borderId="0" applyNumberFormat="0" applyBorder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8" borderId="0" applyNumberFormat="0" applyBorder="0" applyAlignment="0" applyProtection="0"/>
    <xf numFmtId="0" fontId="62" fillId="13" borderId="0" applyNumberFormat="0" applyBorder="0" applyAlignment="0" applyProtection="0"/>
    <xf numFmtId="0" fontId="62" fillId="15" borderId="0" applyNumberFormat="0" applyBorder="0" applyAlignment="0" applyProtection="0"/>
    <xf numFmtId="0" fontId="63" fillId="7" borderId="1" applyNumberFormat="0" applyAlignment="0" applyProtection="0"/>
    <xf numFmtId="0" fontId="64" fillId="0" borderId="0" applyNumberFormat="0" applyFill="0" applyBorder="0" applyAlignment="0" applyProtection="0"/>
    <xf numFmtId="0" fontId="65" fillId="0" borderId="2" applyNumberFormat="0" applyFill="0" applyAlignment="0" applyProtection="0"/>
    <xf numFmtId="0" fontId="66" fillId="0" borderId="3" applyNumberFormat="0" applyFill="0" applyAlignment="0" applyProtection="0"/>
    <xf numFmtId="0" fontId="67" fillId="0" borderId="4" applyNumberFormat="0" applyFill="0" applyAlignment="0" applyProtection="0"/>
    <xf numFmtId="0" fontId="67" fillId="0" borderId="0" applyNumberFormat="0" applyFill="0" applyBorder="0" applyAlignment="0" applyProtection="0"/>
    <xf numFmtId="0" fontId="68" fillId="16" borderId="5" applyNumberFormat="0" applyAlignment="0" applyProtection="0"/>
    <xf numFmtId="0" fontId="69" fillId="0" borderId="0" applyNumberFormat="0" applyFill="0" applyBorder="0" applyAlignment="0" applyProtection="0"/>
    <xf numFmtId="0" fontId="70" fillId="0" borderId="6" applyNumberFormat="0" applyFill="0" applyAlignment="0" applyProtection="0"/>
    <xf numFmtId="0" fontId="1" fillId="17" borderId="7" applyNumberFormat="0" applyFont="0" applyAlignment="0" applyProtection="0"/>
    <xf numFmtId="0" fontId="71" fillId="4" borderId="0" applyNumberFormat="0" applyBorder="0" applyAlignment="0" applyProtection="0"/>
    <xf numFmtId="0" fontId="72" fillId="18" borderId="8" applyNumberFormat="0" applyAlignment="0" applyProtection="0"/>
    <xf numFmtId="0" fontId="73" fillId="0" borderId="0" applyNumberFormat="0" applyFill="0" applyBorder="0" applyAlignment="0" applyProtection="0"/>
    <xf numFmtId="0" fontId="83" fillId="0" borderId="0"/>
    <xf numFmtId="0" fontId="1" fillId="0" borderId="0"/>
    <xf numFmtId="0" fontId="83" fillId="0" borderId="0"/>
    <xf numFmtId="0" fontId="74" fillId="0" borderId="9" applyNumberFormat="0" applyFill="0" applyAlignment="0" applyProtection="0"/>
    <xf numFmtId="0" fontId="75" fillId="3" borderId="0" applyNumberFormat="0" applyBorder="0" applyAlignment="0" applyProtection="0"/>
    <xf numFmtId="0" fontId="76" fillId="19" borderId="0" applyNumberFormat="0" applyBorder="0" applyAlignment="0" applyProtection="0"/>
    <xf numFmtId="0" fontId="77" fillId="18" borderId="1" applyNumberFormat="0" applyAlignment="0" applyProtection="0"/>
    <xf numFmtId="164" fontId="1" fillId="0" borderId="0" applyFont="0" applyFill="0" applyBorder="0" applyAlignment="0" applyProtection="0"/>
    <xf numFmtId="168" fontId="1" fillId="0" borderId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20">
    <xf numFmtId="0" fontId="0" fillId="0" borderId="0" xfId="0"/>
    <xf numFmtId="0" fontId="4" fillId="2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2" fillId="21" borderId="10" xfId="0" applyFont="1" applyFill="1" applyBorder="1"/>
    <xf numFmtId="3" fontId="2" fillId="21" borderId="0" xfId="0" applyNumberFormat="1" applyFont="1" applyFill="1"/>
    <xf numFmtId="0" fontId="2" fillId="21" borderId="11" xfId="0" applyFont="1" applyFill="1" applyBorder="1"/>
    <xf numFmtId="3" fontId="3" fillId="0" borderId="0" xfId="0" applyNumberFormat="1" applyFont="1" applyFill="1" applyBorder="1"/>
    <xf numFmtId="0" fontId="2" fillId="21" borderId="0" xfId="0" applyFont="1" applyFill="1"/>
    <xf numFmtId="0" fontId="4" fillId="21" borderId="0" xfId="0" applyFont="1" applyFill="1"/>
    <xf numFmtId="0" fontId="2" fillId="21" borderId="0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3" fillId="21" borderId="0" xfId="0" applyFont="1" applyFill="1"/>
    <xf numFmtId="0" fontId="2" fillId="21" borderId="12" xfId="0" applyFont="1" applyFill="1" applyBorder="1"/>
    <xf numFmtId="0" fontId="2" fillId="21" borderId="0" xfId="0" applyFont="1" applyFill="1" applyAlignment="1">
      <alignment horizontal="centerContinuous"/>
    </xf>
    <xf numFmtId="0" fontId="2" fillId="21" borderId="0" xfId="0" applyFont="1" applyFill="1" applyAlignment="1">
      <alignment wrapText="1"/>
    </xf>
    <xf numFmtId="0" fontId="2" fillId="21" borderId="13" xfId="0" applyFont="1" applyFill="1" applyBorder="1" applyAlignment="1">
      <alignment horizontal="center"/>
    </xf>
    <xf numFmtId="0" fontId="2" fillId="21" borderId="11" xfId="0" applyFont="1" applyFill="1" applyBorder="1" applyAlignment="1">
      <alignment horizontal="center"/>
    </xf>
    <xf numFmtId="0" fontId="2" fillId="21" borderId="14" xfId="0" applyFont="1" applyFill="1" applyBorder="1" applyAlignment="1">
      <alignment horizontal="center"/>
    </xf>
    <xf numFmtId="0" fontId="2" fillId="21" borderId="12" xfId="0" applyFont="1" applyFill="1" applyBorder="1" applyAlignment="1">
      <alignment horizontal="center"/>
    </xf>
    <xf numFmtId="0" fontId="5" fillId="21" borderId="15" xfId="0" applyFont="1" applyFill="1" applyBorder="1" applyAlignment="1">
      <alignment horizontal="left"/>
    </xf>
    <xf numFmtId="0" fontId="3" fillId="21" borderId="12" xfId="0" applyFont="1" applyFill="1" applyBorder="1" applyAlignment="1">
      <alignment horizontal="center"/>
    </xf>
    <xf numFmtId="0" fontId="2" fillId="21" borderId="16" xfId="0" applyFont="1" applyFill="1" applyBorder="1" applyAlignment="1">
      <alignment horizontal="center"/>
    </xf>
    <xf numFmtId="0" fontId="2" fillId="21" borderId="17" xfId="0" applyFont="1" applyFill="1" applyBorder="1"/>
    <xf numFmtId="0" fontId="3" fillId="0" borderId="0" xfId="0" applyFont="1" applyFill="1"/>
    <xf numFmtId="0" fontId="2" fillId="0" borderId="0" xfId="0" applyFont="1" applyFill="1"/>
    <xf numFmtId="0" fontId="3" fillId="21" borderId="0" xfId="0" applyFont="1" applyFill="1" applyBorder="1" applyAlignment="1">
      <alignment horizontal="center"/>
    </xf>
    <xf numFmtId="0" fontId="2" fillId="21" borderId="0" xfId="0" applyFont="1" applyFill="1" applyBorder="1" applyAlignment="1">
      <alignment horizontal="left"/>
    </xf>
    <xf numFmtId="0" fontId="2" fillId="0" borderId="0" xfId="0" applyFont="1" applyAlignment="1"/>
    <xf numFmtId="0" fontId="19" fillId="21" borderId="18" xfId="0" applyFont="1" applyFill="1" applyBorder="1" applyAlignment="1">
      <alignment horizontal="center"/>
    </xf>
    <xf numFmtId="0" fontId="19" fillId="21" borderId="12" xfId="0" applyFont="1" applyFill="1" applyBorder="1" applyAlignment="1">
      <alignment horizontal="center"/>
    </xf>
    <xf numFmtId="0" fontId="4" fillId="21" borderId="16" xfId="0" applyFont="1" applyFill="1" applyBorder="1" applyAlignment="1">
      <alignment horizontal="center"/>
    </xf>
    <xf numFmtId="0" fontId="4" fillId="21" borderId="18" xfId="0" applyFont="1" applyFill="1" applyBorder="1" applyAlignment="1">
      <alignment horizontal="center"/>
    </xf>
    <xf numFmtId="0" fontId="19" fillId="21" borderId="19" xfId="0" applyFont="1" applyFill="1" applyBorder="1" applyAlignment="1">
      <alignment horizontal="center"/>
    </xf>
    <xf numFmtId="0" fontId="19" fillId="21" borderId="20" xfId="0" applyFont="1" applyFill="1" applyBorder="1" applyAlignment="1">
      <alignment vertical="center"/>
    </xf>
    <xf numFmtId="0" fontId="4" fillId="21" borderId="10" xfId="0" applyFont="1" applyFill="1" applyBorder="1"/>
    <xf numFmtId="0" fontId="4" fillId="21" borderId="13" xfId="0" applyFont="1" applyFill="1" applyBorder="1" applyAlignment="1">
      <alignment horizontal="center"/>
    </xf>
    <xf numFmtId="0" fontId="4" fillId="21" borderId="11" xfId="0" applyFont="1" applyFill="1" applyBorder="1"/>
    <xf numFmtId="0" fontId="4" fillId="21" borderId="0" xfId="0" applyFont="1" applyFill="1" applyBorder="1" applyAlignment="1">
      <alignment horizontal="left"/>
    </xf>
    <xf numFmtId="0" fontId="4" fillId="21" borderId="21" xfId="0" applyFont="1" applyFill="1" applyBorder="1" applyAlignment="1">
      <alignment horizontal="left"/>
    </xf>
    <xf numFmtId="0" fontId="4" fillId="21" borderId="0" xfId="0" applyFont="1" applyFill="1" applyAlignment="1">
      <alignment horizontal="center"/>
    </xf>
    <xf numFmtId="0" fontId="20" fillId="21" borderId="0" xfId="0" applyFont="1" applyFill="1"/>
    <xf numFmtId="0" fontId="19" fillId="21" borderId="0" xfId="0" applyFont="1" applyFill="1" applyAlignment="1">
      <alignment horizontal="centerContinuous"/>
    </xf>
    <xf numFmtId="0" fontId="19" fillId="21" borderId="0" xfId="0" applyFont="1" applyFill="1" applyBorder="1" applyAlignment="1">
      <alignment horizontal="centerContinuous"/>
    </xf>
    <xf numFmtId="0" fontId="4" fillId="21" borderId="0" xfId="0" applyFont="1" applyFill="1" applyAlignment="1"/>
    <xf numFmtId="0" fontId="4" fillId="21" borderId="0" xfId="0" applyFont="1" applyFill="1" applyBorder="1"/>
    <xf numFmtId="0" fontId="13" fillId="0" borderId="0" xfId="0" applyFont="1"/>
    <xf numFmtId="0" fontId="11" fillId="21" borderId="0" xfId="0" applyFont="1" applyFill="1"/>
    <xf numFmtId="0" fontId="3" fillId="21" borderId="22" xfId="0" applyFont="1" applyFill="1" applyBorder="1" applyAlignment="1">
      <alignment wrapText="1"/>
    </xf>
    <xf numFmtId="0" fontId="2" fillId="21" borderId="0" xfId="0" applyFont="1" applyFill="1" applyBorder="1" applyAlignment="1"/>
    <xf numFmtId="0" fontId="2" fillId="0" borderId="21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center"/>
    </xf>
    <xf numFmtId="3" fontId="2" fillId="20" borderId="17" xfId="0" applyNumberFormat="1" applyFont="1" applyFill="1" applyBorder="1" applyAlignment="1">
      <alignment horizontal="right"/>
    </xf>
    <xf numFmtId="0" fontId="5" fillId="21" borderId="0" xfId="0" applyFont="1" applyFill="1" applyBorder="1" applyAlignment="1">
      <alignment horizontal="left"/>
    </xf>
    <xf numFmtId="0" fontId="12" fillId="21" borderId="0" xfId="0" applyFont="1" applyFill="1" applyBorder="1" applyAlignment="1">
      <alignment horizontal="left"/>
    </xf>
    <xf numFmtId="0" fontId="11" fillId="21" borderId="17" xfId="0" applyFont="1" applyFill="1" applyBorder="1"/>
    <xf numFmtId="3" fontId="2" fillId="21" borderId="21" xfId="0" applyNumberFormat="1" applyFont="1" applyFill="1" applyBorder="1" applyAlignment="1">
      <alignment horizontal="right"/>
    </xf>
    <xf numFmtId="3" fontId="2" fillId="20" borderId="21" xfId="0" applyNumberFormat="1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3" fontId="2" fillId="21" borderId="21" xfId="0" applyNumberFormat="1" applyFont="1" applyFill="1" applyBorder="1" applyAlignment="1">
      <alignment horizontal="right" wrapText="1"/>
    </xf>
    <xf numFmtId="0" fontId="4" fillId="21" borderId="23" xfId="0" applyFont="1" applyFill="1" applyBorder="1" applyAlignment="1">
      <alignment horizontal="center"/>
    </xf>
    <xf numFmtId="0" fontId="18" fillId="21" borderId="0" xfId="0" applyFont="1" applyFill="1" applyBorder="1" applyAlignment="1">
      <alignment horizontal="left"/>
    </xf>
    <xf numFmtId="0" fontId="4" fillId="21" borderId="24" xfId="0" applyFont="1" applyFill="1" applyBorder="1" applyAlignment="1">
      <alignment horizontal="left"/>
    </xf>
    <xf numFmtId="0" fontId="4" fillId="21" borderId="25" xfId="0" applyFont="1" applyFill="1" applyBorder="1" applyAlignment="1">
      <alignment horizontal="center"/>
    </xf>
    <xf numFmtId="0" fontId="4" fillId="21" borderId="26" xfId="0" applyFont="1" applyFill="1" applyBorder="1" applyAlignment="1">
      <alignment horizontal="center"/>
    </xf>
    <xf numFmtId="0" fontId="4" fillId="21" borderId="17" xfId="0" applyFont="1" applyFill="1" applyBorder="1" applyAlignment="1">
      <alignment horizontal="left"/>
    </xf>
    <xf numFmtId="0" fontId="18" fillId="21" borderId="21" xfId="0" applyFont="1" applyFill="1" applyBorder="1" applyAlignment="1">
      <alignment horizontal="left"/>
    </xf>
    <xf numFmtId="3" fontId="4" fillId="21" borderId="21" xfId="0" applyNumberFormat="1" applyFont="1" applyFill="1" applyBorder="1" applyAlignment="1">
      <alignment horizontal="right"/>
    </xf>
    <xf numFmtId="3" fontId="2" fillId="21" borderId="17" xfId="0" applyNumberFormat="1" applyFont="1" applyFill="1" applyBorder="1" applyAlignment="1">
      <alignment horizontal="right"/>
    </xf>
    <xf numFmtId="0" fontId="5" fillId="21" borderId="21" xfId="0" applyFont="1" applyFill="1" applyBorder="1" applyAlignment="1">
      <alignment horizontal="left"/>
    </xf>
    <xf numFmtId="0" fontId="19" fillId="20" borderId="10" xfId="0" applyFont="1" applyFill="1" applyBorder="1" applyAlignment="1">
      <alignment horizontal="center"/>
    </xf>
    <xf numFmtId="3" fontId="4" fillId="20" borderId="21" xfId="0" applyNumberFormat="1" applyFont="1" applyFill="1" applyBorder="1"/>
    <xf numFmtId="3" fontId="4" fillId="20" borderId="23" xfId="0" applyNumberFormat="1" applyFont="1" applyFill="1" applyBorder="1"/>
    <xf numFmtId="3" fontId="4" fillId="20" borderId="0" xfId="0" applyNumberFormat="1" applyFont="1" applyFill="1"/>
    <xf numFmtId="3" fontId="4" fillId="20" borderId="27" xfId="0" applyNumberFormat="1" applyFont="1" applyFill="1" applyBorder="1"/>
    <xf numFmtId="3" fontId="4" fillId="20" borderId="26" xfId="0" applyNumberFormat="1" applyFont="1" applyFill="1" applyBorder="1"/>
    <xf numFmtId="3" fontId="2" fillId="20" borderId="15" xfId="0" applyNumberFormat="1" applyFont="1" applyFill="1" applyBorder="1" applyAlignment="1">
      <alignment horizontal="right"/>
    </xf>
    <xf numFmtId="0" fontId="0" fillId="0" borderId="0" xfId="0" applyFill="1"/>
    <xf numFmtId="0" fontId="22" fillId="21" borderId="0" xfId="0" applyFont="1" applyFill="1"/>
    <xf numFmtId="3" fontId="19" fillId="20" borderId="21" xfId="0" applyNumberFormat="1" applyFont="1" applyFill="1" applyBorder="1"/>
    <xf numFmtId="3" fontId="2" fillId="0" borderId="17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21" borderId="17" xfId="0" applyFont="1" applyFill="1" applyBorder="1" applyAlignment="1">
      <alignment horizontal="left"/>
    </xf>
    <xf numFmtId="3" fontId="2" fillId="21" borderId="21" xfId="0" applyNumberFormat="1" applyFont="1" applyFill="1" applyBorder="1" applyAlignment="1">
      <alignment wrapText="1"/>
    </xf>
    <xf numFmtId="3" fontId="3" fillId="21" borderId="28" xfId="0" applyNumberFormat="1" applyFont="1" applyFill="1" applyBorder="1" applyAlignment="1">
      <alignment wrapText="1"/>
    </xf>
    <xf numFmtId="0" fontId="11" fillId="21" borderId="21" xfId="0" applyFont="1" applyFill="1" applyBorder="1"/>
    <xf numFmtId="3" fontId="21" fillId="21" borderId="21" xfId="0" applyNumberFormat="1" applyFont="1" applyFill="1" applyBorder="1" applyAlignment="1">
      <alignment horizontal="right" wrapText="1"/>
    </xf>
    <xf numFmtId="3" fontId="2" fillId="21" borderId="17" xfId="0" applyNumberFormat="1" applyFont="1" applyFill="1" applyBorder="1" applyAlignment="1">
      <alignment horizontal="right" wrapText="1"/>
    </xf>
    <xf numFmtId="3" fontId="2" fillId="20" borderId="0" xfId="0" applyNumberFormat="1" applyFont="1" applyFill="1" applyBorder="1" applyAlignment="1">
      <alignment horizontal="right"/>
    </xf>
    <xf numFmtId="0" fontId="2" fillId="20" borderId="0" xfId="0" applyFont="1" applyFill="1" applyBorder="1" applyAlignment="1">
      <alignment horizontal="right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Continuous"/>
    </xf>
    <xf numFmtId="0" fontId="2" fillId="0" borderId="33" xfId="0" applyNumberFormat="1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Continuous"/>
    </xf>
    <xf numFmtId="0" fontId="2" fillId="0" borderId="35" xfId="0" applyNumberFormat="1" applyFont="1" applyFill="1" applyBorder="1" applyAlignment="1">
      <alignment horizontal="centerContinuous"/>
    </xf>
    <xf numFmtId="0" fontId="2" fillId="0" borderId="34" xfId="0" applyNumberFormat="1" applyFont="1" applyFill="1" applyBorder="1" applyAlignment="1"/>
    <xf numFmtId="0" fontId="2" fillId="0" borderId="35" xfId="0" applyNumberFormat="1" applyFont="1" applyFill="1" applyBorder="1" applyAlignment="1"/>
    <xf numFmtId="0" fontId="6" fillId="0" borderId="1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0" fontId="9" fillId="0" borderId="0" xfId="0" applyFont="1" applyFill="1"/>
    <xf numFmtId="0" fontId="0" fillId="0" borderId="0" xfId="0" applyFill="1" applyBorder="1"/>
    <xf numFmtId="0" fontId="29" fillId="0" borderId="0" xfId="0" applyFont="1" applyFill="1"/>
    <xf numFmtId="0" fontId="26" fillId="0" borderId="0" xfId="0" applyFont="1" applyFill="1"/>
    <xf numFmtId="0" fontId="33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33" fillId="0" borderId="32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3" fontId="29" fillId="0" borderId="0" xfId="0" applyNumberFormat="1" applyFont="1" applyFill="1"/>
    <xf numFmtId="0" fontId="26" fillId="0" borderId="22" xfId="0" applyFont="1" applyFill="1" applyBorder="1"/>
    <xf numFmtId="0" fontId="31" fillId="0" borderId="22" xfId="0" applyFont="1" applyFill="1" applyBorder="1"/>
    <xf numFmtId="0" fontId="31" fillId="0" borderId="0" xfId="0" applyFont="1" applyFill="1"/>
    <xf numFmtId="0" fontId="30" fillId="0" borderId="37" xfId="0" applyFont="1" applyFill="1" applyBorder="1"/>
    <xf numFmtId="0" fontId="29" fillId="0" borderId="0" xfId="0" applyFont="1" applyFill="1" applyBorder="1"/>
    <xf numFmtId="3" fontId="29" fillId="0" borderId="0" xfId="0" applyNumberFormat="1" applyFont="1" applyFill="1" applyBorder="1"/>
    <xf numFmtId="3" fontId="26" fillId="0" borderId="0" xfId="0" applyNumberFormat="1" applyFont="1" applyFill="1" applyBorder="1"/>
    <xf numFmtId="4" fontId="3" fillId="0" borderId="38" xfId="0" applyNumberFormat="1" applyFont="1" applyFill="1" applyBorder="1" applyAlignment="1">
      <alignment horizontal="right" wrapText="1"/>
    </xf>
    <xf numFmtId="0" fontId="0" fillId="21" borderId="0" xfId="0" applyFill="1"/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2" fillId="21" borderId="0" xfId="0" applyFont="1" applyFill="1" applyAlignment="1">
      <alignment horizontal="right"/>
    </xf>
    <xf numFmtId="0" fontId="2" fillId="21" borderId="29" xfId="0" applyFont="1" applyFill="1" applyBorder="1" applyAlignment="1">
      <alignment horizontal="center"/>
    </xf>
    <xf numFmtId="0" fontId="2" fillId="21" borderId="21" xfId="0" applyFont="1" applyFill="1" applyBorder="1" applyAlignment="1">
      <alignment horizontal="center"/>
    </xf>
    <xf numFmtId="0" fontId="2" fillId="21" borderId="17" xfId="0" applyFont="1" applyFill="1" applyBorder="1" applyAlignment="1">
      <alignment horizontal="center"/>
    </xf>
    <xf numFmtId="0" fontId="2" fillId="21" borderId="30" xfId="0" applyFont="1" applyFill="1" applyBorder="1" applyAlignment="1">
      <alignment horizontal="center"/>
    </xf>
    <xf numFmtId="0" fontId="2" fillId="21" borderId="41" xfId="0" applyFont="1" applyFill="1" applyBorder="1" applyAlignment="1">
      <alignment horizontal="center"/>
    </xf>
    <xf numFmtId="0" fontId="3" fillId="21" borderId="18" xfId="0" applyFont="1" applyFill="1" applyBorder="1" applyAlignment="1">
      <alignment horizontal="center"/>
    </xf>
    <xf numFmtId="0" fontId="12" fillId="21" borderId="24" xfId="0" applyFont="1" applyFill="1" applyBorder="1" applyAlignment="1">
      <alignment horizontal="left"/>
    </xf>
    <xf numFmtId="3" fontId="12" fillId="21" borderId="17" xfId="0" applyNumberFormat="1" applyFont="1" applyFill="1" applyBorder="1" applyAlignment="1">
      <alignment horizontal="right"/>
    </xf>
    <xf numFmtId="3" fontId="12" fillId="21" borderId="21" xfId="0" applyNumberFormat="1" applyFont="1" applyFill="1" applyBorder="1" applyAlignment="1">
      <alignment horizontal="right"/>
    </xf>
    <xf numFmtId="3" fontId="11" fillId="21" borderId="17" xfId="0" applyNumberFormat="1" applyFont="1" applyFill="1" applyBorder="1" applyAlignment="1">
      <alignment horizontal="right"/>
    </xf>
    <xf numFmtId="3" fontId="11" fillId="21" borderId="21" xfId="0" applyNumberFormat="1" applyFont="1" applyFill="1" applyBorder="1" applyAlignment="1">
      <alignment horizontal="right"/>
    </xf>
    <xf numFmtId="3" fontId="2" fillId="21" borderId="0" xfId="0" applyNumberFormat="1" applyFont="1" applyFill="1" applyBorder="1" applyAlignment="1">
      <alignment horizontal="right"/>
    </xf>
    <xf numFmtId="3" fontId="2" fillId="21" borderId="15" xfId="0" applyNumberFormat="1" applyFont="1" applyFill="1" applyBorder="1" applyAlignment="1">
      <alignment horizontal="right"/>
    </xf>
    <xf numFmtId="0" fontId="2" fillId="21" borderId="23" xfId="0" applyFont="1" applyFill="1" applyBorder="1" applyAlignment="1">
      <alignment horizontal="center"/>
    </xf>
    <xf numFmtId="3" fontId="21" fillId="21" borderId="30" xfId="0" applyNumberFormat="1" applyFont="1" applyFill="1" applyBorder="1" applyAlignment="1">
      <alignment horizontal="right" wrapText="1"/>
    </xf>
    <xf numFmtId="4" fontId="2" fillId="0" borderId="30" xfId="0" applyNumberFormat="1" applyFont="1" applyFill="1" applyBorder="1" applyAlignment="1">
      <alignment horizontal="right" wrapText="1"/>
    </xf>
    <xf numFmtId="3" fontId="6" fillId="0" borderId="0" xfId="0" applyNumberFormat="1" applyFont="1" applyFill="1"/>
    <xf numFmtId="3" fontId="6" fillId="0" borderId="0" xfId="0" applyNumberFormat="1" applyFont="1" applyFill="1" applyBorder="1"/>
    <xf numFmtId="0" fontId="6" fillId="0" borderId="0" xfId="0" applyFont="1" applyFill="1" applyBorder="1" applyAlignment="1"/>
    <xf numFmtId="3" fontId="10" fillId="0" borderId="0" xfId="0" applyNumberFormat="1" applyFont="1" applyFill="1" applyBorder="1" applyAlignment="1">
      <alignment horizontal="left"/>
    </xf>
    <xf numFmtId="0" fontId="22" fillId="21" borderId="0" xfId="0" applyFont="1" applyFill="1" applyBorder="1"/>
    <xf numFmtId="0" fontId="41" fillId="21" borderId="0" xfId="0" applyFont="1" applyFill="1" applyBorder="1"/>
    <xf numFmtId="0" fontId="41" fillId="21" borderId="0" xfId="0" applyFont="1" applyFill="1"/>
    <xf numFmtId="0" fontId="22" fillId="21" borderId="35" xfId="0" applyFont="1" applyFill="1" applyBorder="1"/>
    <xf numFmtId="0" fontId="1" fillId="20" borderId="0" xfId="0" applyFont="1" applyFill="1"/>
    <xf numFmtId="0" fontId="2" fillId="21" borderId="0" xfId="0" applyFont="1" applyFill="1" applyBorder="1" applyAlignment="1">
      <alignment horizontal="left" indent="3"/>
    </xf>
    <xf numFmtId="0" fontId="2" fillId="21" borderId="35" xfId="0" applyFont="1" applyFill="1" applyBorder="1" applyAlignment="1"/>
    <xf numFmtId="0" fontId="6" fillId="21" borderId="0" xfId="0" applyFont="1" applyFill="1"/>
    <xf numFmtId="0" fontId="2" fillId="21" borderId="41" xfId="0" applyFont="1" applyFill="1" applyBorder="1" applyAlignment="1"/>
    <xf numFmtId="0" fontId="2" fillId="21" borderId="42" xfId="0" applyFont="1" applyFill="1" applyBorder="1" applyAlignment="1">
      <alignment horizontal="center"/>
    </xf>
    <xf numFmtId="0" fontId="6" fillId="21" borderId="0" xfId="0" applyFont="1" applyFill="1" applyAlignment="1">
      <alignment horizontal="left"/>
    </xf>
    <xf numFmtId="0" fontId="0" fillId="21" borderId="0" xfId="0" applyFill="1" applyBorder="1"/>
    <xf numFmtId="0" fontId="42" fillId="21" borderId="0" xfId="0" applyFont="1" applyFill="1" applyBorder="1"/>
    <xf numFmtId="0" fontId="43" fillId="21" borderId="0" xfId="0" applyFont="1" applyFill="1" applyBorder="1"/>
    <xf numFmtId="0" fontId="10" fillId="21" borderId="0" xfId="0" applyFont="1" applyFill="1" applyBorder="1"/>
    <xf numFmtId="0" fontId="10" fillId="21" borderId="43" xfId="0" applyFont="1" applyFill="1" applyBorder="1"/>
    <xf numFmtId="0" fontId="10" fillId="21" borderId="44" xfId="0" applyFont="1" applyFill="1" applyBorder="1"/>
    <xf numFmtId="0" fontId="10" fillId="21" borderId="45" xfId="0" applyFont="1" applyFill="1" applyBorder="1"/>
    <xf numFmtId="0" fontId="10" fillId="21" borderId="25" xfId="0" applyFont="1" applyFill="1" applyBorder="1"/>
    <xf numFmtId="0" fontId="10" fillId="21" borderId="12" xfId="0" applyFont="1" applyFill="1" applyBorder="1" applyAlignment="1">
      <alignment horizontal="center"/>
    </xf>
    <xf numFmtId="0" fontId="10" fillId="21" borderId="21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38" fillId="21" borderId="21" xfId="0" applyFont="1" applyFill="1" applyBorder="1" applyAlignment="1">
      <alignment horizontal="center"/>
    </xf>
    <xf numFmtId="0" fontId="38" fillId="21" borderId="15" xfId="0" applyFont="1" applyFill="1" applyBorder="1" applyAlignment="1">
      <alignment horizontal="center"/>
    </xf>
    <xf numFmtId="0" fontId="38" fillId="21" borderId="23" xfId="0" applyFont="1" applyFill="1" applyBorder="1" applyAlignment="1">
      <alignment horizontal="center"/>
    </xf>
    <xf numFmtId="0" fontId="10" fillId="21" borderId="0" xfId="0" applyFont="1" applyFill="1" applyBorder="1" applyAlignment="1">
      <alignment horizontal="center"/>
    </xf>
    <xf numFmtId="0" fontId="10" fillId="21" borderId="18" xfId="0" applyFont="1" applyFill="1" applyBorder="1" applyAlignment="1">
      <alignment horizontal="center"/>
    </xf>
    <xf numFmtId="0" fontId="10" fillId="21" borderId="41" xfId="0" applyFont="1" applyFill="1" applyBorder="1" applyAlignment="1">
      <alignment horizontal="center"/>
    </xf>
    <xf numFmtId="0" fontId="10" fillId="21" borderId="46" xfId="0" applyFont="1" applyFill="1" applyBorder="1" applyAlignment="1">
      <alignment horizontal="center"/>
    </xf>
    <xf numFmtId="0" fontId="10" fillId="21" borderId="24" xfId="0" applyFont="1" applyFill="1" applyBorder="1" applyAlignment="1">
      <alignment horizontal="center"/>
    </xf>
    <xf numFmtId="0" fontId="10" fillId="21" borderId="47" xfId="0" applyFont="1" applyFill="1" applyBorder="1" applyAlignment="1">
      <alignment horizontal="center"/>
    </xf>
    <xf numFmtId="0" fontId="38" fillId="21" borderId="41" xfId="0" applyFont="1" applyFill="1" applyBorder="1" applyAlignment="1">
      <alignment horizontal="center"/>
    </xf>
    <xf numFmtId="0" fontId="38" fillId="21" borderId="46" xfId="0" applyFont="1" applyFill="1" applyBorder="1" applyAlignment="1">
      <alignment horizontal="center"/>
    </xf>
    <xf numFmtId="0" fontId="38" fillId="21" borderId="48" xfId="0" applyFont="1" applyFill="1" applyBorder="1" applyAlignment="1">
      <alignment horizontal="center"/>
    </xf>
    <xf numFmtId="0" fontId="6" fillId="21" borderId="49" xfId="0" applyFont="1" applyFill="1" applyBorder="1" applyAlignment="1">
      <alignment horizontal="center"/>
    </xf>
    <xf numFmtId="0" fontId="6" fillId="21" borderId="28" xfId="0" applyFont="1" applyFill="1" applyBorder="1" applyAlignment="1">
      <alignment horizontal="center"/>
    </xf>
    <xf numFmtId="0" fontId="38" fillId="21" borderId="38" xfId="0" applyFont="1" applyFill="1" applyBorder="1" applyAlignment="1">
      <alignment horizontal="center"/>
    </xf>
    <xf numFmtId="0" fontId="0" fillId="21" borderId="16" xfId="0" applyFill="1" applyBorder="1"/>
    <xf numFmtId="3" fontId="0" fillId="21" borderId="16" xfId="0" applyNumberFormat="1" applyFill="1" applyBorder="1"/>
    <xf numFmtId="3" fontId="10" fillId="21" borderId="16" xfId="0" applyNumberFormat="1" applyFont="1" applyFill="1" applyBorder="1"/>
    <xf numFmtId="0" fontId="0" fillId="21" borderId="24" xfId="0" applyFill="1" applyBorder="1"/>
    <xf numFmtId="0" fontId="6" fillId="21" borderId="0" xfId="0" applyFont="1" applyFill="1" applyBorder="1" applyAlignment="1" applyProtection="1">
      <protection locked="0" hidden="1"/>
    </xf>
    <xf numFmtId="0" fontId="10" fillId="21" borderId="0" xfId="0" applyFont="1" applyFill="1" applyBorder="1" applyAlignment="1" applyProtection="1">
      <protection locked="0" hidden="1"/>
    </xf>
    <xf numFmtId="0" fontId="10" fillId="21" borderId="32" xfId="0" applyFont="1" applyFill="1" applyBorder="1" applyProtection="1">
      <protection locked="0" hidden="1"/>
    </xf>
    <xf numFmtId="0" fontId="10" fillId="21" borderId="16" xfId="0" applyFont="1" applyFill="1" applyBorder="1" applyProtection="1">
      <protection locked="0" hidden="1"/>
    </xf>
    <xf numFmtId="0" fontId="10" fillId="21" borderId="0" xfId="0" applyFont="1" applyFill="1" applyBorder="1" applyProtection="1">
      <protection locked="0" hidden="1"/>
    </xf>
    <xf numFmtId="0" fontId="10" fillId="21" borderId="21" xfId="0" applyFont="1" applyFill="1" applyBorder="1" applyProtection="1">
      <protection locked="0" hidden="1"/>
    </xf>
    <xf numFmtId="0" fontId="10" fillId="21" borderId="17" xfId="0" applyFont="1" applyFill="1" applyBorder="1" applyAlignment="1" applyProtection="1">
      <alignment horizontal="center"/>
      <protection locked="0" hidden="1"/>
    </xf>
    <xf numFmtId="0" fontId="10" fillId="21" borderId="0" xfId="0" applyFont="1" applyFill="1" applyBorder="1" applyAlignment="1" applyProtection="1">
      <alignment horizontal="center"/>
      <protection locked="0" hidden="1"/>
    </xf>
    <xf numFmtId="0" fontId="10" fillId="21" borderId="12" xfId="0" applyFont="1" applyFill="1" applyBorder="1" applyProtection="1">
      <protection locked="0" hidden="1"/>
    </xf>
    <xf numFmtId="0" fontId="10" fillId="21" borderId="41" xfId="0" applyFont="1" applyFill="1" applyBorder="1" applyProtection="1">
      <protection locked="0" hidden="1"/>
    </xf>
    <xf numFmtId="0" fontId="10" fillId="21" borderId="24" xfId="0" applyFont="1" applyFill="1" applyBorder="1" applyProtection="1">
      <protection locked="0" hidden="1"/>
    </xf>
    <xf numFmtId="0" fontId="10" fillId="21" borderId="36" xfId="0" applyFont="1" applyFill="1" applyBorder="1" applyAlignment="1" applyProtection="1">
      <alignment horizontal="center"/>
      <protection locked="0" hidden="1"/>
    </xf>
    <xf numFmtId="0" fontId="10" fillId="21" borderId="50" xfId="0" applyFont="1" applyFill="1" applyBorder="1" applyAlignment="1" applyProtection="1">
      <alignment horizontal="center"/>
      <protection locked="0" hidden="1"/>
    </xf>
    <xf numFmtId="3" fontId="10" fillId="21" borderId="21" xfId="0" applyNumberFormat="1" applyFont="1" applyFill="1" applyBorder="1" applyProtection="1">
      <protection locked="0" hidden="1"/>
    </xf>
    <xf numFmtId="3" fontId="10" fillId="21" borderId="30" xfId="0" applyNumberFormat="1" applyFont="1" applyFill="1" applyBorder="1" applyProtection="1">
      <protection locked="0" hidden="1"/>
    </xf>
    <xf numFmtId="3" fontId="0" fillId="21" borderId="0" xfId="0" applyNumberFormat="1" applyFill="1"/>
    <xf numFmtId="0" fontId="44" fillId="21" borderId="0" xfId="0" applyFont="1" applyFill="1" applyBorder="1"/>
    <xf numFmtId="0" fontId="4" fillId="21" borderId="0" xfId="0" applyFont="1" applyFill="1" applyBorder="1" applyAlignment="1">
      <alignment horizontal="right"/>
    </xf>
    <xf numFmtId="3" fontId="4" fillId="21" borderId="12" xfId="0" applyNumberFormat="1" applyFont="1" applyFill="1" applyBorder="1"/>
    <xf numFmtId="3" fontId="4" fillId="21" borderId="17" xfId="0" applyNumberFormat="1" applyFont="1" applyFill="1" applyBorder="1" applyAlignment="1">
      <alignment horizontal="center"/>
    </xf>
    <xf numFmtId="3" fontId="4" fillId="21" borderId="15" xfId="0" applyNumberFormat="1" applyFont="1" applyFill="1" applyBorder="1" applyAlignment="1">
      <alignment horizontal="center"/>
    </xf>
    <xf numFmtId="3" fontId="4" fillId="21" borderId="51" xfId="0" applyNumberFormat="1" applyFont="1" applyFill="1" applyBorder="1" applyAlignment="1">
      <alignment horizontal="center"/>
    </xf>
    <xf numFmtId="3" fontId="4" fillId="21" borderId="52" xfId="0" applyNumberFormat="1" applyFont="1" applyFill="1" applyBorder="1" applyAlignment="1">
      <alignment horizontal="center"/>
    </xf>
    <xf numFmtId="3" fontId="4" fillId="21" borderId="51" xfId="0" applyNumberFormat="1" applyFont="1" applyFill="1" applyBorder="1"/>
    <xf numFmtId="3" fontId="4" fillId="21" borderId="53" xfId="0" applyNumberFormat="1" applyFont="1" applyFill="1" applyBorder="1"/>
    <xf numFmtId="3" fontId="4" fillId="21" borderId="12" xfId="0" applyNumberFormat="1" applyFont="1" applyFill="1" applyBorder="1" applyAlignment="1">
      <alignment horizontal="center"/>
    </xf>
    <xf numFmtId="3" fontId="4" fillId="21" borderId="17" xfId="0" applyNumberFormat="1" applyFont="1" applyFill="1" applyBorder="1"/>
    <xf numFmtId="3" fontId="4" fillId="21" borderId="23" xfId="0" applyNumberFormat="1" applyFont="1" applyFill="1" applyBorder="1"/>
    <xf numFmtId="3" fontId="4" fillId="21" borderId="23" xfId="0" applyNumberFormat="1" applyFont="1" applyFill="1" applyBorder="1" applyAlignment="1">
      <alignment horizontal="center"/>
    </xf>
    <xf numFmtId="3" fontId="4" fillId="21" borderId="15" xfId="0" applyNumberFormat="1" applyFont="1" applyFill="1" applyBorder="1"/>
    <xf numFmtId="3" fontId="4" fillId="21" borderId="18" xfId="0" applyNumberFormat="1" applyFont="1" applyFill="1" applyBorder="1"/>
    <xf numFmtId="3" fontId="4" fillId="21" borderId="47" xfId="0" applyNumberFormat="1" applyFont="1" applyFill="1" applyBorder="1"/>
    <xf numFmtId="3" fontId="4" fillId="21" borderId="46" xfId="0" applyNumberFormat="1" applyFont="1" applyFill="1" applyBorder="1"/>
    <xf numFmtId="3" fontId="4" fillId="21" borderId="54" xfId="0" applyNumberFormat="1" applyFont="1" applyFill="1" applyBorder="1" applyAlignment="1">
      <alignment horizontal="center"/>
    </xf>
    <xf numFmtId="3" fontId="4" fillId="21" borderId="55" xfId="0" applyNumberFormat="1" applyFont="1" applyFill="1" applyBorder="1" applyAlignment="1">
      <alignment horizontal="center"/>
    </xf>
    <xf numFmtId="3" fontId="4" fillId="21" borderId="0" xfId="0" applyNumberFormat="1" applyFont="1" applyFill="1" applyBorder="1" applyAlignment="1">
      <alignment horizontal="center"/>
    </xf>
    <xf numFmtId="3" fontId="4" fillId="21" borderId="53" xfId="0" applyNumberFormat="1" applyFont="1" applyFill="1" applyBorder="1" applyAlignment="1">
      <alignment horizontal="center"/>
    </xf>
    <xf numFmtId="3" fontId="4" fillId="21" borderId="16" xfId="0" applyNumberFormat="1" applyFont="1" applyFill="1" applyBorder="1"/>
    <xf numFmtId="0" fontId="22" fillId="21" borderId="15" xfId="0" applyFont="1" applyFill="1" applyBorder="1" applyAlignment="1">
      <alignment horizontal="center"/>
    </xf>
    <xf numFmtId="3" fontId="4" fillId="21" borderId="0" xfId="0" applyNumberFormat="1" applyFont="1" applyFill="1" applyBorder="1"/>
    <xf numFmtId="0" fontId="22" fillId="21" borderId="0" xfId="0" applyFont="1" applyFill="1" applyBorder="1" applyAlignment="1">
      <alignment horizontal="center"/>
    </xf>
    <xf numFmtId="0" fontId="40" fillId="21" borderId="0" xfId="0" applyFont="1" applyFill="1" applyBorder="1"/>
    <xf numFmtId="0" fontId="45" fillId="21" borderId="0" xfId="0" applyFont="1" applyFill="1" applyBorder="1"/>
    <xf numFmtId="3" fontId="40" fillId="21" borderId="16" xfId="0" applyNumberFormat="1" applyFont="1" applyFill="1" applyBorder="1"/>
    <xf numFmtId="0" fontId="22" fillId="21" borderId="23" xfId="0" applyFont="1" applyFill="1" applyBorder="1" applyAlignment="1">
      <alignment horizontal="center"/>
    </xf>
    <xf numFmtId="3" fontId="40" fillId="21" borderId="17" xfId="0" applyNumberFormat="1" applyFont="1" applyFill="1" applyBorder="1" applyAlignment="1">
      <alignment horizontal="center"/>
    </xf>
    <xf numFmtId="0" fontId="45" fillId="21" borderId="0" xfId="0" applyFont="1" applyFill="1" applyBorder="1" applyAlignment="1">
      <alignment horizontal="center"/>
    </xf>
    <xf numFmtId="0" fontId="45" fillId="21" borderId="23" xfId="0" applyFont="1" applyFill="1" applyBorder="1" applyAlignment="1">
      <alignment horizontal="center"/>
    </xf>
    <xf numFmtId="0" fontId="18" fillId="21" borderId="0" xfId="0" applyFont="1" applyFill="1"/>
    <xf numFmtId="0" fontId="46" fillId="21" borderId="0" xfId="0" applyFont="1" applyFill="1"/>
    <xf numFmtId="0" fontId="4" fillId="20" borderId="0" xfId="0" applyFont="1" applyFill="1" applyAlignment="1">
      <alignment horizontal="left"/>
    </xf>
    <xf numFmtId="0" fontId="4" fillId="20" borderId="56" xfId="0" applyFont="1" applyFill="1" applyBorder="1" applyAlignment="1">
      <alignment horizontal="center"/>
    </xf>
    <xf numFmtId="0" fontId="4" fillId="20" borderId="57" xfId="0" applyFont="1" applyFill="1" applyBorder="1" applyAlignment="1">
      <alignment horizontal="center"/>
    </xf>
    <xf numFmtId="0" fontId="4" fillId="20" borderId="40" xfId="0" applyFont="1" applyFill="1" applyBorder="1" applyAlignment="1">
      <alignment horizontal="center"/>
    </xf>
    <xf numFmtId="0" fontId="4" fillId="20" borderId="28" xfId="0" applyFont="1" applyFill="1" applyBorder="1" applyAlignment="1">
      <alignment horizontal="center" vertical="center"/>
    </xf>
    <xf numFmtId="0" fontId="4" fillId="20" borderId="38" xfId="0" applyFont="1" applyFill="1" applyBorder="1" applyAlignment="1">
      <alignment horizontal="center" vertical="center"/>
    </xf>
    <xf numFmtId="0" fontId="4" fillId="20" borderId="58" xfId="0" applyFont="1" applyFill="1" applyBorder="1" applyAlignment="1">
      <alignment horizontal="center" vertical="center"/>
    </xf>
    <xf numFmtId="0" fontId="4" fillId="20" borderId="0" xfId="0" applyFont="1" applyFill="1" applyAlignment="1">
      <alignment vertical="center"/>
    </xf>
    <xf numFmtId="0" fontId="4" fillId="20" borderId="28" xfId="0" applyFont="1" applyFill="1" applyBorder="1" applyAlignment="1">
      <alignment vertical="center"/>
    </xf>
    <xf numFmtId="0" fontId="4" fillId="20" borderId="38" xfId="0" applyFont="1" applyFill="1" applyBorder="1" applyAlignment="1">
      <alignment vertical="center"/>
    </xf>
    <xf numFmtId="0" fontId="4" fillId="20" borderId="50" xfId="0" applyFont="1" applyFill="1" applyBorder="1" applyAlignment="1">
      <alignment horizontal="center" vertical="center"/>
    </xf>
    <xf numFmtId="0" fontId="4" fillId="20" borderId="31" xfId="0" applyFont="1" applyFill="1" applyBorder="1" applyAlignment="1">
      <alignment horizontal="center" vertical="center"/>
    </xf>
    <xf numFmtId="0" fontId="4" fillId="20" borderId="55" xfId="0" applyFont="1" applyFill="1" applyBorder="1"/>
    <xf numFmtId="0" fontId="4" fillId="20" borderId="36" xfId="0" applyFont="1" applyFill="1" applyBorder="1"/>
    <xf numFmtId="0" fontId="4" fillId="20" borderId="53" xfId="0" applyFont="1" applyFill="1" applyBorder="1"/>
    <xf numFmtId="0" fontId="19" fillId="20" borderId="16" xfId="0" applyFont="1" applyFill="1" applyBorder="1"/>
    <xf numFmtId="0" fontId="4" fillId="20" borderId="21" xfId="0" applyFont="1" applyFill="1" applyBorder="1"/>
    <xf numFmtId="0" fontId="4" fillId="20" borderId="23" xfId="0" applyFont="1" applyFill="1" applyBorder="1"/>
    <xf numFmtId="0" fontId="4" fillId="20" borderId="16" xfId="0" applyFont="1" applyFill="1" applyBorder="1"/>
    <xf numFmtId="3" fontId="19" fillId="20" borderId="23" xfId="0" applyNumberFormat="1" applyFont="1" applyFill="1" applyBorder="1"/>
    <xf numFmtId="0" fontId="19" fillId="20" borderId="0" xfId="0" applyFont="1" applyFill="1"/>
    <xf numFmtId="0" fontId="4" fillId="20" borderId="59" xfId="0" applyFont="1" applyFill="1" applyBorder="1"/>
    <xf numFmtId="3" fontId="4" fillId="20" borderId="41" xfId="0" applyNumberFormat="1" applyFont="1" applyFill="1" applyBorder="1"/>
    <xf numFmtId="3" fontId="4" fillId="20" borderId="48" xfId="0" applyNumberFormat="1" applyFont="1" applyFill="1" applyBorder="1"/>
    <xf numFmtId="0" fontId="4" fillId="20" borderId="12" xfId="0" applyFont="1" applyFill="1" applyBorder="1"/>
    <xf numFmtId="0" fontId="4" fillId="20" borderId="34" xfId="0" applyFont="1" applyFill="1" applyBorder="1"/>
    <xf numFmtId="0" fontId="47" fillId="21" borderId="21" xfId="0" applyFont="1" applyFill="1" applyBorder="1" applyAlignment="1" applyProtection="1">
      <alignment horizontal="center"/>
      <protection locked="0" hidden="1"/>
    </xf>
    <xf numFmtId="0" fontId="39" fillId="21" borderId="21" xfId="0" applyFont="1" applyFill="1" applyBorder="1" applyAlignment="1" applyProtection="1">
      <alignment horizontal="center"/>
      <protection locked="0" hidden="1"/>
    </xf>
    <xf numFmtId="0" fontId="47" fillId="21" borderId="16" xfId="0" applyFont="1" applyFill="1" applyBorder="1" applyAlignment="1" applyProtection="1">
      <alignment horizontal="center"/>
      <protection locked="0" hidden="1"/>
    </xf>
    <xf numFmtId="0" fontId="10" fillId="21" borderId="60" xfId="0" applyFont="1" applyFill="1" applyBorder="1" applyAlignment="1" applyProtection="1">
      <protection locked="0" hidden="1"/>
    </xf>
    <xf numFmtId="0" fontId="0" fillId="21" borderId="33" xfId="0" applyFill="1" applyBorder="1" applyAlignment="1"/>
    <xf numFmtId="0" fontId="0" fillId="21" borderId="25" xfId="0" applyFill="1" applyBorder="1" applyAlignment="1"/>
    <xf numFmtId="0" fontId="0" fillId="21" borderId="45" xfId="0" applyFill="1" applyBorder="1" applyAlignment="1"/>
    <xf numFmtId="0" fontId="0" fillId="21" borderId="44" xfId="0" applyFill="1" applyBorder="1" applyAlignment="1"/>
    <xf numFmtId="0" fontId="47" fillId="21" borderId="49" xfId="0" applyFont="1" applyFill="1" applyBorder="1" applyAlignment="1" applyProtection="1">
      <alignment horizontal="center"/>
      <protection locked="0" hidden="1"/>
    </xf>
    <xf numFmtId="0" fontId="47" fillId="21" borderId="28" xfId="0" applyFont="1" applyFill="1" applyBorder="1" applyAlignment="1" applyProtection="1">
      <alignment horizontal="center"/>
      <protection locked="0" hidden="1"/>
    </xf>
    <xf numFmtId="0" fontId="47" fillId="21" borderId="38" xfId="0" applyFont="1" applyFill="1" applyBorder="1" applyAlignment="1" applyProtection="1">
      <alignment horizontal="center"/>
      <protection locked="0" hidden="1"/>
    </xf>
    <xf numFmtId="3" fontId="47" fillId="21" borderId="12" xfId="0" applyNumberFormat="1" applyFont="1" applyFill="1" applyBorder="1" applyProtection="1">
      <protection locked="0" hidden="1"/>
    </xf>
    <xf numFmtId="3" fontId="47" fillId="21" borderId="21" xfId="0" applyNumberFormat="1" applyFont="1" applyFill="1" applyBorder="1" applyProtection="1">
      <protection locked="0" hidden="1"/>
    </xf>
    <xf numFmtId="3" fontId="47" fillId="21" borderId="30" xfId="0" applyNumberFormat="1" applyFont="1" applyFill="1" applyBorder="1" applyProtection="1">
      <protection locked="0" hidden="1"/>
    </xf>
    <xf numFmtId="3" fontId="47" fillId="21" borderId="18" xfId="0" applyNumberFormat="1" applyFont="1" applyFill="1" applyBorder="1" applyProtection="1">
      <protection locked="0" hidden="1"/>
    </xf>
    <xf numFmtId="3" fontId="47" fillId="21" borderId="41" xfId="0" applyNumberFormat="1" applyFont="1" applyFill="1" applyBorder="1" applyProtection="1">
      <protection locked="0" hidden="1"/>
    </xf>
    <xf numFmtId="3" fontId="47" fillId="21" borderId="42" xfId="0" applyNumberFormat="1" applyFont="1" applyFill="1" applyBorder="1" applyProtection="1">
      <protection locked="0" hidden="1"/>
    </xf>
    <xf numFmtId="0" fontId="39" fillId="21" borderId="0" xfId="0" applyFont="1" applyFill="1" applyBorder="1" applyAlignment="1" applyProtection="1">
      <alignment horizontal="center"/>
      <protection locked="0" hidden="1"/>
    </xf>
    <xf numFmtId="0" fontId="39" fillId="21" borderId="47" xfId="0" applyFont="1" applyFill="1" applyBorder="1" applyAlignment="1" applyProtection="1">
      <alignment horizontal="center"/>
      <protection locked="0" hidden="1"/>
    </xf>
    <xf numFmtId="0" fontId="39" fillId="21" borderId="46" xfId="0" applyFont="1" applyFill="1" applyBorder="1" applyAlignment="1" applyProtection="1">
      <alignment horizontal="center"/>
      <protection locked="0" hidden="1"/>
    </xf>
    <xf numFmtId="0" fontId="39" fillId="21" borderId="16" xfId="0" applyFont="1" applyFill="1" applyBorder="1" applyAlignment="1" applyProtection="1">
      <alignment horizontal="center"/>
      <protection locked="0" hidden="1"/>
    </xf>
    <xf numFmtId="0" fontId="4" fillId="21" borderId="0" xfId="0" applyFont="1" applyFill="1" applyBorder="1" applyAlignment="1" applyProtection="1">
      <alignment horizontal="right"/>
      <protection locked="0" hidden="1"/>
    </xf>
    <xf numFmtId="0" fontId="39" fillId="21" borderId="23" xfId="0" applyFont="1" applyFill="1" applyBorder="1" applyAlignment="1" applyProtection="1">
      <alignment horizontal="center"/>
      <protection locked="0" hidden="1"/>
    </xf>
    <xf numFmtId="3" fontId="39" fillId="21" borderId="12" xfId="0" applyNumberFormat="1" applyFont="1" applyFill="1" applyBorder="1" applyProtection="1">
      <protection locked="0" hidden="1"/>
    </xf>
    <xf numFmtId="3" fontId="39" fillId="21" borderId="21" xfId="0" applyNumberFormat="1" applyFont="1" applyFill="1" applyBorder="1" applyProtection="1">
      <protection locked="0" hidden="1"/>
    </xf>
    <xf numFmtId="3" fontId="39" fillId="21" borderId="30" xfId="0" applyNumberFormat="1" applyFont="1" applyFill="1" applyBorder="1" applyProtection="1">
      <protection locked="0" hidden="1"/>
    </xf>
    <xf numFmtId="3" fontId="36" fillId="21" borderId="61" xfId="0" applyNumberFormat="1" applyFont="1" applyFill="1" applyBorder="1" applyAlignment="1" applyProtection="1">
      <alignment vertical="center"/>
      <protection locked="0" hidden="1"/>
    </xf>
    <xf numFmtId="3" fontId="36" fillId="21" borderId="27" xfId="0" applyNumberFormat="1" applyFont="1" applyFill="1" applyBorder="1" applyAlignment="1" applyProtection="1">
      <alignment vertical="center"/>
      <protection locked="0" hidden="1"/>
    </xf>
    <xf numFmtId="3" fontId="36" fillId="21" borderId="31" xfId="0" applyNumberFormat="1" applyFont="1" applyFill="1" applyBorder="1" applyAlignment="1" applyProtection="1">
      <alignment vertical="center"/>
      <protection locked="0" hidden="1"/>
    </xf>
    <xf numFmtId="0" fontId="2" fillId="21" borderId="0" xfId="0" applyFont="1" applyFill="1" applyBorder="1" applyAlignment="1">
      <alignment horizontal="right"/>
    </xf>
    <xf numFmtId="0" fontId="2" fillId="0" borderId="0" xfId="0" applyFont="1" applyFill="1" applyAlignment="1"/>
    <xf numFmtId="0" fontId="3" fillId="21" borderId="24" xfId="0" applyFont="1" applyFill="1" applyBorder="1" applyAlignment="1">
      <alignment wrapText="1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4" fillId="21" borderId="0" xfId="0" applyFont="1" applyFill="1" applyAlignment="1">
      <alignment horizontal="right"/>
    </xf>
    <xf numFmtId="0" fontId="6" fillId="21" borderId="0" xfId="0" applyFont="1" applyFill="1" applyAlignment="1">
      <alignment horizontal="right"/>
    </xf>
    <xf numFmtId="0" fontId="39" fillId="21" borderId="30" xfId="0" applyFont="1" applyFill="1" applyBorder="1" applyAlignment="1" applyProtection="1">
      <alignment horizontal="center"/>
      <protection locked="0" hidden="1"/>
    </xf>
    <xf numFmtId="0" fontId="4" fillId="21" borderId="23" xfId="0" applyFont="1" applyFill="1" applyBorder="1" applyAlignment="1">
      <alignment horizontal="center" vertical="center"/>
    </xf>
    <xf numFmtId="0" fontId="2" fillId="22" borderId="62" xfId="0" applyFont="1" applyFill="1" applyBorder="1" applyAlignment="1">
      <alignment horizontal="center"/>
    </xf>
    <xf numFmtId="0" fontId="2" fillId="22" borderId="63" xfId="0" applyFont="1" applyFill="1" applyBorder="1" applyAlignment="1">
      <alignment horizontal="center"/>
    </xf>
    <xf numFmtId="0" fontId="2" fillId="22" borderId="64" xfId="0" applyFont="1" applyFill="1" applyBorder="1"/>
    <xf numFmtId="0" fontId="2" fillId="0" borderId="64" xfId="0" applyFont="1" applyFill="1" applyBorder="1" applyAlignment="1">
      <alignment horizontal="left"/>
    </xf>
    <xf numFmtId="0" fontId="2" fillId="22" borderId="64" xfId="0" applyFont="1" applyFill="1" applyBorder="1" applyAlignment="1">
      <alignment horizontal="left"/>
    </xf>
    <xf numFmtId="0" fontId="2" fillId="22" borderId="64" xfId="0" applyFont="1" applyFill="1" applyBorder="1" applyAlignment="1">
      <alignment wrapText="1"/>
    </xf>
    <xf numFmtId="0" fontId="2" fillId="0" borderId="62" xfId="0" applyFont="1" applyBorder="1" applyAlignment="1">
      <alignment horizontal="center"/>
    </xf>
    <xf numFmtId="3" fontId="17" fillId="23" borderId="65" xfId="0" applyNumberFormat="1" applyFont="1" applyFill="1" applyBorder="1" applyAlignment="1">
      <alignment horizontal="right" vertical="center"/>
    </xf>
    <xf numFmtId="0" fontId="4" fillId="21" borderId="26" xfId="0" applyFont="1" applyFill="1" applyBorder="1" applyAlignment="1">
      <alignment horizontal="center" vertical="top"/>
    </xf>
    <xf numFmtId="0" fontId="2" fillId="21" borderId="66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" fillId="21" borderId="36" xfId="0" applyFont="1" applyFill="1" applyBorder="1" applyAlignment="1">
      <alignment horizontal="center" wrapText="1"/>
    </xf>
    <xf numFmtId="3" fontId="2" fillId="21" borderId="21" xfId="0" applyNumberFormat="1" applyFont="1" applyFill="1" applyBorder="1" applyAlignment="1">
      <alignment vertical="center" wrapText="1"/>
    </xf>
    <xf numFmtId="3" fontId="3" fillId="21" borderId="41" xfId="0" applyNumberFormat="1" applyFont="1" applyFill="1" applyBorder="1" applyAlignment="1">
      <alignment horizontal="right" wrapText="1"/>
    </xf>
    <xf numFmtId="4" fontId="2" fillId="0" borderId="30" xfId="0" applyNumberFormat="1" applyFont="1" applyFill="1" applyBorder="1" applyAlignment="1">
      <alignment horizontal="right" vertical="center" wrapText="1"/>
    </xf>
    <xf numFmtId="3" fontId="2" fillId="22" borderId="0" xfId="0" applyNumberFormat="1" applyFont="1" applyFill="1" applyBorder="1"/>
    <xf numFmtId="0" fontId="24" fillId="22" borderId="62" xfId="0" applyFont="1" applyFill="1" applyBorder="1" applyAlignment="1">
      <alignment horizontal="center"/>
    </xf>
    <xf numFmtId="0" fontId="21" fillId="22" borderId="67" xfId="0" applyFont="1" applyFill="1" applyBorder="1" applyAlignment="1">
      <alignment wrapText="1"/>
    </xf>
    <xf numFmtId="0" fontId="2" fillId="22" borderId="67" xfId="0" applyFont="1" applyFill="1" applyBorder="1" applyAlignment="1">
      <alignment horizontal="left"/>
    </xf>
    <xf numFmtId="0" fontId="21" fillId="22" borderId="0" xfId="0" applyFont="1" applyFill="1"/>
    <xf numFmtId="0" fontId="2" fillId="22" borderId="0" xfId="0" applyFont="1" applyFill="1" applyBorder="1" applyAlignment="1"/>
    <xf numFmtId="3" fontId="8" fillId="20" borderId="21" xfId="0" applyNumberFormat="1" applyFont="1" applyFill="1" applyBorder="1" applyAlignment="1">
      <alignment horizontal="right"/>
    </xf>
    <xf numFmtId="3" fontId="8" fillId="21" borderId="21" xfId="0" applyNumberFormat="1" applyFont="1" applyFill="1" applyBorder="1" applyAlignment="1">
      <alignment horizontal="right" wrapText="1"/>
    </xf>
    <xf numFmtId="3" fontId="8" fillId="21" borderId="21" xfId="0" applyNumberFormat="1" applyFont="1" applyFill="1" applyBorder="1" applyAlignment="1">
      <alignment horizontal="right"/>
    </xf>
    <xf numFmtId="3" fontId="19" fillId="23" borderId="68" xfId="0" applyNumberFormat="1" applyFont="1" applyFill="1" applyBorder="1" applyAlignment="1">
      <alignment horizontal="right" vertical="center"/>
    </xf>
    <xf numFmtId="0" fontId="7" fillId="22" borderId="69" xfId="0" applyFont="1" applyFill="1" applyBorder="1" applyAlignment="1">
      <alignment horizontal="center"/>
    </xf>
    <xf numFmtId="0" fontId="36" fillId="22" borderId="70" xfId="0" applyFont="1" applyFill="1" applyBorder="1" applyAlignment="1">
      <alignment wrapText="1"/>
    </xf>
    <xf numFmtId="3" fontId="7" fillId="21" borderId="71" xfId="0" applyNumberFormat="1" applyFont="1" applyFill="1" applyBorder="1" applyAlignment="1">
      <alignment horizontal="right"/>
    </xf>
    <xf numFmtId="0" fontId="36" fillId="22" borderId="72" xfId="0" applyFont="1" applyFill="1" applyBorder="1" applyAlignment="1">
      <alignment horizontal="left"/>
    </xf>
    <xf numFmtId="3" fontId="36" fillId="23" borderId="41" xfId="0" applyNumberFormat="1" applyFont="1" applyFill="1" applyBorder="1" applyAlignment="1">
      <alignment horizontal="right"/>
    </xf>
    <xf numFmtId="4" fontId="36" fillId="0" borderId="42" xfId="0" applyNumberFormat="1" applyFont="1" applyFill="1" applyBorder="1"/>
    <xf numFmtId="0" fontId="8" fillId="0" borderId="21" xfId="0" applyFont="1" applyBorder="1"/>
    <xf numFmtId="3" fontId="3" fillId="0" borderId="28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1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3" xfId="0" applyFont="1" applyFill="1" applyBorder="1" applyAlignment="1">
      <alignment horizontal="center"/>
    </xf>
    <xf numFmtId="3" fontId="6" fillId="21" borderId="21" xfId="0" applyNumberFormat="1" applyFont="1" applyFill="1" applyBorder="1" applyAlignment="1">
      <alignment vertical="center"/>
    </xf>
    <xf numFmtId="3" fontId="2" fillId="22" borderId="0" xfId="0" applyNumberFormat="1" applyFont="1" applyFill="1"/>
    <xf numFmtId="3" fontId="9" fillId="0" borderId="0" xfId="0" applyNumberFormat="1" applyFont="1"/>
    <xf numFmtId="0" fontId="0" fillId="22" borderId="0" xfId="0" applyFont="1" applyFill="1" applyBorder="1" applyAlignment="1">
      <alignment horizontal="center"/>
    </xf>
    <xf numFmtId="0" fontId="0" fillId="22" borderId="0" xfId="0" applyFont="1" applyFill="1" applyBorder="1" applyAlignment="1">
      <alignment wrapText="1"/>
    </xf>
    <xf numFmtId="0" fontId="0" fillId="22" borderId="0" xfId="0" applyFont="1" applyFill="1" applyBorder="1"/>
    <xf numFmtId="0" fontId="2" fillId="22" borderId="0" xfId="0" applyFont="1" applyFill="1" applyBorder="1" applyAlignment="1">
      <alignment horizontal="center"/>
    </xf>
    <xf numFmtId="0" fontId="0" fillId="22" borderId="0" xfId="0" applyFill="1" applyBorder="1"/>
    <xf numFmtId="0" fontId="0" fillId="22" borderId="0" xfId="0" applyFont="1" applyFill="1" applyAlignment="1">
      <alignment horizontal="center"/>
    </xf>
    <xf numFmtId="0" fontId="0" fillId="22" borderId="0" xfId="0" applyFont="1" applyFill="1" applyAlignment="1">
      <alignment wrapText="1"/>
    </xf>
    <xf numFmtId="0" fontId="4" fillId="21" borderId="12" xfId="0" applyFont="1" applyFill="1" applyBorder="1" applyAlignment="1">
      <alignment horizontal="center" vertical="center"/>
    </xf>
    <xf numFmtId="0" fontId="4" fillId="21" borderId="0" xfId="0" applyFont="1" applyFill="1" applyBorder="1" applyAlignment="1">
      <alignment horizontal="left" vertical="center"/>
    </xf>
    <xf numFmtId="3" fontId="4" fillId="21" borderId="21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0" fontId="2" fillId="21" borderId="0" xfId="0" applyFont="1" applyFill="1" applyAlignment="1">
      <alignment vertical="center"/>
    </xf>
    <xf numFmtId="3" fontId="4" fillId="21" borderId="30" xfId="0" applyNumberFormat="1" applyFont="1" applyFill="1" applyBorder="1" applyAlignment="1">
      <alignment horizontal="right"/>
    </xf>
    <xf numFmtId="3" fontId="4" fillId="21" borderId="41" xfId="0" applyNumberFormat="1" applyFont="1" applyFill="1" applyBorder="1" applyAlignment="1">
      <alignment horizontal="right"/>
    </xf>
    <xf numFmtId="4" fontId="4" fillId="21" borderId="42" xfId="0" applyNumberFormat="1" applyFont="1" applyFill="1" applyBorder="1" applyAlignment="1">
      <alignment horizontal="right"/>
    </xf>
    <xf numFmtId="4" fontId="19" fillId="23" borderId="73" xfId="0" applyNumberFormat="1" applyFont="1" applyFill="1" applyBorder="1" applyAlignment="1">
      <alignment horizontal="right" vertical="center"/>
    </xf>
    <xf numFmtId="4" fontId="2" fillId="20" borderId="23" xfId="0" applyNumberFormat="1" applyFont="1" applyFill="1" applyBorder="1" applyAlignment="1">
      <alignment vertical="center"/>
    </xf>
    <xf numFmtId="4" fontId="25" fillId="0" borderId="48" xfId="0" applyNumberFormat="1" applyFont="1" applyFill="1" applyBorder="1"/>
    <xf numFmtId="3" fontId="12" fillId="21" borderId="23" xfId="0" applyNumberFormat="1" applyFont="1" applyFill="1" applyBorder="1" applyAlignment="1">
      <alignment horizontal="right"/>
    </xf>
    <xf numFmtId="4" fontId="2" fillId="21" borderId="23" xfId="0" applyNumberFormat="1" applyFont="1" applyFill="1" applyBorder="1" applyAlignment="1">
      <alignment horizontal="right"/>
    </xf>
    <xf numFmtId="4" fontId="12" fillId="23" borderId="48" xfId="0" applyNumberFormat="1" applyFont="1" applyFill="1" applyBorder="1" applyAlignment="1">
      <alignment horizontal="right"/>
    </xf>
    <xf numFmtId="4" fontId="12" fillId="21" borderId="53" xfId="0" applyNumberFormat="1" applyFont="1" applyFill="1" applyBorder="1" applyAlignment="1">
      <alignment horizontal="right"/>
    </xf>
    <xf numFmtId="4" fontId="11" fillId="21" borderId="23" xfId="0" applyNumberFormat="1" applyFont="1" applyFill="1" applyBorder="1" applyAlignment="1">
      <alignment horizontal="right"/>
    </xf>
    <xf numFmtId="4" fontId="2" fillId="20" borderId="23" xfId="0" applyNumberFormat="1" applyFont="1" applyFill="1" applyBorder="1" applyAlignment="1">
      <alignment horizontal="right"/>
    </xf>
    <xf numFmtId="4" fontId="2" fillId="0" borderId="23" xfId="0" applyNumberFormat="1" applyFont="1" applyFill="1" applyBorder="1" applyAlignment="1">
      <alignment horizontal="right"/>
    </xf>
    <xf numFmtId="4" fontId="2" fillId="21" borderId="23" xfId="0" applyNumberFormat="1" applyFont="1" applyFill="1" applyBorder="1" applyAlignment="1">
      <alignment horizontal="right" wrapText="1"/>
    </xf>
    <xf numFmtId="0" fontId="2" fillId="21" borderId="36" xfId="0" applyFont="1" applyFill="1" applyBorder="1" applyAlignment="1">
      <alignment horizontal="center"/>
    </xf>
    <xf numFmtId="3" fontId="12" fillId="23" borderId="41" xfId="0" applyNumberFormat="1" applyFont="1" applyFill="1" applyBorder="1" applyAlignment="1">
      <alignment horizontal="right"/>
    </xf>
    <xf numFmtId="3" fontId="12" fillId="21" borderId="36" xfId="0" applyNumberFormat="1" applyFont="1" applyFill="1" applyBorder="1" applyAlignment="1">
      <alignment horizontal="right"/>
    </xf>
    <xf numFmtId="3" fontId="17" fillId="23" borderId="68" xfId="0" applyNumberFormat="1" applyFont="1" applyFill="1" applyBorder="1" applyAlignment="1">
      <alignment horizontal="right" vertical="center"/>
    </xf>
    <xf numFmtId="3" fontId="2" fillId="21" borderId="21" xfId="0" applyNumberFormat="1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3" fontId="8" fillId="21" borderId="74" xfId="0" applyNumberFormat="1" applyFont="1" applyFill="1" applyBorder="1" applyAlignment="1">
      <alignment horizontal="right" wrapText="1"/>
    </xf>
    <xf numFmtId="0" fontId="21" fillId="22" borderId="64" xfId="0" applyFont="1" applyFill="1" applyBorder="1" applyAlignment="1"/>
    <xf numFmtId="3" fontId="8" fillId="20" borderId="74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center" wrapText="1"/>
    </xf>
    <xf numFmtId="3" fontId="2" fillId="0" borderId="21" xfId="0" applyNumberFormat="1" applyFont="1" applyFill="1" applyBorder="1" applyAlignment="1">
      <alignment horizontal="right" vertical="center" wrapText="1"/>
    </xf>
    <xf numFmtId="3" fontId="2" fillId="0" borderId="21" xfId="0" applyNumberFormat="1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right" wrapText="1"/>
    </xf>
    <xf numFmtId="4" fontId="3" fillId="0" borderId="42" xfId="0" applyNumberFormat="1" applyFont="1" applyFill="1" applyBorder="1" applyAlignment="1">
      <alignment horizontal="right" wrapText="1"/>
    </xf>
    <xf numFmtId="0" fontId="11" fillId="21" borderId="36" xfId="0" applyFont="1" applyFill="1" applyBorder="1"/>
    <xf numFmtId="0" fontId="11" fillId="21" borderId="30" xfId="0" applyFont="1" applyFill="1" applyBorder="1"/>
    <xf numFmtId="4" fontId="7" fillId="0" borderId="75" xfId="0" applyNumberFormat="1" applyFont="1" applyFill="1" applyBorder="1" applyAlignment="1">
      <alignment horizontal="right" vertical="center" wrapText="1"/>
    </xf>
    <xf numFmtId="0" fontId="7" fillId="21" borderId="49" xfId="0" applyFont="1" applyFill="1" applyBorder="1" applyAlignment="1">
      <alignment horizontal="center"/>
    </xf>
    <xf numFmtId="0" fontId="51" fillId="21" borderId="12" xfId="0" applyFont="1" applyFill="1" applyBorder="1" applyAlignment="1">
      <alignment horizontal="center" vertical="center"/>
    </xf>
    <xf numFmtId="0" fontId="51" fillId="21" borderId="21" xfId="0" applyFont="1" applyFill="1" applyBorder="1" applyAlignment="1">
      <alignment vertical="center"/>
    </xf>
    <xf numFmtId="0" fontId="52" fillId="21" borderId="49" xfId="0" applyFont="1" applyFill="1" applyBorder="1" applyAlignment="1">
      <alignment horizontal="center" vertical="center"/>
    </xf>
    <xf numFmtId="0" fontId="17" fillId="21" borderId="28" xfId="0" applyFont="1" applyFill="1" applyBorder="1" applyAlignment="1">
      <alignment vertical="center"/>
    </xf>
    <xf numFmtId="0" fontId="51" fillId="21" borderId="14" xfId="0" applyFont="1" applyFill="1" applyBorder="1" applyAlignment="1">
      <alignment horizontal="center" vertical="center"/>
    </xf>
    <xf numFmtId="0" fontId="47" fillId="21" borderId="21" xfId="0" applyFont="1" applyFill="1" applyBorder="1" applyAlignment="1">
      <alignment vertical="center"/>
    </xf>
    <xf numFmtId="0" fontId="52" fillId="21" borderId="28" xfId="0" applyFont="1" applyFill="1" applyBorder="1" applyAlignment="1">
      <alignment vertical="center"/>
    </xf>
    <xf numFmtId="0" fontId="51" fillId="21" borderId="18" xfId="0" applyFont="1" applyFill="1" applyBorder="1" applyAlignment="1">
      <alignment horizontal="center" vertical="center"/>
    </xf>
    <xf numFmtId="0" fontId="51" fillId="21" borderId="41" xfId="0" applyFont="1" applyFill="1" applyBorder="1" applyAlignment="1">
      <alignment vertical="center"/>
    </xf>
    <xf numFmtId="0" fontId="17" fillId="21" borderId="21" xfId="0" applyFont="1" applyFill="1" applyBorder="1" applyAlignment="1">
      <alignment vertical="center"/>
    </xf>
    <xf numFmtId="0" fontId="51" fillId="21" borderId="36" xfId="0" applyFont="1" applyFill="1" applyBorder="1" applyAlignment="1">
      <alignment vertical="center"/>
    </xf>
    <xf numFmtId="0" fontId="51" fillId="21" borderId="16" xfId="0" applyFont="1" applyFill="1" applyBorder="1" applyAlignment="1">
      <alignment horizontal="center" vertical="center"/>
    </xf>
    <xf numFmtId="0" fontId="51" fillId="21" borderId="17" xfId="0" applyFont="1" applyFill="1" applyBorder="1" applyAlignment="1">
      <alignment vertical="center"/>
    </xf>
    <xf numFmtId="0" fontId="53" fillId="21" borderId="16" xfId="0" applyFont="1" applyFill="1" applyBorder="1" applyAlignment="1">
      <alignment horizontal="center" vertical="center"/>
    </xf>
    <xf numFmtId="0" fontId="53" fillId="21" borderId="17" xfId="0" applyFont="1" applyFill="1" applyBorder="1" applyAlignment="1">
      <alignment vertical="center" wrapText="1"/>
    </xf>
    <xf numFmtId="0" fontId="47" fillId="21" borderId="16" xfId="0" applyFont="1" applyFill="1" applyBorder="1" applyAlignment="1">
      <alignment horizontal="center" vertical="center"/>
    </xf>
    <xf numFmtId="0" fontId="53" fillId="21" borderId="17" xfId="0" applyFont="1" applyFill="1" applyBorder="1" applyAlignment="1">
      <alignment vertical="center"/>
    </xf>
    <xf numFmtId="0" fontId="52" fillId="21" borderId="18" xfId="0" applyFont="1" applyFill="1" applyBorder="1" applyAlignment="1">
      <alignment horizontal="center" vertical="center"/>
    </xf>
    <xf numFmtId="0" fontId="52" fillId="21" borderId="41" xfId="0" applyFont="1" applyFill="1" applyBorder="1" applyAlignment="1">
      <alignment vertical="center" wrapText="1"/>
    </xf>
    <xf numFmtId="0" fontId="47" fillId="21" borderId="12" xfId="0" applyFont="1" applyFill="1" applyBorder="1" applyAlignment="1">
      <alignment horizontal="center" vertical="center"/>
    </xf>
    <xf numFmtId="0" fontId="47" fillId="21" borderId="21" xfId="0" applyFont="1" applyFill="1" applyBorder="1" applyAlignment="1">
      <alignment vertical="center" wrapText="1"/>
    </xf>
    <xf numFmtId="3" fontId="51" fillId="21" borderId="21" xfId="0" applyNumberFormat="1" applyFont="1" applyFill="1" applyBorder="1" applyAlignment="1">
      <alignment vertical="center"/>
    </xf>
    <xf numFmtId="3" fontId="17" fillId="21" borderId="28" xfId="0" applyNumberFormat="1" applyFont="1" applyFill="1" applyBorder="1" applyAlignment="1">
      <alignment vertical="center"/>
    </xf>
    <xf numFmtId="3" fontId="17" fillId="21" borderId="76" xfId="0" applyNumberFormat="1" applyFont="1" applyFill="1" applyBorder="1" applyAlignment="1">
      <alignment vertical="center"/>
    </xf>
    <xf numFmtId="0" fontId="51" fillId="21" borderId="10" xfId="0" applyFont="1" applyFill="1" applyBorder="1" applyAlignment="1">
      <alignment horizontal="center"/>
    </xf>
    <xf numFmtId="0" fontId="51" fillId="0" borderId="10" xfId="0" applyFont="1" applyFill="1" applyBorder="1" applyAlignment="1">
      <alignment horizontal="center"/>
    </xf>
    <xf numFmtId="0" fontId="51" fillId="21" borderId="11" xfId="0" applyFont="1" applyFill="1" applyBorder="1" applyAlignment="1">
      <alignment horizontal="center"/>
    </xf>
    <xf numFmtId="3" fontId="51" fillId="0" borderId="21" xfId="0" applyNumberFormat="1" applyFont="1" applyFill="1" applyBorder="1" applyAlignment="1">
      <alignment vertical="center"/>
    </xf>
    <xf numFmtId="3" fontId="51" fillId="0" borderId="30" xfId="0" applyNumberFormat="1" applyFont="1" applyFill="1" applyBorder="1" applyAlignment="1">
      <alignment vertical="center"/>
    </xf>
    <xf numFmtId="3" fontId="17" fillId="0" borderId="28" xfId="0" applyNumberFormat="1" applyFont="1" applyFill="1" applyBorder="1" applyAlignment="1">
      <alignment vertical="center"/>
    </xf>
    <xf numFmtId="3" fontId="17" fillId="0" borderId="38" xfId="0" applyNumberFormat="1" applyFont="1" applyFill="1" applyBorder="1" applyAlignment="1">
      <alignment vertical="center"/>
    </xf>
    <xf numFmtId="3" fontId="17" fillId="0" borderId="21" xfId="0" applyNumberFormat="1" applyFont="1" applyFill="1" applyBorder="1" applyAlignment="1">
      <alignment vertical="center"/>
    </xf>
    <xf numFmtId="3" fontId="52" fillId="0" borderId="36" xfId="0" applyNumberFormat="1" applyFont="1" applyFill="1" applyBorder="1" applyAlignment="1">
      <alignment vertical="center"/>
    </xf>
    <xf numFmtId="3" fontId="51" fillId="0" borderId="41" xfId="0" applyNumberFormat="1" applyFont="1" applyFill="1" applyBorder="1" applyAlignment="1">
      <alignment vertical="center"/>
    </xf>
    <xf numFmtId="3" fontId="51" fillId="0" borderId="48" xfId="0" applyNumberFormat="1" applyFont="1" applyFill="1" applyBorder="1" applyAlignment="1">
      <alignment vertical="center"/>
    </xf>
    <xf numFmtId="3" fontId="53" fillId="0" borderId="21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>
      <alignment vertical="center"/>
    </xf>
    <xf numFmtId="3" fontId="52" fillId="0" borderId="41" xfId="0" applyNumberFormat="1" applyFont="1" applyFill="1" applyBorder="1" applyAlignment="1">
      <alignment vertical="center"/>
    </xf>
    <xf numFmtId="3" fontId="47" fillId="0" borderId="21" xfId="0" applyNumberFormat="1" applyFont="1" applyFill="1" applyBorder="1" applyAlignment="1">
      <alignment vertical="center"/>
    </xf>
    <xf numFmtId="3" fontId="47" fillId="0" borderId="30" xfId="0" applyNumberFormat="1" applyFont="1" applyFill="1" applyBorder="1" applyAlignment="1">
      <alignment vertical="center"/>
    </xf>
    <xf numFmtId="3" fontId="52" fillId="0" borderId="28" xfId="0" applyNumberFormat="1" applyFont="1" applyFill="1" applyBorder="1" applyAlignment="1">
      <alignment vertical="center"/>
    </xf>
    <xf numFmtId="3" fontId="51" fillId="0" borderId="27" xfId="0" applyNumberFormat="1" applyFont="1" applyFill="1" applyBorder="1" applyAlignment="1">
      <alignment vertical="center"/>
    </xf>
    <xf numFmtId="0" fontId="54" fillId="21" borderId="0" xfId="0" applyFont="1" applyFill="1" applyAlignment="1">
      <alignment horizontal="center"/>
    </xf>
    <xf numFmtId="0" fontId="1" fillId="20" borderId="32" xfId="0" applyFont="1" applyFill="1" applyBorder="1"/>
    <xf numFmtId="0" fontId="1" fillId="20" borderId="16" xfId="0" applyFont="1" applyFill="1" applyBorder="1"/>
    <xf numFmtId="0" fontId="1" fillId="20" borderId="59" xfId="0" applyFont="1" applyFill="1" applyBorder="1"/>
    <xf numFmtId="0" fontId="2" fillId="21" borderId="49" xfId="0" applyFont="1" applyFill="1" applyBorder="1" applyAlignment="1">
      <alignment horizontal="center" vertical="center"/>
    </xf>
    <xf numFmtId="3" fontId="2" fillId="21" borderId="77" xfId="0" applyNumberFormat="1" applyFont="1" applyFill="1" applyBorder="1" applyAlignment="1">
      <alignment vertical="center"/>
    </xf>
    <xf numFmtId="3" fontId="2" fillId="21" borderId="28" xfId="0" applyNumberFormat="1" applyFont="1" applyFill="1" applyBorder="1" applyAlignment="1">
      <alignment vertical="center"/>
    </xf>
    <xf numFmtId="3" fontId="2" fillId="21" borderId="38" xfId="0" applyNumberFormat="1" applyFont="1" applyFill="1" applyBorder="1" applyAlignment="1">
      <alignment vertical="center"/>
    </xf>
    <xf numFmtId="3" fontId="2" fillId="21" borderId="46" xfId="0" applyNumberFormat="1" applyFont="1" applyFill="1" applyBorder="1" applyAlignment="1">
      <alignment vertical="center" wrapText="1"/>
    </xf>
    <xf numFmtId="3" fontId="2" fillId="21" borderId="41" xfId="0" applyNumberFormat="1" applyFont="1" applyFill="1" applyBorder="1" applyAlignment="1">
      <alignment vertical="center"/>
    </xf>
    <xf numFmtId="3" fontId="2" fillId="21" borderId="42" xfId="0" applyNumberFormat="1" applyFont="1" applyFill="1" applyBorder="1" applyAlignment="1">
      <alignment vertical="center"/>
    </xf>
    <xf numFmtId="3" fontId="2" fillId="21" borderId="46" xfId="0" applyNumberFormat="1" applyFont="1" applyFill="1" applyBorder="1" applyAlignment="1">
      <alignment vertical="center"/>
    </xf>
    <xf numFmtId="3" fontId="3" fillId="21" borderId="46" xfId="0" applyNumberFormat="1" applyFont="1" applyFill="1" applyBorder="1" applyAlignment="1">
      <alignment vertical="center"/>
    </xf>
    <xf numFmtId="3" fontId="3" fillId="21" borderId="41" xfId="0" applyNumberFormat="1" applyFont="1" applyFill="1" applyBorder="1" applyAlignment="1">
      <alignment vertical="center"/>
    </xf>
    <xf numFmtId="3" fontId="3" fillId="21" borderId="42" xfId="0" applyNumberFormat="1" applyFont="1" applyFill="1" applyBorder="1" applyAlignment="1">
      <alignment vertical="center"/>
    </xf>
    <xf numFmtId="0" fontId="2" fillId="21" borderId="14" xfId="0" applyFont="1" applyFill="1" applyBorder="1" applyAlignment="1">
      <alignment horizontal="center" vertical="center"/>
    </xf>
    <xf numFmtId="3" fontId="2" fillId="21" borderId="15" xfId="0" applyNumberFormat="1" applyFont="1" applyFill="1" applyBorder="1" applyAlignment="1">
      <alignment vertical="center"/>
    </xf>
    <xf numFmtId="3" fontId="2" fillId="21" borderId="30" xfId="0" applyNumberFormat="1" applyFont="1" applyFill="1" applyBorder="1" applyAlignment="1">
      <alignment vertical="center"/>
    </xf>
    <xf numFmtId="0" fontId="2" fillId="21" borderId="18" xfId="0" applyFont="1" applyFill="1" applyBorder="1" applyAlignment="1">
      <alignment horizontal="center" vertical="center"/>
    </xf>
    <xf numFmtId="3" fontId="2" fillId="21" borderId="46" xfId="0" quotePrefix="1" applyNumberFormat="1" applyFont="1" applyFill="1" applyBorder="1" applyAlignment="1">
      <alignment vertical="center"/>
    </xf>
    <xf numFmtId="3" fontId="2" fillId="21" borderId="28" xfId="0" quotePrefix="1" applyNumberFormat="1" applyFont="1" applyFill="1" applyBorder="1" applyAlignment="1">
      <alignment vertical="center"/>
    </xf>
    <xf numFmtId="0" fontId="2" fillId="21" borderId="78" xfId="0" applyFont="1" applyFill="1" applyBorder="1" applyAlignment="1">
      <alignment horizontal="center" vertical="center"/>
    </xf>
    <xf numFmtId="3" fontId="2" fillId="21" borderId="76" xfId="0" quotePrefix="1" applyNumberFormat="1" applyFont="1" applyFill="1" applyBorder="1" applyAlignment="1">
      <alignment vertical="center"/>
    </xf>
    <xf numFmtId="3" fontId="2" fillId="21" borderId="76" xfId="0" applyNumberFormat="1" applyFont="1" applyFill="1" applyBorder="1" applyAlignment="1">
      <alignment vertical="center"/>
    </xf>
    <xf numFmtId="3" fontId="2" fillId="21" borderId="79" xfId="0" applyNumberFormat="1" applyFont="1" applyFill="1" applyBorder="1" applyAlignment="1">
      <alignment vertical="center"/>
    </xf>
    <xf numFmtId="0" fontId="10" fillId="21" borderId="45" xfId="0" applyFont="1" applyFill="1" applyBorder="1" applyAlignment="1">
      <alignment horizontal="center"/>
    </xf>
    <xf numFmtId="0" fontId="6" fillId="21" borderId="18" xfId="0" applyFont="1" applyFill="1" applyBorder="1" applyAlignment="1">
      <alignment horizontal="center" vertical="center"/>
    </xf>
    <xf numFmtId="3" fontId="6" fillId="21" borderId="41" xfId="0" applyNumberFormat="1" applyFont="1" applyFill="1" applyBorder="1" applyAlignment="1">
      <alignment vertical="center" wrapText="1"/>
    </xf>
    <xf numFmtId="3" fontId="6" fillId="21" borderId="41" xfId="0" applyNumberFormat="1" applyFont="1" applyFill="1" applyBorder="1" applyAlignment="1">
      <alignment vertical="center"/>
    </xf>
    <xf numFmtId="3" fontId="38" fillId="21" borderId="41" xfId="0" applyNumberFormat="1" applyFont="1" applyFill="1" applyBorder="1" applyAlignment="1">
      <alignment vertical="center"/>
    </xf>
    <xf numFmtId="3" fontId="38" fillId="21" borderId="42" xfId="0" applyNumberFormat="1" applyFont="1" applyFill="1" applyBorder="1" applyAlignment="1">
      <alignment vertical="center"/>
    </xf>
    <xf numFmtId="0" fontId="6" fillId="21" borderId="41" xfId="0" applyFont="1" applyFill="1" applyBorder="1" applyAlignment="1">
      <alignment vertical="center" wrapText="1"/>
    </xf>
    <xf numFmtId="0" fontId="10" fillId="21" borderId="49" xfId="0" applyFont="1" applyFill="1" applyBorder="1" applyAlignment="1">
      <alignment horizontal="center" vertical="center"/>
    </xf>
    <xf numFmtId="0" fontId="10" fillId="21" borderId="41" xfId="0" applyFont="1" applyFill="1" applyBorder="1" applyAlignment="1">
      <alignment vertical="center"/>
    </xf>
    <xf numFmtId="3" fontId="10" fillId="21" borderId="41" xfId="0" applyNumberFormat="1" applyFont="1" applyFill="1" applyBorder="1" applyAlignment="1">
      <alignment vertical="center"/>
    </xf>
    <xf numFmtId="3" fontId="38" fillId="21" borderId="28" xfId="0" applyNumberFormat="1" applyFont="1" applyFill="1" applyBorder="1" applyAlignment="1">
      <alignment vertical="center"/>
    </xf>
    <xf numFmtId="3" fontId="38" fillId="21" borderId="30" xfId="0" applyNumberFormat="1" applyFont="1" applyFill="1" applyBorder="1" applyAlignment="1">
      <alignment vertical="center"/>
    </xf>
    <xf numFmtId="0" fontId="10" fillId="21" borderId="18" xfId="0" applyFont="1" applyFill="1" applyBorder="1" applyAlignment="1">
      <alignment horizontal="center" vertical="center"/>
    </xf>
    <xf numFmtId="0" fontId="10" fillId="21" borderId="41" xfId="0" applyFont="1" applyFill="1" applyBorder="1" applyAlignment="1">
      <alignment horizontal="left" vertical="center" wrapText="1"/>
    </xf>
    <xf numFmtId="3" fontId="38" fillId="21" borderId="47" xfId="0" applyNumberFormat="1" applyFont="1" applyFill="1" applyBorder="1" applyAlignment="1">
      <alignment vertical="center"/>
    </xf>
    <xf numFmtId="0" fontId="10" fillId="21" borderId="41" xfId="0" applyFont="1" applyFill="1" applyBorder="1" applyAlignment="1">
      <alignment vertical="center" wrapText="1"/>
    </xf>
    <xf numFmtId="0" fontId="6" fillId="21" borderId="41" xfId="0" applyFont="1" applyFill="1" applyBorder="1" applyAlignment="1">
      <alignment vertical="center"/>
    </xf>
    <xf numFmtId="3" fontId="56" fillId="21" borderId="41" xfId="0" applyNumberFormat="1" applyFont="1" applyFill="1" applyBorder="1" applyAlignment="1">
      <alignment vertical="center"/>
    </xf>
    <xf numFmtId="0" fontId="6" fillId="21" borderId="12" xfId="0" applyFont="1" applyFill="1" applyBorder="1" applyAlignment="1">
      <alignment horizontal="center" vertical="center"/>
    </xf>
    <xf numFmtId="0" fontId="6" fillId="21" borderId="21" xfId="0" applyFont="1" applyFill="1" applyBorder="1" applyAlignment="1">
      <alignment vertical="center"/>
    </xf>
    <xf numFmtId="3" fontId="38" fillId="21" borderId="21" xfId="0" applyNumberFormat="1" applyFont="1" applyFill="1" applyBorder="1" applyAlignment="1">
      <alignment vertical="center"/>
    </xf>
    <xf numFmtId="3" fontId="38" fillId="21" borderId="17" xfId="0" applyNumberFormat="1" applyFont="1" applyFill="1" applyBorder="1" applyAlignment="1">
      <alignment vertical="center"/>
    </xf>
    <xf numFmtId="0" fontId="6" fillId="21" borderId="80" xfId="0" applyFont="1" applyFill="1" applyBorder="1" applyAlignment="1">
      <alignment vertical="center" wrapText="1"/>
    </xf>
    <xf numFmtId="3" fontId="6" fillId="21" borderId="80" xfId="0" applyNumberFormat="1" applyFont="1" applyFill="1" applyBorder="1" applyAlignment="1">
      <alignment vertical="center"/>
    </xf>
    <xf numFmtId="3" fontId="54" fillId="21" borderId="80" xfId="0" applyNumberFormat="1" applyFont="1" applyFill="1" applyBorder="1" applyAlignment="1">
      <alignment vertical="center"/>
    </xf>
    <xf numFmtId="3" fontId="54" fillId="21" borderId="81" xfId="0" applyNumberFormat="1" applyFont="1" applyFill="1" applyBorder="1" applyAlignment="1">
      <alignment vertical="center"/>
    </xf>
    <xf numFmtId="3" fontId="54" fillId="21" borderId="82" xfId="0" applyNumberFormat="1" applyFont="1" applyFill="1" applyBorder="1" applyAlignment="1">
      <alignment vertical="center"/>
    </xf>
    <xf numFmtId="0" fontId="57" fillId="21" borderId="12" xfId="0" applyFont="1" applyFill="1" applyBorder="1" applyAlignment="1">
      <alignment horizontal="center" vertical="center"/>
    </xf>
    <xf numFmtId="0" fontId="54" fillId="21" borderId="80" xfId="0" applyFont="1" applyFill="1" applyBorder="1" applyAlignment="1">
      <alignment vertical="center" wrapText="1"/>
    </xf>
    <xf numFmtId="0" fontId="57" fillId="21" borderId="18" xfId="0" applyFont="1" applyFill="1" applyBorder="1" applyAlignment="1">
      <alignment horizontal="center" vertical="center"/>
    </xf>
    <xf numFmtId="0" fontId="54" fillId="21" borderId="41" xfId="0" applyFont="1" applyFill="1" applyBorder="1" applyAlignment="1">
      <alignment vertical="center"/>
    </xf>
    <xf numFmtId="3" fontId="54" fillId="21" borderId="41" xfId="0" applyNumberFormat="1" applyFont="1" applyFill="1" applyBorder="1" applyAlignment="1">
      <alignment vertical="center"/>
    </xf>
    <xf numFmtId="3" fontId="54" fillId="21" borderId="42" xfId="0" applyNumberFormat="1" applyFont="1" applyFill="1" applyBorder="1" applyAlignment="1">
      <alignment vertical="center"/>
    </xf>
    <xf numFmtId="3" fontId="1" fillId="20" borderId="0" xfId="0" applyNumberFormat="1" applyFont="1" applyFill="1"/>
    <xf numFmtId="0" fontId="47" fillId="21" borderId="14" xfId="0" applyFont="1" applyFill="1" applyBorder="1" applyAlignment="1" applyProtection="1">
      <alignment horizontal="center"/>
      <protection locked="0" hidden="1"/>
    </xf>
    <xf numFmtId="0" fontId="10" fillId="21" borderId="12" xfId="0" applyFont="1" applyFill="1" applyBorder="1" applyAlignment="1" applyProtection="1">
      <alignment horizontal="center"/>
      <protection locked="0" hidden="1"/>
    </xf>
    <xf numFmtId="0" fontId="4" fillId="21" borderId="0" xfId="0" applyFont="1" applyFill="1" applyBorder="1" applyAlignment="1"/>
    <xf numFmtId="0" fontId="4" fillId="21" borderId="35" xfId="0" applyFont="1" applyFill="1" applyBorder="1" applyAlignment="1"/>
    <xf numFmtId="3" fontId="4" fillId="21" borderId="17" xfId="0" applyNumberFormat="1" applyFont="1" applyFill="1" applyBorder="1" applyAlignment="1"/>
    <xf numFmtId="0" fontId="22" fillId="21" borderId="15" xfId="0" applyFont="1" applyFill="1" applyBorder="1" applyAlignment="1"/>
    <xf numFmtId="0" fontId="22" fillId="0" borderId="15" xfId="0" applyFont="1" applyBorder="1" applyAlignment="1"/>
    <xf numFmtId="0" fontId="22" fillId="21" borderId="15" xfId="0" applyFont="1" applyFill="1" applyBorder="1" applyAlignment="1">
      <alignment horizontal="right"/>
    </xf>
    <xf numFmtId="3" fontId="10" fillId="21" borderId="80" xfId="0" applyNumberFormat="1" applyFont="1" applyFill="1" applyBorder="1" applyAlignment="1">
      <alignment vertical="center"/>
    </xf>
    <xf numFmtId="0" fontId="6" fillId="20" borderId="0" xfId="0" applyFont="1" applyFill="1" applyAlignment="1">
      <alignment horizontal="right"/>
    </xf>
    <xf numFmtId="0" fontId="6" fillId="21" borderId="0" xfId="0" applyFont="1" applyFill="1" applyBorder="1" applyAlignment="1">
      <alignment horizontal="right"/>
    </xf>
    <xf numFmtId="3" fontId="47" fillId="0" borderId="36" xfId="0" applyNumberFormat="1" applyFont="1" applyFill="1" applyBorder="1" applyAlignment="1">
      <alignment vertical="center"/>
    </xf>
    <xf numFmtId="3" fontId="51" fillId="0" borderId="36" xfId="0" applyNumberFormat="1" applyFont="1" applyFill="1" applyBorder="1" applyAlignment="1">
      <alignment vertical="center"/>
    </xf>
    <xf numFmtId="3" fontId="2" fillId="0" borderId="28" xfId="0" applyNumberFormat="1" applyFont="1" applyFill="1" applyBorder="1" applyAlignment="1">
      <alignment vertical="center"/>
    </xf>
    <xf numFmtId="3" fontId="2" fillId="0" borderId="76" xfId="0" applyNumberFormat="1" applyFont="1" applyFill="1" applyBorder="1" applyAlignment="1">
      <alignment vertical="center"/>
    </xf>
    <xf numFmtId="3" fontId="47" fillId="0" borderId="50" xfId="0" applyNumberFormat="1" applyFont="1" applyFill="1" applyBorder="1" applyAlignment="1">
      <alignment vertical="center"/>
    </xf>
    <xf numFmtId="3" fontId="52" fillId="0" borderId="50" xfId="0" applyNumberFormat="1" applyFont="1" applyFill="1" applyBorder="1" applyAlignment="1">
      <alignment vertical="center"/>
    </xf>
    <xf numFmtId="3" fontId="51" fillId="0" borderId="5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vertical="center"/>
    </xf>
    <xf numFmtId="3" fontId="52" fillId="0" borderId="42" xfId="0" applyNumberFormat="1" applyFont="1" applyFill="1" applyBorder="1" applyAlignment="1">
      <alignment vertical="center"/>
    </xf>
    <xf numFmtId="3" fontId="52" fillId="0" borderId="38" xfId="0" applyNumberFormat="1" applyFont="1" applyFill="1" applyBorder="1" applyAlignment="1">
      <alignment vertical="center"/>
    </xf>
    <xf numFmtId="0" fontId="0" fillId="0" borderId="0" xfId="0" applyBorder="1"/>
    <xf numFmtId="0" fontId="29" fillId="0" borderId="35" xfId="0" applyFont="1" applyFill="1" applyBorder="1"/>
    <xf numFmtId="0" fontId="2" fillId="22" borderId="0" xfId="0" applyFont="1" applyFill="1"/>
    <xf numFmtId="0" fontId="2" fillId="22" borderId="0" xfId="0" applyFont="1" applyFill="1" applyBorder="1" applyAlignment="1">
      <alignment horizontal="right"/>
    </xf>
    <xf numFmtId="0" fontId="13" fillId="22" borderId="0" xfId="0" applyFont="1" applyFill="1"/>
    <xf numFmtId="0" fontId="2" fillId="22" borderId="0" xfId="0" applyFont="1" applyFill="1" applyAlignment="1">
      <alignment horizontal="right"/>
    </xf>
    <xf numFmtId="3" fontId="2" fillId="0" borderId="50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vertical="center"/>
    </xf>
    <xf numFmtId="3" fontId="3" fillId="0" borderId="49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51" xfId="0" applyNumberFormat="1" applyFont="1" applyFill="1" applyBorder="1" applyAlignment="1">
      <alignment horizontal="center"/>
    </xf>
    <xf numFmtId="3" fontId="3" fillId="0" borderId="58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3" fillId="0" borderId="77" xfId="0" applyNumberFormat="1" applyFont="1" applyFill="1" applyBorder="1" applyAlignment="1">
      <alignment vertical="center"/>
    </xf>
    <xf numFmtId="3" fontId="2" fillId="0" borderId="66" xfId="0" applyNumberFormat="1" applyFont="1" applyFill="1" applyBorder="1" applyAlignment="1">
      <alignment horizontal="center"/>
    </xf>
    <xf numFmtId="3" fontId="3" fillId="0" borderId="2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30" xfId="0" applyNumberFormat="1" applyFont="1" applyFill="1" applyBorder="1" applyAlignment="1">
      <alignment vertical="center"/>
    </xf>
    <xf numFmtId="3" fontId="3" fillId="0" borderId="52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0" fontId="58" fillId="22" borderId="62" xfId="0" applyFont="1" applyFill="1" applyBorder="1" applyAlignment="1">
      <alignment horizontal="center"/>
    </xf>
    <xf numFmtId="0" fontId="58" fillId="22" borderId="64" xfId="0" applyFont="1" applyFill="1" applyBorder="1" applyAlignment="1">
      <alignment horizontal="left"/>
    </xf>
    <xf numFmtId="3" fontId="8" fillId="21" borderId="17" xfId="0" applyNumberFormat="1" applyFont="1" applyFill="1" applyBorder="1" applyAlignment="1">
      <alignment horizontal="right"/>
    </xf>
    <xf numFmtId="3" fontId="24" fillId="21" borderId="17" xfId="0" applyNumberFormat="1" applyFont="1" applyFill="1" applyBorder="1" applyAlignment="1">
      <alignment horizontal="right"/>
    </xf>
    <xf numFmtId="4" fontId="17" fillId="23" borderId="73" xfId="0" applyNumberFormat="1" applyFont="1" applyFill="1" applyBorder="1" applyAlignment="1">
      <alignment horizontal="right" vertical="center"/>
    </xf>
    <xf numFmtId="0" fontId="2" fillId="22" borderId="86" xfId="0" applyFont="1" applyFill="1" applyBorder="1" applyAlignment="1">
      <alignment horizontal="left"/>
    </xf>
    <xf numFmtId="0" fontId="2" fillId="22" borderId="86" xfId="0" applyFont="1" applyFill="1" applyBorder="1" applyAlignment="1">
      <alignment wrapText="1"/>
    </xf>
    <xf numFmtId="0" fontId="21" fillId="22" borderId="64" xfId="0" applyFont="1" applyFill="1" applyBorder="1" applyAlignment="1">
      <alignment wrapText="1"/>
    </xf>
    <xf numFmtId="0" fontId="2" fillId="0" borderId="87" xfId="0" applyFont="1" applyFill="1" applyBorder="1" applyAlignment="1">
      <alignment horizontal="left"/>
    </xf>
    <xf numFmtId="0" fontId="2" fillId="22" borderId="86" xfId="0" applyFont="1" applyFill="1" applyBorder="1" applyAlignment="1"/>
    <xf numFmtId="0" fontId="49" fillId="0" borderId="8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2" fillId="0" borderId="86" xfId="0" applyFont="1" applyFill="1" applyBorder="1" applyAlignment="1">
      <alignment horizontal="left"/>
    </xf>
    <xf numFmtId="0" fontId="36" fillId="22" borderId="89" xfId="0" applyFont="1" applyFill="1" applyBorder="1" applyAlignment="1">
      <alignment horizontal="center"/>
    </xf>
    <xf numFmtId="0" fontId="36" fillId="22" borderId="90" xfId="0" applyFont="1" applyFill="1" applyBorder="1" applyAlignment="1">
      <alignment horizontal="left"/>
    </xf>
    <xf numFmtId="4" fontId="36" fillId="23" borderId="42" xfId="0" applyNumberFormat="1" applyFont="1" applyFill="1" applyBorder="1" applyAlignment="1">
      <alignment horizontal="right"/>
    </xf>
    <xf numFmtId="0" fontId="19" fillId="20" borderId="13" xfId="0" applyFont="1" applyFill="1" applyBorder="1" applyAlignment="1">
      <alignment horizontal="center"/>
    </xf>
    <xf numFmtId="3" fontId="19" fillId="20" borderId="10" xfId="0" applyNumberFormat="1" applyFont="1" applyFill="1" applyBorder="1" applyAlignment="1">
      <alignment horizontal="center"/>
    </xf>
    <xf numFmtId="3" fontId="19" fillId="20" borderId="13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41" xfId="0" applyNumberFormat="1" applyFont="1" applyFill="1" applyBorder="1" applyAlignment="1">
      <alignment vertical="center"/>
    </xf>
    <xf numFmtId="0" fontId="26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/>
    <xf numFmtId="0" fontId="4" fillId="21" borderId="25" xfId="0" applyFont="1" applyFill="1" applyBorder="1"/>
    <xf numFmtId="0" fontId="4" fillId="21" borderId="26" xfId="0" applyFont="1" applyFill="1" applyBorder="1"/>
    <xf numFmtId="0" fontId="36" fillId="22" borderId="91" xfId="0" applyFont="1" applyFill="1" applyBorder="1" applyAlignment="1">
      <alignment horizontal="left"/>
    </xf>
    <xf numFmtId="0" fontId="50" fillId="22" borderId="86" xfId="0" applyFont="1" applyFill="1" applyBorder="1" applyAlignment="1">
      <alignment horizontal="left"/>
    </xf>
    <xf numFmtId="0" fontId="4" fillId="22" borderId="86" xfId="0" applyFont="1" applyFill="1" applyBorder="1" applyAlignment="1">
      <alignment horizontal="left" vertical="center"/>
    </xf>
    <xf numFmtId="0" fontId="4" fillId="22" borderId="15" xfId="0" applyFont="1" applyFill="1" applyBorder="1" applyAlignment="1">
      <alignment horizontal="left" vertical="center" wrapText="1"/>
    </xf>
    <xf numFmtId="0" fontId="4" fillId="21" borderId="35" xfId="0" applyFont="1" applyFill="1" applyBorder="1" applyAlignment="1">
      <alignment horizontal="left" vertical="center"/>
    </xf>
    <xf numFmtId="0" fontId="19" fillId="21" borderId="92" xfId="0" applyFont="1" applyFill="1" applyBorder="1" applyAlignment="1">
      <alignment vertical="center"/>
    </xf>
    <xf numFmtId="0" fontId="4" fillId="0" borderId="43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4" fillId="0" borderId="61" xfId="0" applyFont="1" applyFill="1" applyBorder="1"/>
    <xf numFmtId="0" fontId="50" fillId="22" borderId="12" xfId="0" applyFont="1" applyFill="1" applyBorder="1" applyAlignment="1">
      <alignment horizontal="center"/>
    </xf>
    <xf numFmtId="0" fontId="4" fillId="22" borderId="12" xfId="0" applyFont="1" applyFill="1" applyBorder="1" applyAlignment="1">
      <alignment horizontal="center" vertical="center"/>
    </xf>
    <xf numFmtId="0" fontId="19" fillId="21" borderId="93" xfId="0" applyFont="1" applyFill="1" applyBorder="1" applyAlignment="1">
      <alignment horizontal="center" vertical="center"/>
    </xf>
    <xf numFmtId="0" fontId="36" fillId="22" borderId="64" xfId="0" applyFont="1" applyFill="1" applyBorder="1" applyAlignment="1">
      <alignment horizontal="left"/>
    </xf>
    <xf numFmtId="3" fontId="36" fillId="23" borderId="21" xfId="0" applyNumberFormat="1" applyFont="1" applyFill="1" applyBorder="1" applyAlignment="1">
      <alignment horizontal="right"/>
    </xf>
    <xf numFmtId="4" fontId="36" fillId="23" borderId="30" xfId="0" applyNumberFormat="1" applyFont="1" applyFill="1" applyBorder="1" applyAlignment="1">
      <alignment horizontal="right"/>
    </xf>
    <xf numFmtId="0" fontId="36" fillId="22" borderId="94" xfId="0" applyFont="1" applyFill="1" applyBorder="1" applyAlignment="1">
      <alignment horizontal="center"/>
    </xf>
    <xf numFmtId="4" fontId="29" fillId="0" borderId="0" xfId="0" applyNumberFormat="1" applyFont="1" applyFill="1" applyBorder="1"/>
    <xf numFmtId="3" fontId="19" fillId="0" borderId="95" xfId="0" applyNumberFormat="1" applyFont="1" applyFill="1" applyBorder="1" applyAlignment="1">
      <alignment vertical="center"/>
    </xf>
    <xf numFmtId="3" fontId="19" fillId="0" borderId="96" xfId="0" applyNumberFormat="1" applyFont="1" applyFill="1" applyBorder="1" applyAlignment="1">
      <alignment vertical="center"/>
    </xf>
    <xf numFmtId="3" fontId="19" fillId="0" borderId="97" xfId="0" applyNumberFormat="1" applyFont="1" applyFill="1" applyBorder="1" applyAlignment="1">
      <alignment vertical="center"/>
    </xf>
    <xf numFmtId="3" fontId="19" fillId="0" borderId="98" xfId="0" applyNumberFormat="1" applyFont="1" applyFill="1" applyBorder="1" applyAlignment="1">
      <alignment vertical="center"/>
    </xf>
    <xf numFmtId="3" fontId="19" fillId="0" borderId="75" xfId="0" applyNumberFormat="1" applyFont="1" applyFill="1" applyBorder="1" applyAlignment="1">
      <alignment vertical="center"/>
    </xf>
    <xf numFmtId="3" fontId="19" fillId="0" borderId="99" xfId="0" applyNumberFormat="1" applyFont="1" applyFill="1" applyBorder="1" applyAlignment="1">
      <alignment vertical="center"/>
    </xf>
    <xf numFmtId="3" fontId="19" fillId="0" borderId="100" xfId="0" applyNumberFormat="1" applyFont="1" applyFill="1" applyBorder="1" applyAlignment="1">
      <alignment vertical="center"/>
    </xf>
    <xf numFmtId="3" fontId="19" fillId="0" borderId="70" xfId="0" applyNumberFormat="1" applyFont="1" applyFill="1" applyBorder="1" applyAlignment="1">
      <alignment vertical="center"/>
    </xf>
    <xf numFmtId="3" fontId="19" fillId="0" borderId="101" xfId="0" applyNumberFormat="1" applyFont="1" applyFill="1" applyBorder="1" applyAlignment="1">
      <alignment vertical="center"/>
    </xf>
    <xf numFmtId="3" fontId="19" fillId="0" borderId="102" xfId="0" applyNumberFormat="1" applyFont="1" applyFill="1" applyBorder="1" applyAlignment="1">
      <alignment vertical="center"/>
    </xf>
    <xf numFmtId="0" fontId="36" fillId="22" borderId="18" xfId="0" applyFont="1" applyFill="1" applyBorder="1" applyAlignment="1">
      <alignment horizontal="center"/>
    </xf>
    <xf numFmtId="0" fontId="36" fillId="22" borderId="103" xfId="0" applyFont="1" applyFill="1" applyBorder="1" applyAlignment="1">
      <alignment horizontal="left"/>
    </xf>
    <xf numFmtId="3" fontId="36" fillId="21" borderId="104" xfId="0" applyNumberFormat="1" applyFont="1" applyFill="1" applyBorder="1" applyAlignment="1">
      <alignment horizontal="right"/>
    </xf>
    <xf numFmtId="0" fontId="7" fillId="21" borderId="11" xfId="0" applyFont="1" applyFill="1" applyBorder="1" applyAlignment="1">
      <alignment horizontal="center"/>
    </xf>
    <xf numFmtId="0" fontId="29" fillId="0" borderId="0" xfId="0" applyFont="1" applyFill="1" applyAlignment="1">
      <alignment horizontal="right"/>
    </xf>
    <xf numFmtId="0" fontId="7" fillId="21" borderId="29" xfId="0" applyFont="1" applyFill="1" applyBorder="1" applyAlignment="1">
      <alignment horizontal="center"/>
    </xf>
    <xf numFmtId="0" fontId="7" fillId="21" borderId="30" xfId="0" applyFont="1" applyFill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36" fillId="21" borderId="23" xfId="0" applyFont="1" applyFill="1" applyBorder="1" applyAlignment="1">
      <alignment horizontal="center"/>
    </xf>
    <xf numFmtId="0" fontId="2" fillId="0" borderId="105" xfId="0" applyNumberFormat="1" applyFont="1" applyFill="1" applyBorder="1" applyAlignment="1">
      <alignment horizontal="center"/>
    </xf>
    <xf numFmtId="0" fontId="2" fillId="0" borderId="106" xfId="0" applyNumberFormat="1" applyFont="1" applyFill="1" applyBorder="1" applyAlignment="1">
      <alignment horizontal="center"/>
    </xf>
    <xf numFmtId="0" fontId="2" fillId="0" borderId="107" xfId="0" applyNumberFormat="1" applyFont="1" applyFill="1" applyBorder="1" applyAlignment="1">
      <alignment horizontal="center"/>
    </xf>
    <xf numFmtId="0" fontId="19" fillId="0" borderId="108" xfId="0" applyFont="1" applyFill="1" applyBorder="1" applyAlignment="1">
      <alignment horizontal="center" vertical="center"/>
    </xf>
    <xf numFmtId="0" fontId="33" fillId="0" borderId="109" xfId="0" applyFont="1" applyFill="1" applyBorder="1" applyAlignment="1">
      <alignment horizontal="center"/>
    </xf>
    <xf numFmtId="0" fontId="33" fillId="0" borderId="110" xfId="0" applyFont="1" applyFill="1" applyBorder="1" applyAlignment="1">
      <alignment horizontal="center"/>
    </xf>
    <xf numFmtId="0" fontId="33" fillId="0" borderId="111" xfId="0" applyFont="1" applyFill="1" applyBorder="1" applyAlignment="1">
      <alignment horizontal="center"/>
    </xf>
    <xf numFmtId="3" fontId="3" fillId="0" borderId="112" xfId="0" applyNumberFormat="1" applyFont="1" applyFill="1" applyBorder="1" applyAlignment="1" applyProtection="1">
      <alignment vertical="center"/>
    </xf>
    <xf numFmtId="3" fontId="8" fillId="0" borderId="12" xfId="0" applyNumberFormat="1" applyFont="1" applyFill="1" applyBorder="1" applyAlignment="1" applyProtection="1">
      <alignment vertical="center"/>
      <protection locked="0"/>
    </xf>
    <xf numFmtId="3" fontId="24" fillId="0" borderId="12" xfId="0" applyNumberFormat="1" applyFont="1" applyFill="1" applyBorder="1" applyAlignment="1" applyProtection="1">
      <alignment vertical="center"/>
      <protection locked="0"/>
    </xf>
    <xf numFmtId="3" fontId="3" fillId="0" borderId="112" xfId="0" applyNumberFormat="1" applyFont="1" applyFill="1" applyBorder="1" applyAlignment="1" applyProtection="1">
      <alignment vertical="center"/>
      <protection locked="0"/>
    </xf>
    <xf numFmtId="3" fontId="8" fillId="0" borderId="12" xfId="0" applyNumberFormat="1" applyFont="1" applyFill="1" applyBorder="1" applyAlignment="1" applyProtection="1">
      <alignment vertical="center"/>
    </xf>
    <xf numFmtId="3" fontId="24" fillId="0" borderId="12" xfId="0" applyNumberFormat="1" applyFont="1" applyFill="1" applyBorder="1" applyAlignment="1" applyProtection="1">
      <alignment vertical="center"/>
    </xf>
    <xf numFmtId="3" fontId="8" fillId="0" borderId="112" xfId="0" applyNumberFormat="1" applyFont="1" applyFill="1" applyBorder="1" applyAlignment="1" applyProtection="1">
      <alignment vertical="center"/>
      <protection locked="0"/>
    </xf>
    <xf numFmtId="3" fontId="3" fillId="0" borderId="100" xfId="0" applyNumberFormat="1" applyFont="1" applyFill="1" applyBorder="1" applyAlignment="1" applyProtection="1">
      <alignment vertical="center"/>
    </xf>
    <xf numFmtId="3" fontId="3" fillId="0" borderId="113" xfId="0" applyNumberFormat="1" applyFont="1" applyFill="1" applyBorder="1" applyAlignment="1" applyProtection="1">
      <alignment vertical="center"/>
    </xf>
    <xf numFmtId="3" fontId="8" fillId="0" borderId="30" xfId="0" applyNumberFormat="1" applyFont="1" applyFill="1" applyBorder="1" applyAlignment="1" applyProtection="1">
      <alignment vertical="center"/>
      <protection locked="0"/>
    </xf>
    <xf numFmtId="3" fontId="24" fillId="0" borderId="30" xfId="0" applyNumberFormat="1" applyFont="1" applyFill="1" applyBorder="1" applyAlignment="1" applyProtection="1">
      <alignment vertical="center"/>
      <protection locked="0"/>
    </xf>
    <xf numFmtId="3" fontId="3" fillId="0" borderId="113" xfId="0" applyNumberFormat="1" applyFont="1" applyFill="1" applyBorder="1" applyAlignment="1" applyProtection="1">
      <alignment vertical="center"/>
      <protection locked="0"/>
    </xf>
    <xf numFmtId="3" fontId="8" fillId="0" borderId="30" xfId="0" applyNumberFormat="1" applyFont="1" applyFill="1" applyBorder="1" applyAlignment="1" applyProtection="1">
      <alignment vertical="center"/>
    </xf>
    <xf numFmtId="3" fontId="24" fillId="0" borderId="30" xfId="0" applyNumberFormat="1" applyFont="1" applyFill="1" applyBorder="1" applyAlignment="1" applyProtection="1">
      <alignment vertical="center"/>
    </xf>
    <xf numFmtId="3" fontId="8" fillId="0" borderId="113" xfId="0" applyNumberFormat="1" applyFont="1" applyFill="1" applyBorder="1" applyAlignment="1" applyProtection="1">
      <alignment vertical="center"/>
      <protection locked="0"/>
    </xf>
    <xf numFmtId="3" fontId="3" fillId="0" borderId="75" xfId="0" applyNumberFormat="1" applyFont="1" applyFill="1" applyBorder="1" applyAlignment="1" applyProtection="1">
      <alignment vertical="center"/>
    </xf>
    <xf numFmtId="0" fontId="4" fillId="22" borderId="0" xfId="0" applyFont="1" applyFill="1" applyBorder="1" applyAlignment="1">
      <alignment horizontal="left" vertical="center" wrapText="1"/>
    </xf>
    <xf numFmtId="0" fontId="4" fillId="22" borderId="6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3" fontId="37" fillId="0" borderId="0" xfId="0" applyNumberFormat="1" applyFont="1" applyBorder="1"/>
    <xf numFmtId="0" fontId="0" fillId="22" borderId="0" xfId="0" applyFont="1" applyFill="1"/>
    <xf numFmtId="3" fontId="2" fillId="0" borderId="38" xfId="0" applyNumberFormat="1" applyFont="1" applyFill="1" applyBorder="1" applyAlignment="1">
      <alignment vertical="center"/>
    </xf>
    <xf numFmtId="0" fontId="4" fillId="22" borderId="64" xfId="0" applyFont="1" applyFill="1" applyBorder="1" applyAlignment="1">
      <alignment horizontal="left" vertical="center" wrapText="1"/>
    </xf>
    <xf numFmtId="0" fontId="4" fillId="22" borderId="64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4" fillId="20" borderId="0" xfId="0" applyFont="1" applyFill="1" applyAlignment="1">
      <alignment horizontal="right"/>
    </xf>
    <xf numFmtId="3" fontId="40" fillId="21" borderId="17" xfId="0" applyNumberFormat="1" applyFont="1" applyFill="1" applyBorder="1" applyAlignment="1">
      <alignment horizontal="right"/>
    </xf>
    <xf numFmtId="0" fontId="41" fillId="21" borderId="15" xfId="0" applyFont="1" applyFill="1" applyBorder="1" applyAlignment="1">
      <alignment horizontal="right"/>
    </xf>
    <xf numFmtId="3" fontId="38" fillId="21" borderId="38" xfId="0" applyNumberFormat="1" applyFont="1" applyFill="1" applyBorder="1" applyAlignment="1">
      <alignment vertical="center"/>
    </xf>
    <xf numFmtId="3" fontId="10" fillId="21" borderId="114" xfId="0" applyNumberFormat="1" applyFont="1" applyFill="1" applyBorder="1" applyAlignment="1">
      <alignment vertical="center"/>
    </xf>
    <xf numFmtId="0" fontId="47" fillId="22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3" fontId="4" fillId="21" borderId="21" xfId="0" applyNumberFormat="1" applyFont="1" applyFill="1" applyBorder="1" applyAlignment="1">
      <alignment horizontal="right" vertical="top"/>
    </xf>
    <xf numFmtId="4" fontId="4" fillId="21" borderId="30" xfId="0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right"/>
    </xf>
    <xf numFmtId="0" fontId="2" fillId="0" borderId="26" xfId="0" applyNumberFormat="1" applyFont="1" applyFill="1" applyBorder="1" applyAlignment="1"/>
    <xf numFmtId="0" fontId="29" fillId="0" borderId="0" xfId="0" applyFont="1" applyFill="1" applyAlignment="1">
      <alignment wrapText="1"/>
    </xf>
    <xf numFmtId="0" fontId="2" fillId="0" borderId="0" xfId="0" applyFont="1" applyBorder="1" applyAlignment="1">
      <alignment horizontal="center"/>
    </xf>
    <xf numFmtId="3" fontId="3" fillId="0" borderId="116" xfId="0" applyNumberFormat="1" applyFont="1" applyFill="1" applyBorder="1" applyAlignment="1" applyProtection="1">
      <alignment vertical="center"/>
    </xf>
    <xf numFmtId="3" fontId="8" fillId="0" borderId="21" xfId="0" applyNumberFormat="1" applyFont="1" applyFill="1" applyBorder="1" applyAlignment="1" applyProtection="1">
      <alignment vertical="center"/>
      <protection locked="0"/>
    </xf>
    <xf numFmtId="3" fontId="24" fillId="0" borderId="21" xfId="0" applyNumberFormat="1" applyFont="1" applyFill="1" applyBorder="1" applyAlignment="1" applyProtection="1">
      <alignment vertical="center"/>
      <protection locked="0"/>
    </xf>
    <xf numFmtId="3" fontId="3" fillId="0" borderId="116" xfId="0" applyNumberFormat="1" applyFont="1" applyFill="1" applyBorder="1" applyAlignment="1" applyProtection="1">
      <alignment vertical="center"/>
      <protection locked="0"/>
    </xf>
    <xf numFmtId="3" fontId="8" fillId="0" borderId="21" xfId="0" applyNumberFormat="1" applyFont="1" applyFill="1" applyBorder="1" applyAlignment="1" applyProtection="1">
      <alignment vertical="center"/>
    </xf>
    <xf numFmtId="3" fontId="24" fillId="0" borderId="21" xfId="0" applyNumberFormat="1" applyFont="1" applyFill="1" applyBorder="1" applyAlignment="1" applyProtection="1">
      <alignment vertical="center"/>
    </xf>
    <xf numFmtId="3" fontId="8" fillId="0" borderId="116" xfId="0" applyNumberFormat="1" applyFont="1" applyFill="1" applyBorder="1" applyAlignment="1" applyProtection="1">
      <alignment vertical="center"/>
      <protection locked="0"/>
    </xf>
    <xf numFmtId="3" fontId="3" fillId="0" borderId="71" xfId="0" applyNumberFormat="1" applyFont="1" applyFill="1" applyBorder="1" applyAlignment="1" applyProtection="1">
      <alignment vertical="center"/>
    </xf>
    <xf numFmtId="3" fontId="7" fillId="0" borderId="116" xfId="0" applyNumberFormat="1" applyFont="1" applyFill="1" applyBorder="1" applyAlignment="1" applyProtection="1">
      <alignment vertical="center"/>
      <protection locked="0"/>
    </xf>
    <xf numFmtId="0" fontId="33" fillId="0" borderId="33" xfId="0" applyFont="1" applyFill="1" applyBorder="1" applyAlignment="1">
      <alignment horizontal="center"/>
    </xf>
    <xf numFmtId="0" fontId="33" fillId="0" borderId="117" xfId="0" applyFont="1" applyFill="1" applyBorder="1" applyAlignment="1">
      <alignment horizontal="center"/>
    </xf>
    <xf numFmtId="0" fontId="33" fillId="0" borderId="118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/>
    </xf>
    <xf numFmtId="0" fontId="33" fillId="0" borderId="119" xfId="0" applyFont="1" applyFill="1" applyBorder="1" applyAlignment="1">
      <alignment horizontal="center"/>
    </xf>
    <xf numFmtId="4" fontId="26" fillId="0" borderId="120" xfId="0" applyNumberFormat="1" applyFont="1" applyFill="1" applyBorder="1" applyAlignment="1">
      <alignment vertical="center"/>
    </xf>
    <xf numFmtId="4" fontId="26" fillId="0" borderId="121" xfId="0" applyNumberFormat="1" applyFont="1" applyFill="1" applyBorder="1" applyAlignment="1">
      <alignment vertical="center"/>
    </xf>
    <xf numFmtId="4" fontId="29" fillId="0" borderId="23" xfId="0" applyNumberFormat="1" applyFont="1" applyFill="1" applyBorder="1" applyAlignment="1">
      <alignment vertical="center"/>
    </xf>
    <xf numFmtId="4" fontId="26" fillId="0" borderId="122" xfId="0" applyNumberFormat="1" applyFont="1" applyFill="1" applyBorder="1" applyAlignment="1">
      <alignment vertical="center"/>
    </xf>
    <xf numFmtId="4" fontId="31" fillId="0" borderId="23" xfId="0" applyNumberFormat="1" applyFont="1" applyFill="1" applyBorder="1" applyAlignment="1">
      <alignment vertical="center"/>
    </xf>
    <xf numFmtId="4" fontId="29" fillId="0" borderId="122" xfId="0" applyNumberFormat="1" applyFont="1" applyFill="1" applyBorder="1" applyAlignment="1">
      <alignment vertical="center"/>
    </xf>
    <xf numFmtId="4" fontId="26" fillId="0" borderId="107" xfId="0" applyNumberFormat="1" applyFont="1" applyFill="1" applyBorder="1" applyAlignment="1">
      <alignment vertical="center"/>
    </xf>
    <xf numFmtId="4" fontId="29" fillId="0" borderId="123" xfId="0" applyNumberFormat="1" applyFont="1" applyFill="1" applyBorder="1" applyAlignment="1">
      <alignment vertical="center"/>
    </xf>
    <xf numFmtId="0" fontId="7" fillId="22" borderId="124" xfId="34" applyFont="1" applyFill="1" applyBorder="1" applyAlignment="1">
      <alignment horizontal="center" vertical="center"/>
    </xf>
    <xf numFmtId="0" fontId="7" fillId="22" borderId="125" xfId="34" applyFont="1" applyFill="1" applyBorder="1" applyAlignment="1">
      <alignment horizontal="center" vertical="center"/>
    </xf>
    <xf numFmtId="0" fontId="7" fillId="0" borderId="126" xfId="34" applyFont="1" applyFill="1" applyBorder="1" applyAlignment="1">
      <alignment horizontal="center"/>
    </xf>
    <xf numFmtId="0" fontId="83" fillId="0" borderId="0" xfId="34"/>
    <xf numFmtId="0" fontId="7" fillId="22" borderId="64" xfId="34" applyFont="1" applyFill="1" applyBorder="1" applyAlignment="1">
      <alignment horizontal="center" vertical="center"/>
    </xf>
    <xf numFmtId="0" fontId="7" fillId="22" borderId="67" xfId="34" applyFont="1" applyFill="1" applyBorder="1" applyAlignment="1">
      <alignment horizontal="center" vertical="center"/>
    </xf>
    <xf numFmtId="0" fontId="7" fillId="22" borderId="127" xfId="34" applyFont="1" applyFill="1" applyBorder="1" applyAlignment="1">
      <alignment horizontal="center" vertical="center"/>
    </xf>
    <xf numFmtId="0" fontId="7" fillId="22" borderId="90" xfId="34" applyFont="1" applyFill="1" applyBorder="1" applyAlignment="1">
      <alignment horizontal="center" vertical="center"/>
    </xf>
    <xf numFmtId="0" fontId="7" fillId="22" borderId="128" xfId="34" applyFont="1" applyFill="1" applyBorder="1" applyAlignment="1">
      <alignment horizontal="center" vertical="center"/>
    </xf>
    <xf numFmtId="0" fontId="7" fillId="0" borderId="129" xfId="34" applyFont="1" applyFill="1" applyBorder="1" applyAlignment="1">
      <alignment horizontal="center"/>
    </xf>
    <xf numFmtId="0" fontId="16" fillId="22" borderId="130" xfId="34" applyFont="1" applyFill="1" applyBorder="1" applyAlignment="1">
      <alignment horizontal="center" vertical="center"/>
    </xf>
    <xf numFmtId="0" fontId="2" fillId="22" borderId="131" xfId="34" applyFont="1" applyFill="1" applyBorder="1" applyAlignment="1">
      <alignment horizontal="center" vertical="center"/>
    </xf>
    <xf numFmtId="0" fontId="2" fillId="22" borderId="128" xfId="34" applyFont="1" applyFill="1" applyBorder="1" applyAlignment="1">
      <alignment horizontal="center" vertical="center"/>
    </xf>
    <xf numFmtId="0" fontId="16" fillId="22" borderId="62" xfId="34" applyFont="1" applyFill="1" applyBorder="1" applyAlignment="1">
      <alignment horizontal="center" vertical="center"/>
    </xf>
    <xf numFmtId="0" fontId="2" fillId="22" borderId="64" xfId="34" applyFont="1" applyFill="1" applyBorder="1" applyAlignment="1">
      <alignment vertical="center"/>
    </xf>
    <xf numFmtId="0" fontId="2" fillId="22" borderId="67" xfId="34" applyFont="1" applyFill="1" applyBorder="1" applyAlignment="1">
      <alignment vertical="center"/>
    </xf>
    <xf numFmtId="0" fontId="2" fillId="0" borderId="127" xfId="34" applyFont="1" applyFill="1" applyBorder="1" applyAlignment="1">
      <alignment vertical="center"/>
    </xf>
    <xf numFmtId="3" fontId="2" fillId="22" borderId="64" xfId="34" applyNumberFormat="1" applyFont="1" applyFill="1" applyBorder="1" applyAlignment="1">
      <alignment vertical="center"/>
    </xf>
    <xf numFmtId="3" fontId="2" fillId="22" borderId="67" xfId="34" applyNumberFormat="1" applyFont="1" applyFill="1" applyBorder="1" applyAlignment="1">
      <alignment vertical="center"/>
    </xf>
    <xf numFmtId="3" fontId="2" fillId="0" borderId="127" xfId="34" applyNumberFormat="1" applyFont="1" applyFill="1" applyBorder="1" applyAlignment="1">
      <alignment vertical="center"/>
    </xf>
    <xf numFmtId="0" fontId="2" fillId="22" borderId="64" xfId="34" applyFont="1" applyFill="1" applyBorder="1" applyAlignment="1">
      <alignment horizontal="left" vertical="center"/>
    </xf>
    <xf numFmtId="3" fontId="2" fillId="22" borderId="64" xfId="34" applyNumberFormat="1" applyFont="1" applyFill="1" applyBorder="1" applyAlignment="1">
      <alignment horizontal="right" vertical="center"/>
    </xf>
    <xf numFmtId="3" fontId="2" fillId="22" borderId="67" xfId="34" applyNumberFormat="1" applyFont="1" applyFill="1" applyBorder="1" applyAlignment="1">
      <alignment horizontal="right" vertical="center"/>
    </xf>
    <xf numFmtId="0" fontId="2" fillId="0" borderId="64" xfId="34" applyFont="1" applyFill="1" applyBorder="1" applyAlignment="1">
      <alignment horizontal="left" vertical="center"/>
    </xf>
    <xf numFmtId="0" fontId="12" fillId="22" borderId="130" xfId="34" applyFont="1" applyFill="1" applyBorder="1" applyAlignment="1">
      <alignment horizontal="center" vertical="center"/>
    </xf>
    <xf numFmtId="0" fontId="12" fillId="22" borderId="131" xfId="34" applyFont="1" applyFill="1" applyBorder="1" applyAlignment="1">
      <alignment vertical="center"/>
    </xf>
    <xf numFmtId="3" fontId="12" fillId="22" borderId="131" xfId="34" applyNumberFormat="1" applyFont="1" applyFill="1" applyBorder="1" applyAlignment="1">
      <alignment vertical="center"/>
    </xf>
    <xf numFmtId="3" fontId="24" fillId="22" borderId="131" xfId="34" applyNumberFormat="1" applyFont="1" applyFill="1" applyBorder="1" applyAlignment="1">
      <alignment vertical="center"/>
    </xf>
    <xf numFmtId="3" fontId="12" fillId="0" borderId="132" xfId="34" applyNumberFormat="1" applyFont="1" applyFill="1" applyBorder="1" applyAlignment="1">
      <alignment vertical="center"/>
    </xf>
    <xf numFmtId="0" fontId="2" fillId="22" borderId="94" xfId="34" applyFont="1" applyFill="1" applyBorder="1" applyAlignment="1">
      <alignment horizontal="center" vertical="center"/>
    </xf>
    <xf numFmtId="0" fontId="2" fillId="22" borderId="133" xfId="34" applyFont="1" applyFill="1" applyBorder="1" applyAlignment="1">
      <alignment vertical="center"/>
    </xf>
    <xf numFmtId="3" fontId="2" fillId="22" borderId="133" xfId="34" applyNumberFormat="1" applyFont="1" applyFill="1" applyBorder="1" applyAlignment="1">
      <alignment vertical="center"/>
    </xf>
    <xf numFmtId="3" fontId="2" fillId="22" borderId="134" xfId="34" applyNumberFormat="1" applyFont="1" applyFill="1" applyBorder="1" applyAlignment="1">
      <alignment vertical="center"/>
    </xf>
    <xf numFmtId="3" fontId="3" fillId="0" borderId="135" xfId="34" applyNumberFormat="1" applyFont="1" applyFill="1" applyBorder="1" applyAlignment="1">
      <alignment vertical="center"/>
    </xf>
    <xf numFmtId="0" fontId="2" fillId="22" borderId="62" xfId="34" applyFont="1" applyFill="1" applyBorder="1" applyAlignment="1">
      <alignment horizontal="center" vertical="center"/>
    </xf>
    <xf numFmtId="0" fontId="84" fillId="22" borderId="62" xfId="34" applyFont="1" applyFill="1" applyBorder="1" applyAlignment="1">
      <alignment horizontal="center" vertical="center"/>
    </xf>
    <xf numFmtId="0" fontId="21" fillId="22" borderId="64" xfId="34" applyFont="1" applyFill="1" applyBorder="1" applyAlignment="1">
      <alignment vertical="center"/>
    </xf>
    <xf numFmtId="3" fontId="5" fillId="22" borderId="64" xfId="34" applyNumberFormat="1" applyFont="1" applyFill="1" applyBorder="1" applyAlignment="1">
      <alignment vertical="center"/>
    </xf>
    <xf numFmtId="3" fontId="21" fillId="22" borderId="64" xfId="34" applyNumberFormat="1" applyFont="1" applyFill="1" applyBorder="1" applyAlignment="1">
      <alignment vertical="center"/>
    </xf>
    <xf numFmtId="3" fontId="21" fillId="0" borderId="127" xfId="34" applyNumberFormat="1" applyFont="1" applyFill="1" applyBorder="1" applyAlignment="1">
      <alignment vertical="center"/>
    </xf>
    <xf numFmtId="3" fontId="2" fillId="0" borderId="64" xfId="34" applyNumberFormat="1" applyFont="1" applyFill="1" applyBorder="1" applyAlignment="1">
      <alignment horizontal="right" vertical="center"/>
    </xf>
    <xf numFmtId="3" fontId="2" fillId="0" borderId="67" xfId="34" applyNumberFormat="1" applyFont="1" applyFill="1" applyBorder="1" applyAlignment="1">
      <alignment horizontal="right" vertical="center"/>
    </xf>
    <xf numFmtId="0" fontId="2" fillId="0" borderId="64" xfId="34" applyFont="1" applyFill="1" applyBorder="1" applyAlignment="1">
      <alignment horizontal="left"/>
    </xf>
    <xf numFmtId="0" fontId="5" fillId="22" borderId="62" xfId="34" applyFont="1" applyFill="1" applyBorder="1" applyAlignment="1">
      <alignment horizontal="center" vertical="center"/>
    </xf>
    <xf numFmtId="0" fontId="85" fillId="22" borderId="62" xfId="34" applyFont="1" applyFill="1" applyBorder="1" applyAlignment="1">
      <alignment horizontal="center" vertical="center"/>
    </xf>
    <xf numFmtId="0" fontId="5" fillId="22" borderId="64" xfId="34" applyFont="1" applyFill="1" applyBorder="1" applyAlignment="1">
      <alignment vertical="center"/>
    </xf>
    <xf numFmtId="3" fontId="5" fillId="22" borderId="67" xfId="34" applyNumberFormat="1" applyFont="1" applyFill="1" applyBorder="1" applyAlignment="1">
      <alignment vertical="center"/>
    </xf>
    <xf numFmtId="3" fontId="5" fillId="0" borderId="127" xfId="34" applyNumberFormat="1" applyFont="1" applyFill="1" applyBorder="1" applyAlignment="1">
      <alignment horizontal="right" vertical="center"/>
    </xf>
    <xf numFmtId="0" fontId="2" fillId="22" borderId="64" xfId="34" applyFont="1" applyFill="1" applyBorder="1" applyAlignment="1">
      <alignment vertical="center" wrapText="1"/>
    </xf>
    <xf numFmtId="0" fontId="8" fillId="0" borderId="64" xfId="34" applyFont="1" applyFill="1" applyBorder="1" applyAlignment="1">
      <alignment horizontal="left"/>
    </xf>
    <xf numFmtId="0" fontId="2" fillId="0" borderId="64" xfId="34" applyFont="1" applyFill="1" applyBorder="1" applyAlignment="1">
      <alignment horizontal="left" wrapText="1"/>
    </xf>
    <xf numFmtId="3" fontId="2" fillId="22" borderId="90" xfId="34" applyNumberFormat="1" applyFont="1" applyFill="1" applyBorder="1" applyAlignment="1">
      <alignment vertical="center"/>
    </xf>
    <xf numFmtId="0" fontId="2" fillId="22" borderId="89" xfId="34" applyFont="1" applyFill="1" applyBorder="1" applyAlignment="1">
      <alignment horizontal="center" vertical="center"/>
    </xf>
    <xf numFmtId="0" fontId="2" fillId="22" borderId="90" xfId="34" applyFont="1" applyFill="1" applyBorder="1" applyAlignment="1">
      <alignment vertical="center"/>
    </xf>
    <xf numFmtId="3" fontId="2" fillId="22" borderId="128" xfId="34" applyNumberFormat="1" applyFont="1" applyFill="1" applyBorder="1" applyAlignment="1">
      <alignment vertical="center"/>
    </xf>
    <xf numFmtId="0" fontId="2" fillId="0" borderId="129" xfId="34" applyFont="1" applyFill="1" applyBorder="1" applyAlignment="1">
      <alignment vertical="center"/>
    </xf>
    <xf numFmtId="0" fontId="17" fillId="22" borderId="136" xfId="34" applyFont="1" applyFill="1" applyBorder="1" applyAlignment="1">
      <alignment horizontal="center" vertical="center"/>
    </xf>
    <xf numFmtId="0" fontId="17" fillId="22" borderId="137" xfId="34" applyFont="1" applyFill="1" applyBorder="1" applyAlignment="1">
      <alignment vertical="center"/>
    </xf>
    <xf numFmtId="3" fontId="17" fillId="22" borderId="137" xfId="34" applyNumberFormat="1" applyFont="1" applyFill="1" applyBorder="1" applyAlignment="1">
      <alignment vertical="center"/>
    </xf>
    <xf numFmtId="3" fontId="47" fillId="22" borderId="137" xfId="34" applyNumberFormat="1" applyFont="1" applyFill="1" applyBorder="1" applyAlignment="1">
      <alignment vertical="center"/>
    </xf>
    <xf numFmtId="3" fontId="17" fillId="0" borderId="138" xfId="34" applyNumberFormat="1" applyFont="1" applyFill="1" applyBorder="1" applyAlignment="1">
      <alignment vertical="center"/>
    </xf>
    <xf numFmtId="3" fontId="7" fillId="0" borderId="113" xfId="0" applyNumberFormat="1" applyFont="1" applyFill="1" applyBorder="1" applyAlignment="1" applyProtection="1">
      <alignment vertical="center"/>
      <protection locked="0"/>
    </xf>
    <xf numFmtId="165" fontId="19" fillId="0" borderId="99" xfId="0" applyNumberFormat="1" applyFont="1" applyFill="1" applyBorder="1" applyAlignment="1">
      <alignment vertical="center"/>
    </xf>
    <xf numFmtId="165" fontId="19" fillId="0" borderId="101" xfId="0" applyNumberFormat="1" applyFont="1" applyFill="1" applyBorder="1" applyAlignment="1">
      <alignment vertical="center"/>
    </xf>
    <xf numFmtId="0" fontId="83" fillId="0" borderId="0" xfId="32" applyFill="1" applyAlignment="1">
      <alignment horizontal="center"/>
    </xf>
    <xf numFmtId="0" fontId="2" fillId="0" borderId="0" xfId="32" applyFont="1" applyFill="1"/>
    <xf numFmtId="0" fontId="19" fillId="22" borderId="0" xfId="0" applyFont="1" applyFill="1" applyBorder="1" applyAlignment="1">
      <alignment horizontal="center"/>
    </xf>
    <xf numFmtId="0" fontId="86" fillId="22" borderId="86" xfId="0" applyFont="1" applyFill="1" applyBorder="1" applyAlignment="1">
      <alignment horizontal="left"/>
    </xf>
    <xf numFmtId="0" fontId="86" fillId="22" borderId="64" xfId="0" applyFont="1" applyFill="1" applyBorder="1" applyAlignment="1">
      <alignment horizontal="left"/>
    </xf>
    <xf numFmtId="0" fontId="20" fillId="22" borderId="0" xfId="0" applyFont="1" applyFill="1"/>
    <xf numFmtId="0" fontId="4" fillId="22" borderId="0" xfId="0" applyFont="1" applyFill="1"/>
    <xf numFmtId="0" fontId="4" fillId="22" borderId="0" xfId="0" applyFont="1" applyFill="1" applyAlignment="1"/>
    <xf numFmtId="0" fontId="19" fillId="22" borderId="0" xfId="0" applyFont="1" applyFill="1" applyAlignment="1">
      <alignment horizontal="center"/>
    </xf>
    <xf numFmtId="0" fontId="4" fillId="22" borderId="0" xfId="0" applyFont="1" applyFill="1" applyAlignment="1">
      <alignment horizontal="center"/>
    </xf>
    <xf numFmtId="0" fontId="4" fillId="22" borderId="0" xfId="0" applyFont="1" applyFill="1" applyBorder="1"/>
    <xf numFmtId="0" fontId="5" fillId="22" borderId="64" xfId="0" applyFont="1" applyFill="1" applyBorder="1" applyAlignment="1">
      <alignment horizontal="left"/>
    </xf>
    <xf numFmtId="0" fontId="2" fillId="22" borderId="0" xfId="0" applyFont="1" applyFill="1" applyAlignment="1">
      <alignment vertical="top"/>
    </xf>
    <xf numFmtId="0" fontId="87" fillId="22" borderId="142" xfId="0" applyFont="1" applyFill="1" applyBorder="1" applyAlignment="1">
      <alignment horizontal="left" vertical="center"/>
    </xf>
    <xf numFmtId="3" fontId="87" fillId="22" borderId="142" xfId="0" applyNumberFormat="1" applyFont="1" applyFill="1" applyBorder="1" applyAlignment="1">
      <alignment horizontal="right" vertical="center"/>
    </xf>
    <xf numFmtId="3" fontId="87" fillId="0" borderId="142" xfId="0" applyNumberFormat="1" applyFont="1" applyFill="1" applyBorder="1" applyAlignment="1">
      <alignment horizontal="right" vertical="center"/>
    </xf>
    <xf numFmtId="4" fontId="87" fillId="0" borderId="143" xfId="0" applyNumberFormat="1" applyFont="1" applyFill="1" applyBorder="1" applyAlignment="1">
      <alignment horizontal="right" vertical="center"/>
    </xf>
    <xf numFmtId="4" fontId="88" fillId="23" borderId="42" xfId="0" applyNumberFormat="1" applyFont="1" applyFill="1" applyBorder="1" applyAlignment="1">
      <alignment horizontal="right"/>
    </xf>
    <xf numFmtId="0" fontId="88" fillId="22" borderId="89" xfId="0" applyFont="1" applyFill="1" applyBorder="1" applyAlignment="1">
      <alignment horizontal="center"/>
    </xf>
    <xf numFmtId="0" fontId="88" fillId="22" borderId="90" xfId="0" applyFont="1" applyFill="1" applyBorder="1" applyAlignment="1">
      <alignment horizontal="left"/>
    </xf>
    <xf numFmtId="3" fontId="88" fillId="22" borderId="90" xfId="0" applyNumberFormat="1" applyFont="1" applyFill="1" applyBorder="1" applyAlignment="1">
      <alignment horizontal="right"/>
    </xf>
    <xf numFmtId="3" fontId="88" fillId="0" borderId="90" xfId="0" applyNumberFormat="1" applyFont="1" applyFill="1" applyBorder="1" applyAlignment="1">
      <alignment horizontal="right"/>
    </xf>
    <xf numFmtId="0" fontId="89" fillId="0" borderId="62" xfId="0" applyFont="1" applyBorder="1" applyAlignment="1">
      <alignment horizontal="center"/>
    </xf>
    <xf numFmtId="0" fontId="89" fillId="0" borderId="64" xfId="0" applyFont="1" applyFill="1" applyBorder="1" applyAlignment="1">
      <alignment horizontal="left"/>
    </xf>
    <xf numFmtId="0" fontId="89" fillId="0" borderId="64" xfId="0" applyFont="1" applyBorder="1"/>
    <xf numFmtId="0" fontId="89" fillId="21" borderId="21" xfId="0" applyFont="1" applyFill="1" applyBorder="1" applyAlignment="1">
      <alignment horizontal="left"/>
    </xf>
    <xf numFmtId="3" fontId="89" fillId="21" borderId="21" xfId="0" applyNumberFormat="1" applyFont="1" applyFill="1" applyBorder="1" applyAlignment="1">
      <alignment horizontal="right"/>
    </xf>
    <xf numFmtId="3" fontId="89" fillId="21" borderId="30" xfId="0" applyNumberFormat="1" applyFont="1" applyFill="1" applyBorder="1" applyAlignment="1">
      <alignment horizontal="right"/>
    </xf>
    <xf numFmtId="0" fontId="89" fillId="22" borderId="62" xfId="0" applyFont="1" applyFill="1" applyBorder="1" applyAlignment="1">
      <alignment horizontal="center" vertical="center"/>
    </xf>
    <xf numFmtId="0" fontId="89" fillId="22" borderId="64" xfId="0" applyFont="1" applyFill="1" applyBorder="1" applyAlignment="1">
      <alignment horizontal="left" vertical="center" wrapText="1"/>
    </xf>
    <xf numFmtId="3" fontId="89" fillId="22" borderId="64" xfId="0" applyNumberFormat="1" applyFont="1" applyFill="1" applyBorder="1" applyAlignment="1">
      <alignment horizontal="right" vertical="center"/>
    </xf>
    <xf numFmtId="0" fontId="89" fillId="21" borderId="64" xfId="0" applyFont="1" applyFill="1" applyBorder="1" applyAlignment="1">
      <alignment horizontal="left"/>
    </xf>
    <xf numFmtId="3" fontId="89" fillId="21" borderId="64" xfId="0" applyNumberFormat="1" applyFont="1" applyFill="1" applyBorder="1" applyAlignment="1">
      <alignment horizontal="right"/>
    </xf>
    <xf numFmtId="3" fontId="89" fillId="21" borderId="127" xfId="0" applyNumberFormat="1" applyFont="1" applyFill="1" applyBorder="1" applyAlignment="1">
      <alignment horizontal="right"/>
    </xf>
    <xf numFmtId="0" fontId="89" fillId="22" borderId="62" xfId="0" applyFont="1" applyFill="1" applyBorder="1" applyAlignment="1">
      <alignment horizontal="center"/>
    </xf>
    <xf numFmtId="0" fontId="89" fillId="0" borderId="86" xfId="0" applyFont="1" applyFill="1" applyBorder="1" applyAlignment="1">
      <alignment horizontal="left"/>
    </xf>
    <xf numFmtId="3" fontId="89" fillId="22" borderId="64" xfId="0" applyNumberFormat="1" applyFont="1" applyFill="1" applyBorder="1" applyAlignment="1">
      <alignment horizontal="right" wrapText="1"/>
    </xf>
    <xf numFmtId="3" fontId="89" fillId="0" borderId="64" xfId="0" applyNumberFormat="1" applyFont="1" applyFill="1" applyBorder="1" applyAlignment="1">
      <alignment horizontal="right" wrapText="1"/>
    </xf>
    <xf numFmtId="0" fontId="89" fillId="22" borderId="64" xfId="0" applyFont="1" applyFill="1" applyBorder="1"/>
    <xf numFmtId="0" fontId="89" fillId="22" borderId="127" xfId="0" applyFont="1" applyFill="1" applyBorder="1"/>
    <xf numFmtId="3" fontId="89" fillId="0" borderId="64" xfId="0" applyNumberFormat="1" applyFont="1" applyFill="1" applyBorder="1" applyAlignment="1">
      <alignment horizontal="right" vertical="center"/>
    </xf>
    <xf numFmtId="3" fontId="89" fillId="0" borderId="64" xfId="0" applyNumberFormat="1" applyFont="1" applyFill="1" applyBorder="1"/>
    <xf numFmtId="0" fontId="89" fillId="22" borderId="64" xfId="0" applyFont="1" applyFill="1" applyBorder="1" applyAlignment="1">
      <alignment vertical="top"/>
    </xf>
    <xf numFmtId="0" fontId="89" fillId="22" borderId="127" xfId="0" applyFont="1" applyFill="1" applyBorder="1" applyAlignment="1">
      <alignment vertical="top"/>
    </xf>
    <xf numFmtId="0" fontId="87" fillId="22" borderId="145" xfId="0" applyFont="1" applyFill="1" applyBorder="1" applyAlignment="1">
      <alignment horizontal="center" vertical="center"/>
    </xf>
    <xf numFmtId="0" fontId="89" fillId="22" borderId="64" xfId="0" applyFont="1" applyFill="1" applyBorder="1" applyAlignment="1">
      <alignment horizontal="left"/>
    </xf>
    <xf numFmtId="3" fontId="89" fillId="22" borderId="64" xfId="0" applyNumberFormat="1" applyFont="1" applyFill="1" applyBorder="1" applyAlignment="1">
      <alignment horizontal="right"/>
    </xf>
    <xf numFmtId="3" fontId="89" fillId="0" borderId="64" xfId="0" applyNumberFormat="1" applyFont="1" applyFill="1" applyBorder="1" applyAlignment="1">
      <alignment horizontal="right"/>
    </xf>
    <xf numFmtId="3" fontId="87" fillId="0" borderId="64" xfId="0" applyNumberFormat="1" applyFont="1" applyFill="1" applyBorder="1" applyAlignment="1">
      <alignment horizontal="right" vertical="center"/>
    </xf>
    <xf numFmtId="4" fontId="89" fillId="22" borderId="127" xfId="0" applyNumberFormat="1" applyFont="1" applyFill="1" applyBorder="1" applyAlignment="1">
      <alignment vertical="center"/>
    </xf>
    <xf numFmtId="0" fontId="89" fillId="21" borderId="21" xfId="0" applyFont="1" applyFill="1" applyBorder="1" applyAlignment="1">
      <alignment vertical="center"/>
    </xf>
    <xf numFmtId="3" fontId="89" fillId="21" borderId="21" xfId="0" applyNumberFormat="1" applyFont="1" applyFill="1" applyBorder="1" applyAlignment="1">
      <alignment horizontal="right" vertical="center"/>
    </xf>
    <xf numFmtId="4" fontId="89" fillId="21" borderId="30" xfId="0" applyNumberFormat="1" applyFont="1" applyFill="1" applyBorder="1" applyAlignment="1">
      <alignment horizontal="right" vertical="center"/>
    </xf>
    <xf numFmtId="0" fontId="36" fillId="21" borderId="10" xfId="0" applyFont="1" applyFill="1" applyBorder="1" applyAlignment="1">
      <alignment horizontal="center"/>
    </xf>
    <xf numFmtId="0" fontId="36" fillId="21" borderId="13" xfId="0" applyFont="1" applyFill="1" applyBorder="1" applyAlignment="1">
      <alignment horizontal="center" vertical="center"/>
    </xf>
    <xf numFmtId="0" fontId="2" fillId="21" borderId="41" xfId="0" applyFont="1" applyFill="1" applyBorder="1" applyAlignment="1">
      <alignment horizontal="center" vertical="center"/>
    </xf>
    <xf numFmtId="0" fontId="2" fillId="21" borderId="119" xfId="0" applyFont="1" applyFill="1" applyBorder="1" applyAlignment="1">
      <alignment horizontal="center" vertical="center"/>
    </xf>
    <xf numFmtId="0" fontId="4" fillId="21" borderId="49" xfId="0" applyFont="1" applyFill="1" applyBorder="1" applyAlignment="1">
      <alignment horizontal="center" vertical="center"/>
    </xf>
    <xf numFmtId="0" fontId="4" fillId="21" borderId="46" xfId="0" applyFont="1" applyFill="1" applyBorder="1" applyAlignment="1">
      <alignment horizontal="center" vertical="center"/>
    </xf>
    <xf numFmtId="0" fontId="2" fillId="21" borderId="56" xfId="0" applyFont="1" applyFill="1" applyBorder="1" applyAlignment="1">
      <alignment horizontal="center" vertical="center"/>
    </xf>
    <xf numFmtId="0" fontId="2" fillId="21" borderId="5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4" fillId="21" borderId="47" xfId="0" applyFont="1" applyFill="1" applyBorder="1" applyAlignment="1">
      <alignment horizontal="center" vertical="center"/>
    </xf>
    <xf numFmtId="0" fontId="4" fillId="21" borderId="40" xfId="0" applyFont="1" applyFill="1" applyBorder="1" applyAlignment="1">
      <alignment horizontal="center" vertical="center"/>
    </xf>
    <xf numFmtId="0" fontId="82" fillId="0" borderId="0" xfId="0" applyFont="1"/>
    <xf numFmtId="0" fontId="82" fillId="0" borderId="0" xfId="0" applyFont="1" applyAlignment="1">
      <alignment horizontal="right"/>
    </xf>
    <xf numFmtId="0" fontId="80" fillId="0" borderId="0" xfId="0" applyFont="1"/>
    <xf numFmtId="0" fontId="90" fillId="0" borderId="0" xfId="0" applyFont="1" applyAlignment="1"/>
    <xf numFmtId="0" fontId="91" fillId="0" borderId="0" xfId="0" applyFont="1" applyAlignment="1"/>
    <xf numFmtId="3" fontId="82" fillId="0" borderId="0" xfId="0" applyNumberFormat="1" applyFont="1"/>
    <xf numFmtId="165" fontId="19" fillId="0" borderId="100" xfId="0" applyNumberFormat="1" applyFont="1" applyFill="1" applyBorder="1" applyAlignment="1">
      <alignment vertical="center"/>
    </xf>
    <xf numFmtId="0" fontId="39" fillId="21" borderId="0" xfId="0" applyFont="1" applyFill="1" applyAlignment="1">
      <alignment horizontal="center"/>
    </xf>
    <xf numFmtId="0" fontId="2" fillId="21" borderId="0" xfId="0" applyFont="1" applyFill="1" applyAlignment="1">
      <alignment horizontal="center"/>
    </xf>
    <xf numFmtId="1" fontId="2" fillId="0" borderId="32" xfId="0" applyNumberFormat="1" applyFont="1" applyFill="1" applyBorder="1" applyAlignment="1">
      <alignment horizontal="center"/>
    </xf>
    <xf numFmtId="1" fontId="7" fillId="0" borderId="32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2" fillId="0" borderId="1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3" fontId="19" fillId="0" borderId="0" xfId="0" applyNumberFormat="1" applyFont="1" applyFill="1" applyBorder="1"/>
    <xf numFmtId="3" fontId="2" fillId="0" borderId="0" xfId="0" applyNumberFormat="1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13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2" fillId="0" borderId="141" xfId="0" applyFont="1" applyFill="1" applyBorder="1" applyAlignment="1" applyProtection="1">
      <alignment horizontal="center"/>
    </xf>
    <xf numFmtId="0" fontId="2" fillId="0" borderId="139" xfId="0" applyFont="1" applyFill="1" applyBorder="1" applyAlignment="1" applyProtection="1">
      <alignment horizontal="center"/>
    </xf>
    <xf numFmtId="0" fontId="2" fillId="0" borderId="146" xfId="0" applyFont="1" applyFill="1" applyBorder="1" applyAlignment="1" applyProtection="1">
      <alignment horizontal="center"/>
    </xf>
    <xf numFmtId="49" fontId="2" fillId="0" borderId="89" xfId="0" applyNumberFormat="1" applyFont="1" applyFill="1" applyBorder="1" applyAlignment="1" applyProtection="1">
      <alignment horizontal="center" vertical="center"/>
    </xf>
    <xf numFmtId="0" fontId="2" fillId="0" borderId="90" xfId="0" applyFont="1" applyFill="1" applyBorder="1" applyAlignment="1" applyProtection="1">
      <alignment horizontal="center" vertical="center"/>
    </xf>
    <xf numFmtId="3" fontId="7" fillId="0" borderId="113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3" fontId="36" fillId="21" borderId="15" xfId="0" applyNumberFormat="1" applyFont="1" applyFill="1" applyBorder="1" applyAlignment="1">
      <alignment horizontal="right"/>
    </xf>
    <xf numFmtId="0" fontId="97" fillId="0" borderId="0" xfId="0" applyFont="1" applyFill="1" applyAlignment="1"/>
    <xf numFmtId="0" fontId="2" fillId="0" borderId="34" xfId="0" applyNumberFormat="1" applyFont="1" applyFill="1" applyBorder="1" applyAlignment="1">
      <alignment vertical="center" wrapText="1"/>
    </xf>
    <xf numFmtId="0" fontId="2" fillId="0" borderId="35" xfId="0" applyNumberFormat="1" applyFont="1" applyFill="1" applyBorder="1" applyAlignment="1">
      <alignment vertical="center" wrapText="1"/>
    </xf>
    <xf numFmtId="0" fontId="2" fillId="0" borderId="26" xfId="0" applyNumberFormat="1" applyFont="1" applyFill="1" applyBorder="1" applyAlignment="1">
      <alignment vertical="center" wrapText="1"/>
    </xf>
    <xf numFmtId="0" fontId="7" fillId="21" borderId="10" xfId="0" applyFont="1" applyFill="1" applyBorder="1" applyAlignment="1">
      <alignment horizontal="center"/>
    </xf>
    <xf numFmtId="0" fontId="7" fillId="21" borderId="13" xfId="0" applyFont="1" applyFill="1" applyBorder="1" applyAlignment="1">
      <alignment horizontal="center"/>
    </xf>
    <xf numFmtId="3" fontId="18" fillId="21" borderId="21" xfId="0" applyNumberFormat="1" applyFont="1" applyFill="1" applyBorder="1" applyAlignment="1">
      <alignment horizontal="right"/>
    </xf>
    <xf numFmtId="3" fontId="18" fillId="21" borderId="30" xfId="0" applyNumberFormat="1" applyFont="1" applyFill="1" applyBorder="1" applyAlignment="1">
      <alignment horizontal="right"/>
    </xf>
    <xf numFmtId="4" fontId="4" fillId="21" borderId="30" xfId="0" applyNumberFormat="1" applyFont="1" applyFill="1" applyBorder="1" applyAlignment="1">
      <alignment horizontal="right" vertical="center"/>
    </xf>
    <xf numFmtId="3" fontId="36" fillId="21" borderId="41" xfId="0" applyNumberFormat="1" applyFont="1" applyFill="1" applyBorder="1" applyAlignment="1">
      <alignment horizontal="right"/>
    </xf>
    <xf numFmtId="4" fontId="36" fillId="21" borderId="42" xfId="0" applyNumberFormat="1" applyFont="1" applyFill="1" applyBorder="1" applyAlignment="1">
      <alignment horizontal="right"/>
    </xf>
    <xf numFmtId="3" fontId="36" fillId="21" borderId="21" xfId="0" applyNumberFormat="1" applyFont="1" applyFill="1" applyBorder="1" applyAlignment="1">
      <alignment horizontal="right"/>
    </xf>
    <xf numFmtId="4" fontId="36" fillId="21" borderId="30" xfId="0" applyNumberFormat="1" applyFont="1" applyFill="1" applyBorder="1" applyAlignment="1">
      <alignment horizontal="right"/>
    </xf>
    <xf numFmtId="0" fontId="4" fillId="22" borderId="64" xfId="0" applyFont="1" applyFill="1" applyBorder="1" applyAlignment="1">
      <alignment horizontal="left" vertical="center"/>
    </xf>
    <xf numFmtId="0" fontId="2" fillId="21" borderId="10" xfId="0" applyFont="1" applyFill="1" applyBorder="1" applyAlignment="1">
      <alignment horizontal="center" wrapText="1"/>
    </xf>
    <xf numFmtId="0" fontId="2" fillId="21" borderId="13" xfId="0" applyFont="1" applyFill="1" applyBorder="1" applyAlignment="1">
      <alignment horizontal="center" wrapText="1"/>
    </xf>
    <xf numFmtId="0" fontId="2" fillId="21" borderId="11" xfId="0" applyFont="1" applyFill="1" applyBorder="1" applyAlignment="1">
      <alignment horizontal="center" wrapText="1"/>
    </xf>
    <xf numFmtId="0" fontId="4" fillId="22" borderId="62" xfId="0" applyFont="1" applyFill="1" applyBorder="1" applyAlignment="1">
      <alignment horizontal="center" vertical="top"/>
    </xf>
    <xf numFmtId="0" fontId="4" fillId="22" borderId="141" xfId="0" applyFont="1" applyFill="1" applyBorder="1"/>
    <xf numFmtId="0" fontId="4" fillId="22" borderId="115" xfId="0" applyFont="1" applyFill="1" applyBorder="1" applyAlignment="1">
      <alignment horizontal="center"/>
    </xf>
    <xf numFmtId="0" fontId="39" fillId="22" borderId="115" xfId="0" applyFont="1" applyFill="1" applyBorder="1" applyAlignment="1">
      <alignment horizontal="center"/>
    </xf>
    <xf numFmtId="0" fontId="4" fillId="22" borderId="139" xfId="0" applyFont="1" applyFill="1" applyBorder="1"/>
    <xf numFmtId="0" fontId="6" fillId="0" borderId="12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left" vertical="center"/>
    </xf>
    <xf numFmtId="3" fontId="89" fillId="22" borderId="64" xfId="0" applyNumberFormat="1" applyFont="1" applyFill="1" applyBorder="1" applyAlignment="1">
      <alignment vertical="center"/>
    </xf>
    <xf numFmtId="3" fontId="6" fillId="0" borderId="43" xfId="0" applyNumberFormat="1" applyFont="1" applyFill="1" applyBorder="1"/>
    <xf numFmtId="3" fontId="6" fillId="0" borderId="44" xfId="0" applyNumberFormat="1" applyFont="1" applyFill="1" applyBorder="1"/>
    <xf numFmtId="3" fontId="6" fillId="0" borderId="60" xfId="0" applyNumberFormat="1" applyFont="1" applyFill="1" applyBorder="1"/>
    <xf numFmtId="3" fontId="6" fillId="0" borderId="29" xfId="0" applyNumberFormat="1" applyFont="1" applyFill="1" applyBorder="1"/>
    <xf numFmtId="3" fontId="6" fillId="0" borderId="12" xfId="0" applyNumberFormat="1" applyFont="1" applyFill="1" applyBorder="1"/>
    <xf numFmtId="3" fontId="6" fillId="0" borderId="21" xfId="0" applyNumberFormat="1" applyFont="1" applyFill="1" applyBorder="1"/>
    <xf numFmtId="3" fontId="6" fillId="0" borderId="21" xfId="0" applyNumberFormat="1" applyFont="1" applyFill="1" applyBorder="1" applyAlignment="1">
      <alignment horizontal="center"/>
    </xf>
    <xf numFmtId="3" fontId="6" fillId="0" borderId="17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>
      <alignment horizontal="center"/>
    </xf>
    <xf numFmtId="3" fontId="6" fillId="0" borderId="30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/>
    </xf>
    <xf numFmtId="3" fontId="10" fillId="0" borderId="18" xfId="0" applyNumberFormat="1" applyFont="1" applyFill="1" applyBorder="1"/>
    <xf numFmtId="3" fontId="6" fillId="0" borderId="41" xfId="0" applyNumberFormat="1" applyFont="1" applyFill="1" applyBorder="1" applyAlignment="1">
      <alignment horizontal="center"/>
    </xf>
    <xf numFmtId="3" fontId="6" fillId="0" borderId="41" xfId="0" applyNumberFormat="1" applyFont="1" applyFill="1" applyBorder="1"/>
    <xf numFmtId="3" fontId="6" fillId="0" borderId="47" xfId="0" applyNumberFormat="1" applyFont="1" applyFill="1" applyBorder="1" applyAlignment="1">
      <alignment horizontal="center"/>
    </xf>
    <xf numFmtId="3" fontId="6" fillId="0" borderId="18" xfId="0" applyNumberFormat="1" applyFont="1" applyFill="1" applyBorder="1"/>
    <xf numFmtId="3" fontId="6" fillId="0" borderId="42" xfId="0" applyNumberFormat="1" applyFont="1" applyFill="1" applyBorder="1" applyAlignment="1">
      <alignment horizontal="center"/>
    </xf>
    <xf numFmtId="3" fontId="10" fillId="0" borderId="18" xfId="0" applyNumberFormat="1" applyFont="1" applyFill="1" applyBorder="1" applyAlignment="1">
      <alignment horizontal="center"/>
    </xf>
    <xf numFmtId="3" fontId="10" fillId="0" borderId="41" xfId="0" applyNumberFormat="1" applyFont="1" applyFill="1" applyBorder="1" applyAlignment="1">
      <alignment horizontal="center"/>
    </xf>
    <xf numFmtId="3" fontId="10" fillId="0" borderId="47" xfId="0" applyNumberFormat="1" applyFont="1" applyFill="1" applyBorder="1" applyAlignment="1">
      <alignment horizontal="center"/>
    </xf>
    <xf numFmtId="3" fontId="10" fillId="0" borderId="42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left"/>
    </xf>
    <xf numFmtId="3" fontId="10" fillId="0" borderId="21" xfId="0" applyNumberFormat="1" applyFont="1" applyFill="1" applyBorder="1" applyAlignment="1">
      <alignment horizontal="right"/>
    </xf>
    <xf numFmtId="3" fontId="6" fillId="0" borderId="17" xfId="0" applyNumberFormat="1" applyFont="1" applyFill="1" applyBorder="1"/>
    <xf numFmtId="3" fontId="6" fillId="0" borderId="15" xfId="0" applyNumberFormat="1" applyFont="1" applyFill="1" applyBorder="1"/>
    <xf numFmtId="3" fontId="6" fillId="0" borderId="30" xfId="0" applyNumberFormat="1" applyFont="1" applyFill="1" applyBorder="1"/>
    <xf numFmtId="3" fontId="6" fillId="0" borderId="42" xfId="0" applyNumberFormat="1" applyFont="1" applyFill="1" applyBorder="1"/>
    <xf numFmtId="3" fontId="10" fillId="0" borderId="49" xfId="0" applyNumberFormat="1" applyFont="1" applyFill="1" applyBorder="1"/>
    <xf numFmtId="3" fontId="10" fillId="0" borderId="28" xfId="0" applyNumberFormat="1" applyFont="1" applyFill="1" applyBorder="1"/>
    <xf numFmtId="3" fontId="10" fillId="0" borderId="38" xfId="0" applyNumberFormat="1" applyFont="1" applyFill="1" applyBorder="1"/>
    <xf numFmtId="3" fontId="10" fillId="0" borderId="12" xfId="0" applyNumberFormat="1" applyFont="1" applyFill="1" applyBorder="1"/>
    <xf numFmtId="3" fontId="10" fillId="0" borderId="21" xfId="0" applyNumberFormat="1" applyFont="1" applyFill="1" applyBorder="1"/>
    <xf numFmtId="3" fontId="10" fillId="0" borderId="15" xfId="0" applyNumberFormat="1" applyFont="1" applyFill="1" applyBorder="1"/>
    <xf numFmtId="3" fontId="6" fillId="0" borderId="47" xfId="0" applyNumberFormat="1" applyFont="1" applyFill="1" applyBorder="1"/>
    <xf numFmtId="3" fontId="10" fillId="0" borderId="30" xfId="0" applyNumberFormat="1" applyFont="1" applyFill="1" applyBorder="1"/>
    <xf numFmtId="3" fontId="6" fillId="0" borderId="46" xfId="0" applyNumberFormat="1" applyFont="1" applyFill="1" applyBorder="1"/>
    <xf numFmtId="3" fontId="10" fillId="0" borderId="41" xfId="0" applyNumberFormat="1" applyFont="1" applyFill="1" applyBorder="1"/>
    <xf numFmtId="3" fontId="10" fillId="0" borderId="42" xfId="0" applyNumberFormat="1" applyFont="1" applyFill="1" applyBorder="1"/>
    <xf numFmtId="3" fontId="10" fillId="0" borderId="36" xfId="0" applyNumberFormat="1" applyFont="1" applyFill="1" applyBorder="1"/>
    <xf numFmtId="3" fontId="10" fillId="0" borderId="52" xfId="0" applyNumberFormat="1" applyFont="1" applyFill="1" applyBorder="1"/>
    <xf numFmtId="3" fontId="10" fillId="0" borderId="61" xfId="0" applyNumberFormat="1" applyFont="1" applyFill="1" applyBorder="1"/>
    <xf numFmtId="3" fontId="10" fillId="0" borderId="27" xfId="0" applyNumberFormat="1" applyFont="1" applyFill="1" applyBorder="1"/>
    <xf numFmtId="3" fontId="10" fillId="0" borderId="151" xfId="0" applyNumberFormat="1" applyFont="1" applyFill="1" applyBorder="1"/>
    <xf numFmtId="3" fontId="10" fillId="0" borderId="31" xfId="0" applyNumberFormat="1" applyFont="1" applyFill="1" applyBorder="1"/>
    <xf numFmtId="3" fontId="2" fillId="22" borderId="0" xfId="0" applyNumberFormat="1" applyFont="1" applyFill="1" applyBorder="1" applyAlignment="1">
      <alignment horizontal="right"/>
    </xf>
    <xf numFmtId="3" fontId="8" fillId="22" borderId="0" xfId="0" applyNumberFormat="1" applyFont="1" applyFill="1" applyBorder="1" applyAlignment="1">
      <alignment vertical="center"/>
    </xf>
    <xf numFmtId="3" fontId="53" fillId="0" borderId="30" xfId="0" applyNumberFormat="1" applyFont="1" applyFill="1" applyBorder="1" applyAlignment="1">
      <alignment vertical="center"/>
    </xf>
    <xf numFmtId="3" fontId="54" fillId="21" borderId="47" xfId="0" applyNumberFormat="1" applyFont="1" applyFill="1" applyBorder="1" applyAlignment="1">
      <alignment vertical="center"/>
    </xf>
    <xf numFmtId="3" fontId="54" fillId="21" borderId="46" xfId="0" applyNumberFormat="1" applyFont="1" applyFill="1" applyBorder="1" applyAlignment="1">
      <alignment vertical="center"/>
    </xf>
    <xf numFmtId="3" fontId="54" fillId="21" borderId="24" xfId="0" applyNumberFormat="1" applyFont="1" applyFill="1" applyBorder="1" applyAlignment="1">
      <alignment vertical="center"/>
    </xf>
    <xf numFmtId="3" fontId="54" fillId="21" borderId="28" xfId="0" applyNumberFormat="1" applyFont="1" applyFill="1" applyBorder="1" applyAlignment="1">
      <alignment vertical="center"/>
    </xf>
    <xf numFmtId="0" fontId="22" fillId="0" borderId="15" xfId="0" applyFont="1" applyBorder="1" applyAlignment="1">
      <alignment horizontal="center"/>
    </xf>
    <xf numFmtId="3" fontId="98" fillId="21" borderId="93" xfId="0" applyNumberFormat="1" applyFont="1" applyFill="1" applyBorder="1" applyAlignment="1">
      <alignment vertical="center"/>
    </xf>
    <xf numFmtId="3" fontId="100" fillId="21" borderId="54" xfId="0" applyNumberFormat="1" applyFont="1" applyFill="1" applyBorder="1" applyAlignment="1">
      <alignment vertical="center"/>
    </xf>
    <xf numFmtId="3" fontId="100" fillId="21" borderId="58" xfId="0" applyNumberFormat="1" applyFont="1" applyFill="1" applyBorder="1" applyAlignment="1">
      <alignment vertical="center"/>
    </xf>
    <xf numFmtId="0" fontId="101" fillId="21" borderId="77" xfId="0" applyFont="1" applyFill="1" applyBorder="1" applyAlignment="1">
      <alignment vertical="center"/>
    </xf>
    <xf numFmtId="0" fontId="10" fillId="21" borderId="33" xfId="0" applyFont="1" applyFill="1" applyBorder="1"/>
    <xf numFmtId="0" fontId="19" fillId="0" borderId="0" xfId="0" applyFont="1" applyFill="1" applyAlignment="1"/>
    <xf numFmtId="0" fontId="54" fillId="21" borderId="0" xfId="0" applyFont="1" applyFill="1" applyAlignment="1"/>
    <xf numFmtId="0" fontId="10" fillId="21" borderId="29" xfId="0" applyFont="1" applyFill="1" applyBorder="1" applyAlignment="1">
      <alignment horizontal="center"/>
    </xf>
    <xf numFmtId="0" fontId="10" fillId="21" borderId="10" xfId="0" applyFont="1" applyFill="1" applyBorder="1"/>
    <xf numFmtId="0" fontId="10" fillId="21" borderId="30" xfId="0" applyFont="1" applyFill="1" applyBorder="1" applyAlignment="1">
      <alignment horizontal="center"/>
    </xf>
    <xf numFmtId="0" fontId="38" fillId="21" borderId="13" xfId="0" applyFont="1" applyFill="1" applyBorder="1" applyAlignment="1">
      <alignment horizontal="center"/>
    </xf>
    <xf numFmtId="0" fontId="38" fillId="21" borderId="153" xfId="0" applyFont="1" applyFill="1" applyBorder="1" applyAlignment="1">
      <alignment horizontal="center"/>
    </xf>
    <xf numFmtId="0" fontId="6" fillId="21" borderId="77" xfId="0" applyFont="1" applyFill="1" applyBorder="1" applyAlignment="1">
      <alignment horizontal="center"/>
    </xf>
    <xf numFmtId="0" fontId="6" fillId="21" borderId="38" xfId="0" applyFont="1" applyFill="1" applyBorder="1" applyAlignment="1">
      <alignment horizontal="center"/>
    </xf>
    <xf numFmtId="0" fontId="54" fillId="21" borderId="107" xfId="0" applyFont="1" applyFill="1" applyBorder="1" applyAlignment="1">
      <alignment horizontal="center"/>
    </xf>
    <xf numFmtId="3" fontId="6" fillId="21" borderId="42" xfId="0" applyNumberFormat="1" applyFont="1" applyFill="1" applyBorder="1" applyAlignment="1">
      <alignment vertical="center"/>
    </xf>
    <xf numFmtId="3" fontId="6" fillId="21" borderId="46" xfId="0" applyNumberFormat="1" applyFont="1" applyFill="1" applyBorder="1" applyAlignment="1">
      <alignment vertical="center"/>
    </xf>
    <xf numFmtId="3" fontId="6" fillId="21" borderId="47" xfId="0" applyNumberFormat="1" applyFont="1" applyFill="1" applyBorder="1" applyAlignment="1">
      <alignment vertical="center"/>
    </xf>
    <xf numFmtId="3" fontId="38" fillId="21" borderId="153" xfId="0" applyNumberFormat="1" applyFont="1" applyFill="1" applyBorder="1" applyAlignment="1">
      <alignment vertical="center"/>
    </xf>
    <xf numFmtId="3" fontId="0" fillId="21" borderId="0" xfId="0" applyNumberFormat="1" applyFill="1" applyBorder="1"/>
    <xf numFmtId="3" fontId="10" fillId="21" borderId="42" xfId="0" applyNumberFormat="1" applyFont="1" applyFill="1" applyBorder="1" applyAlignment="1">
      <alignment vertical="center"/>
    </xf>
    <xf numFmtId="3" fontId="10" fillId="21" borderId="46" xfId="0" applyNumberFormat="1" applyFont="1" applyFill="1" applyBorder="1" applyAlignment="1">
      <alignment vertical="center"/>
    </xf>
    <xf numFmtId="3" fontId="10" fillId="21" borderId="47" xfId="0" applyNumberFormat="1" applyFont="1" applyFill="1" applyBorder="1" applyAlignment="1">
      <alignment vertical="center"/>
    </xf>
    <xf numFmtId="3" fontId="38" fillId="21" borderId="107" xfId="0" applyNumberFormat="1" applyFont="1" applyFill="1" applyBorder="1" applyAlignment="1">
      <alignment vertical="center"/>
    </xf>
    <xf numFmtId="3" fontId="10" fillId="21" borderId="0" xfId="0" applyNumberFormat="1" applyFont="1" applyFill="1" applyBorder="1"/>
    <xf numFmtId="3" fontId="56" fillId="21" borderId="42" xfId="0" applyNumberFormat="1" applyFont="1" applyFill="1" applyBorder="1" applyAlignment="1">
      <alignment vertical="center"/>
    </xf>
    <xf numFmtId="3" fontId="56" fillId="21" borderId="46" xfId="0" applyNumberFormat="1" applyFont="1" applyFill="1" applyBorder="1" applyAlignment="1">
      <alignment vertical="center"/>
    </xf>
    <xf numFmtId="3" fontId="6" fillId="21" borderId="30" xfId="0" applyNumberFormat="1" applyFont="1" applyFill="1" applyBorder="1" applyAlignment="1">
      <alignment vertical="center"/>
    </xf>
    <xf numFmtId="3" fontId="6" fillId="21" borderId="15" xfId="0" applyNumberFormat="1" applyFont="1" applyFill="1" applyBorder="1" applyAlignment="1">
      <alignment vertical="center"/>
    </xf>
    <xf numFmtId="3" fontId="6" fillId="21" borderId="17" xfId="0" applyNumberFormat="1" applyFont="1" applyFill="1" applyBorder="1" applyAlignment="1">
      <alignment vertical="center"/>
    </xf>
    <xf numFmtId="3" fontId="38" fillId="21" borderId="13" xfId="0" applyNumberFormat="1" applyFont="1" applyFill="1" applyBorder="1" applyAlignment="1">
      <alignment vertical="center"/>
    </xf>
    <xf numFmtId="3" fontId="6" fillId="21" borderId="82" xfId="0" applyNumberFormat="1" applyFont="1" applyFill="1" applyBorder="1" applyAlignment="1">
      <alignment vertical="center"/>
    </xf>
    <xf numFmtId="3" fontId="6" fillId="21" borderId="154" xfId="0" applyNumberFormat="1" applyFont="1" applyFill="1" applyBorder="1" applyAlignment="1">
      <alignment vertical="center"/>
    </xf>
    <xf numFmtId="3" fontId="6" fillId="21" borderId="81" xfId="0" applyNumberFormat="1" applyFont="1" applyFill="1" applyBorder="1" applyAlignment="1">
      <alignment vertical="center"/>
    </xf>
    <xf numFmtId="3" fontId="54" fillId="21" borderId="155" xfId="0" applyNumberFormat="1" applyFont="1" applyFill="1" applyBorder="1" applyAlignment="1">
      <alignment vertical="center"/>
    </xf>
    <xf numFmtId="3" fontId="54" fillId="21" borderId="154" xfId="0" applyNumberFormat="1" applyFont="1" applyFill="1" applyBorder="1" applyAlignment="1">
      <alignment vertical="center"/>
    </xf>
    <xf numFmtId="3" fontId="10" fillId="21" borderId="155" xfId="0" applyNumberFormat="1" applyFont="1" applyFill="1" applyBorder="1" applyAlignment="1">
      <alignment vertical="center"/>
    </xf>
    <xf numFmtId="3" fontId="10" fillId="21" borderId="156" xfId="0" applyNumberFormat="1" applyFont="1" applyFill="1" applyBorder="1" applyAlignment="1">
      <alignment vertical="center"/>
    </xf>
    <xf numFmtId="0" fontId="10" fillId="21" borderId="44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38" fillId="0" borderId="58" xfId="0" applyFont="1" applyFill="1" applyBorder="1" applyAlignment="1">
      <alignment horizontal="center"/>
    </xf>
    <xf numFmtId="0" fontId="10" fillId="21" borderId="42" xfId="0" applyFont="1" applyFill="1" applyBorder="1" applyAlignment="1">
      <alignment horizontal="center"/>
    </xf>
    <xf numFmtId="0" fontId="6" fillId="21" borderId="58" xfId="0" applyFont="1" applyFill="1" applyBorder="1" applyAlignment="1">
      <alignment horizontal="center"/>
    </xf>
    <xf numFmtId="3" fontId="6" fillId="21" borderId="114" xfId="0" applyNumberFormat="1" applyFont="1" applyFill="1" applyBorder="1" applyAlignment="1">
      <alignment vertical="center"/>
    </xf>
    <xf numFmtId="0" fontId="2" fillId="0" borderId="34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vertical="center"/>
    </xf>
    <xf numFmtId="0" fontId="2" fillId="0" borderId="26" xfId="0" applyNumberFormat="1" applyFont="1" applyFill="1" applyBorder="1" applyAlignment="1">
      <alignment vertical="center"/>
    </xf>
    <xf numFmtId="3" fontId="7" fillId="0" borderId="49" xfId="0" applyNumberFormat="1" applyFont="1" applyFill="1" applyBorder="1" applyAlignment="1">
      <alignment vertical="center"/>
    </xf>
    <xf numFmtId="0" fontId="19" fillId="0" borderId="157" xfId="0" applyFont="1" applyFill="1" applyBorder="1" applyAlignment="1">
      <alignment vertical="center"/>
    </xf>
    <xf numFmtId="0" fontId="3" fillId="0" borderId="141" xfId="32" applyFont="1" applyFill="1" applyBorder="1" applyAlignment="1">
      <alignment horizontal="center"/>
    </xf>
    <xf numFmtId="0" fontId="7" fillId="0" borderId="115" xfId="32" applyFont="1" applyFill="1" applyBorder="1" applyAlignment="1">
      <alignment horizontal="center"/>
    </xf>
    <xf numFmtId="0" fontId="8" fillId="0" borderId="139" xfId="32" applyFont="1" applyFill="1" applyBorder="1" applyAlignment="1">
      <alignment horizontal="center"/>
    </xf>
    <xf numFmtId="0" fontId="2" fillId="0" borderId="163" xfId="32" applyFont="1" applyFill="1" applyBorder="1" applyAlignment="1">
      <alignment horizontal="center"/>
    </xf>
    <xf numFmtId="3" fontId="51" fillId="0" borderId="64" xfId="32" applyNumberFormat="1" applyFont="1" applyFill="1" applyBorder="1"/>
    <xf numFmtId="3" fontId="47" fillId="0" borderId="64" xfId="32" applyNumberFormat="1" applyFont="1" applyFill="1" applyBorder="1" applyAlignment="1" applyProtection="1">
      <alignment vertical="center"/>
      <protection hidden="1"/>
    </xf>
    <xf numFmtId="3" fontId="52" fillId="0" borderId="64" xfId="32" applyNumberFormat="1" applyFont="1" applyFill="1" applyBorder="1" applyAlignment="1" applyProtection="1">
      <alignment vertical="center"/>
      <protection hidden="1"/>
    </xf>
    <xf numFmtId="3" fontId="102" fillId="0" borderId="64" xfId="32" applyNumberFormat="1" applyFont="1" applyFill="1" applyBorder="1" applyAlignment="1" applyProtection="1">
      <alignment vertical="center"/>
      <protection hidden="1"/>
    </xf>
    <xf numFmtId="3" fontId="51" fillId="0" borderId="64" xfId="32" applyNumberFormat="1" applyFont="1" applyFill="1" applyBorder="1" applyAlignment="1" applyProtection="1">
      <alignment vertical="center"/>
      <protection hidden="1"/>
    </xf>
    <xf numFmtId="3" fontId="51" fillId="0" borderId="166" xfId="32" applyNumberFormat="1" applyFont="1" applyFill="1" applyBorder="1" applyAlignment="1">
      <alignment horizontal="center" vertical="center"/>
    </xf>
    <xf numFmtId="0" fontId="51" fillId="0" borderId="64" xfId="32" applyFont="1" applyFill="1" applyBorder="1" applyAlignment="1">
      <alignment vertical="center"/>
    </xf>
    <xf numFmtId="3" fontId="51" fillId="0" borderId="64" xfId="32" applyNumberFormat="1" applyFont="1" applyFill="1" applyBorder="1" applyAlignment="1" applyProtection="1">
      <alignment vertical="center"/>
      <protection locked="0"/>
    </xf>
    <xf numFmtId="3" fontId="17" fillId="0" borderId="64" xfId="32" applyNumberFormat="1" applyFont="1" applyFill="1" applyBorder="1" applyAlignment="1" applyProtection="1">
      <alignment vertical="center"/>
      <protection locked="0"/>
    </xf>
    <xf numFmtId="0" fontId="51" fillId="0" borderId="168" xfId="32" applyFont="1" applyFill="1" applyBorder="1" applyAlignment="1"/>
    <xf numFmtId="3" fontId="47" fillId="0" borderId="64" xfId="32" applyNumberFormat="1" applyFont="1" applyFill="1" applyBorder="1" applyAlignment="1">
      <alignment vertical="center"/>
    </xf>
    <xf numFmtId="3" fontId="52" fillId="0" borderId="64" xfId="32" applyNumberFormat="1" applyFont="1" applyFill="1" applyBorder="1" applyAlignment="1">
      <alignment vertical="center"/>
    </xf>
    <xf numFmtId="3" fontId="47" fillId="0" borderId="64" xfId="32" applyNumberFormat="1" applyFont="1" applyFill="1" applyBorder="1" applyAlignment="1" applyProtection="1">
      <alignment vertical="center"/>
      <protection locked="0"/>
    </xf>
    <xf numFmtId="0" fontId="51" fillId="0" borderId="64" xfId="32" applyFont="1" applyFill="1" applyBorder="1" applyAlignment="1">
      <alignment vertical="center" wrapText="1"/>
    </xf>
    <xf numFmtId="3" fontId="17" fillId="0" borderId="64" xfId="32" applyNumberFormat="1" applyFont="1" applyFill="1" applyBorder="1" applyAlignment="1">
      <alignment vertical="center"/>
    </xf>
    <xf numFmtId="3" fontId="17" fillId="0" borderId="173" xfId="32" applyNumberFormat="1" applyFont="1" applyFill="1" applyBorder="1" applyAlignment="1">
      <alignment vertical="center"/>
    </xf>
    <xf numFmtId="0" fontId="17" fillId="0" borderId="62" xfId="32" applyFont="1" applyFill="1" applyBorder="1" applyAlignment="1">
      <alignment horizontal="center" vertical="center"/>
    </xf>
    <xf numFmtId="0" fontId="17" fillId="0" borderId="86" xfId="32" applyFont="1" applyFill="1" applyBorder="1" applyAlignment="1">
      <alignment vertical="center"/>
    </xf>
    <xf numFmtId="3" fontId="17" fillId="0" borderId="67" xfId="32" applyNumberFormat="1" applyFont="1" applyFill="1" applyBorder="1" applyAlignment="1">
      <alignment vertical="center"/>
    </xf>
    <xf numFmtId="3" fontId="17" fillId="0" borderId="166" xfId="32" applyNumberFormat="1" applyFont="1" applyFill="1" applyBorder="1" applyAlignment="1">
      <alignment horizontal="center" vertical="center"/>
    </xf>
    <xf numFmtId="0" fontId="47" fillId="0" borderId="180" xfId="32" applyFont="1" applyFill="1" applyBorder="1" applyAlignment="1">
      <alignment horizontal="center" vertical="center"/>
    </xf>
    <xf numFmtId="0" fontId="47" fillId="0" borderId="176" xfId="32" applyFont="1" applyFill="1" applyBorder="1" applyAlignment="1">
      <alignment vertical="center" wrapText="1"/>
    </xf>
    <xf numFmtId="0" fontId="51" fillId="0" borderId="33" xfId="32" applyFont="1" applyFill="1" applyBorder="1"/>
    <xf numFmtId="0" fontId="51" fillId="0" borderId="35" xfId="32" applyFont="1" applyFill="1" applyBorder="1"/>
    <xf numFmtId="0" fontId="47" fillId="0" borderId="62" xfId="32" applyFont="1" applyFill="1" applyBorder="1" applyAlignment="1">
      <alignment horizontal="center" vertical="center"/>
    </xf>
    <xf numFmtId="0" fontId="47" fillId="0" borderId="86" xfId="32" applyFont="1" applyFill="1" applyBorder="1" applyAlignment="1">
      <alignment horizontal="left" vertical="center"/>
    </xf>
    <xf numFmtId="0" fontId="17" fillId="0" borderId="86" xfId="32" applyFont="1" applyFill="1" applyBorder="1" applyAlignment="1">
      <alignment horizontal="left" vertical="center"/>
    </xf>
    <xf numFmtId="3" fontId="51" fillId="0" borderId="67" xfId="32" applyNumberFormat="1" applyFont="1" applyFill="1" applyBorder="1" applyAlignment="1" applyProtection="1">
      <alignment vertical="center"/>
      <protection hidden="1"/>
    </xf>
    <xf numFmtId="0" fontId="17" fillId="0" borderId="166" xfId="32" applyFont="1" applyFill="1" applyBorder="1" applyAlignment="1">
      <alignment horizontal="center" vertical="center"/>
    </xf>
    <xf numFmtId="0" fontId="17" fillId="0" borderId="64" xfId="32" applyFont="1" applyFill="1" applyBorder="1" applyAlignment="1">
      <alignment horizontal="left" vertical="center"/>
    </xf>
    <xf numFmtId="0" fontId="51" fillId="0" borderId="33" xfId="32" applyFont="1" applyFill="1" applyBorder="1" applyAlignment="1">
      <alignment vertical="center"/>
    </xf>
    <xf numFmtId="0" fontId="2" fillId="0" borderId="0" xfId="32" applyFont="1" applyFill="1" applyBorder="1"/>
    <xf numFmtId="3" fontId="17" fillId="0" borderId="35" xfId="32" applyNumberFormat="1" applyFont="1" applyFill="1" applyBorder="1" applyAlignment="1">
      <alignment horizontal="center" vertical="center"/>
    </xf>
    <xf numFmtId="3" fontId="17" fillId="0" borderId="33" xfId="32" applyNumberFormat="1" applyFont="1" applyFill="1" applyBorder="1" applyAlignment="1">
      <alignment horizontal="center" vertical="center"/>
    </xf>
    <xf numFmtId="0" fontId="2" fillId="0" borderId="181" xfId="32" applyFont="1" applyFill="1" applyBorder="1" applyAlignment="1">
      <alignment horizontal="center"/>
    </xf>
    <xf numFmtId="3" fontId="17" fillId="0" borderId="127" xfId="32" applyNumberFormat="1" applyFont="1" applyFill="1" applyBorder="1" applyAlignment="1">
      <alignment vertical="center"/>
    </xf>
    <xf numFmtId="3" fontId="17" fillId="0" borderId="184" xfId="32" applyNumberFormat="1" applyFont="1" applyFill="1" applyBorder="1" applyAlignment="1">
      <alignment vertical="center"/>
    </xf>
    <xf numFmtId="3" fontId="17" fillId="0" borderId="67" xfId="32" applyNumberFormat="1" applyFont="1" applyFill="1" applyBorder="1" applyAlignment="1" applyProtection="1">
      <alignment vertical="center"/>
      <protection hidden="1"/>
    </xf>
    <xf numFmtId="4" fontId="29" fillId="0" borderId="121" xfId="0" applyNumberFormat="1" applyFont="1" applyFill="1" applyBorder="1" applyAlignment="1">
      <alignment vertical="center"/>
    </xf>
    <xf numFmtId="3" fontId="7" fillId="0" borderId="112" xfId="0" applyNumberFormat="1" applyFont="1" applyFill="1" applyBorder="1" applyAlignment="1" applyProtection="1">
      <alignment vertical="center"/>
    </xf>
    <xf numFmtId="3" fontId="7" fillId="0" borderId="116" xfId="0" applyNumberFormat="1" applyFont="1" applyFill="1" applyBorder="1" applyAlignment="1" applyProtection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0" fillId="22" borderId="0" xfId="0" applyFill="1"/>
    <xf numFmtId="3" fontId="0" fillId="22" borderId="0" xfId="0" applyNumberFormat="1" applyFill="1"/>
    <xf numFmtId="0" fontId="3" fillId="22" borderId="141" xfId="0" applyFont="1" applyFill="1" applyBorder="1" applyAlignment="1">
      <alignment horizontal="center"/>
    </xf>
    <xf numFmtId="0" fontId="19" fillId="22" borderId="141" xfId="0" applyFont="1" applyFill="1" applyBorder="1" applyAlignment="1">
      <alignment horizontal="center"/>
    </xf>
    <xf numFmtId="3" fontId="7" fillId="22" borderId="141" xfId="0" applyNumberFormat="1" applyFont="1" applyFill="1" applyBorder="1" applyAlignment="1">
      <alignment horizontal="center"/>
    </xf>
    <xf numFmtId="0" fontId="7" fillId="0" borderId="141" xfId="0" applyFont="1" applyFill="1" applyBorder="1" applyAlignment="1">
      <alignment horizontal="center"/>
    </xf>
    <xf numFmtId="0" fontId="3" fillId="22" borderId="115" xfId="0" applyFont="1" applyFill="1" applyBorder="1" applyAlignment="1">
      <alignment horizontal="center"/>
    </xf>
    <xf numFmtId="0" fontId="19" fillId="22" borderId="190" xfId="0" applyFont="1" applyFill="1" applyBorder="1" applyAlignment="1">
      <alignment horizontal="center"/>
    </xf>
    <xf numFmtId="3" fontId="7" fillId="22" borderId="115" xfId="0" applyNumberFormat="1" applyFont="1" applyFill="1" applyBorder="1" applyAlignment="1">
      <alignment horizontal="center"/>
    </xf>
    <xf numFmtId="3" fontId="7" fillId="22" borderId="139" xfId="0" applyNumberFormat="1" applyFont="1" applyFill="1" applyBorder="1" applyAlignment="1">
      <alignment horizontal="center"/>
    </xf>
    <xf numFmtId="3" fontId="3" fillId="0" borderId="139" xfId="0" applyNumberFormat="1" applyFont="1" applyFill="1" applyBorder="1" applyAlignment="1">
      <alignment horizontal="center"/>
    </xf>
    <xf numFmtId="0" fontId="2" fillId="22" borderId="115" xfId="0" applyFont="1" applyFill="1" applyBorder="1" applyAlignment="1">
      <alignment horizontal="center"/>
    </xf>
    <xf numFmtId="0" fontId="19" fillId="22" borderId="115" xfId="0" applyFont="1" applyFill="1" applyBorder="1"/>
    <xf numFmtId="0" fontId="19" fillId="22" borderId="115" xfId="0" applyFont="1" applyFill="1" applyBorder="1" applyAlignment="1">
      <alignment horizontal="center"/>
    </xf>
    <xf numFmtId="0" fontId="19" fillId="22" borderId="63" xfId="0" applyFont="1" applyFill="1" applyBorder="1"/>
    <xf numFmtId="3" fontId="19" fillId="22" borderId="115" xfId="0" applyNumberFormat="1" applyFont="1" applyFill="1" applyBorder="1"/>
    <xf numFmtId="0" fontId="4" fillId="0" borderId="115" xfId="0" applyFont="1" applyFill="1" applyBorder="1"/>
    <xf numFmtId="3" fontId="19" fillId="0" borderId="115" xfId="0" applyNumberFormat="1" applyFont="1" applyFill="1" applyBorder="1"/>
    <xf numFmtId="0" fontId="17" fillId="22" borderId="63" xfId="0" applyFont="1" applyFill="1" applyBorder="1" applyAlignment="1">
      <alignment horizontal="center"/>
    </xf>
    <xf numFmtId="0" fontId="17" fillId="22" borderId="63" xfId="0" applyFont="1" applyFill="1" applyBorder="1"/>
    <xf numFmtId="0" fontId="12" fillId="22" borderId="115" xfId="0" applyFont="1" applyFill="1" applyBorder="1" applyAlignment="1">
      <alignment horizontal="center"/>
    </xf>
    <xf numFmtId="0" fontId="12" fillId="22" borderId="63" xfId="0" applyFont="1" applyFill="1" applyBorder="1"/>
    <xf numFmtId="0" fontId="19" fillId="22" borderId="0" xfId="0" applyFont="1" applyFill="1" applyBorder="1"/>
    <xf numFmtId="0" fontId="2" fillId="22" borderId="63" xfId="0" applyFont="1" applyFill="1" applyBorder="1"/>
    <xf numFmtId="3" fontId="2" fillId="22" borderId="13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vertical="center"/>
    </xf>
    <xf numFmtId="0" fontId="39" fillId="22" borderId="115" xfId="0" applyFont="1" applyFill="1" applyBorder="1" applyAlignment="1">
      <alignment horizontal="center" vertical="top"/>
    </xf>
    <xf numFmtId="3" fontId="12" fillId="22" borderId="13" xfId="0" applyNumberFormat="1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0" fontId="9" fillId="22" borderId="0" xfId="0" applyFont="1" applyFill="1" applyBorder="1"/>
    <xf numFmtId="3" fontId="12" fillId="0" borderId="192" xfId="0" applyNumberFormat="1" applyFont="1" applyFill="1" applyBorder="1" applyAlignment="1">
      <alignment horizontal="right" vertical="center"/>
    </xf>
    <xf numFmtId="0" fontId="103" fillId="22" borderId="83" xfId="0" applyFont="1" applyFill="1" applyBorder="1" applyAlignment="1">
      <alignment horizontal="center" vertical="center"/>
    </xf>
    <xf numFmtId="0" fontId="14" fillId="22" borderId="83" xfId="0" applyFont="1" applyFill="1" applyBorder="1" applyAlignment="1">
      <alignment vertical="center"/>
    </xf>
    <xf numFmtId="3" fontId="14" fillId="22" borderId="83" xfId="0" applyNumberFormat="1" applyFont="1" applyFill="1" applyBorder="1" applyAlignment="1">
      <alignment vertical="center"/>
    </xf>
    <xf numFmtId="3" fontId="4" fillId="0" borderId="115" xfId="0" applyNumberFormat="1" applyFont="1" applyFill="1" applyBorder="1"/>
    <xf numFmtId="3" fontId="39" fillId="22" borderId="115" xfId="0" applyNumberFormat="1" applyFont="1" applyFill="1" applyBorder="1"/>
    <xf numFmtId="0" fontId="4" fillId="0" borderId="115" xfId="0" applyFont="1" applyBorder="1" applyAlignment="1"/>
    <xf numFmtId="0" fontId="4" fillId="0" borderId="115" xfId="0" applyFont="1" applyBorder="1"/>
    <xf numFmtId="0" fontId="0" fillId="22" borderId="168" xfId="0" applyFill="1" applyBorder="1"/>
    <xf numFmtId="3" fontId="4" fillId="22" borderId="0" xfId="0" applyNumberFormat="1" applyFont="1" applyFill="1" applyBorder="1"/>
    <xf numFmtId="3" fontId="4" fillId="22" borderId="0" xfId="0" applyNumberFormat="1" applyFont="1" applyFill="1"/>
    <xf numFmtId="4" fontId="25" fillId="20" borderId="23" xfId="0" applyNumberFormat="1" applyFont="1" applyFill="1" applyBorder="1" applyAlignment="1">
      <alignment vertical="center"/>
    </xf>
    <xf numFmtId="4" fontId="14" fillId="22" borderId="83" xfId="0" applyNumberFormat="1" applyFont="1" applyFill="1" applyBorder="1" applyAlignment="1">
      <alignment vertical="center"/>
    </xf>
    <xf numFmtId="4" fontId="12" fillId="0" borderId="192" xfId="0" applyNumberFormat="1" applyFont="1" applyFill="1" applyBorder="1" applyAlignment="1">
      <alignment horizontal="right" vertical="center"/>
    </xf>
    <xf numFmtId="0" fontId="3" fillId="22" borderId="148" xfId="0" applyFont="1" applyFill="1" applyBorder="1" applyAlignment="1">
      <alignment horizontal="center" wrapText="1"/>
    </xf>
    <xf numFmtId="0" fontId="3" fillId="22" borderId="115" xfId="0" applyFont="1" applyFill="1" applyBorder="1" applyAlignment="1">
      <alignment horizontal="center" wrapText="1"/>
    </xf>
    <xf numFmtId="0" fontId="2" fillId="22" borderId="139" xfId="0" applyFont="1" applyFill="1" applyBorder="1" applyAlignment="1">
      <alignment horizontal="center"/>
    </xf>
    <xf numFmtId="0" fontId="3" fillId="22" borderId="109" xfId="0" applyFont="1" applyFill="1" applyBorder="1" applyAlignment="1">
      <alignment horizontal="center" wrapText="1"/>
    </xf>
    <xf numFmtId="0" fontId="22" fillId="22" borderId="115" xfId="0" applyFont="1" applyFill="1" applyBorder="1" applyAlignment="1">
      <alignment horizontal="center"/>
    </xf>
    <xf numFmtId="3" fontId="19" fillId="22" borderId="13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" fontId="19" fillId="0" borderId="13" xfId="0" applyNumberFormat="1" applyFont="1" applyFill="1" applyBorder="1" applyAlignment="1">
      <alignment horizontal="right"/>
    </xf>
    <xf numFmtId="0" fontId="19" fillId="22" borderId="0" xfId="0" applyFont="1" applyFill="1"/>
    <xf numFmtId="3" fontId="3" fillId="22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 vertical="center"/>
    </xf>
    <xf numFmtId="0" fontId="2" fillId="0" borderId="63" xfId="0" applyFont="1" applyFill="1" applyBorder="1"/>
    <xf numFmtId="3" fontId="2" fillId="0" borderId="13" xfId="0" applyNumberFormat="1" applyFont="1" applyBorder="1" applyAlignment="1">
      <alignment vertical="center"/>
    </xf>
    <xf numFmtId="0" fontId="2" fillId="0" borderId="115" xfId="0" applyFont="1" applyFill="1" applyBorder="1"/>
    <xf numFmtId="0" fontId="29" fillId="0" borderId="63" xfId="0" applyFont="1" applyFill="1" applyBorder="1" applyAlignment="1">
      <alignment wrapText="1"/>
    </xf>
    <xf numFmtId="3" fontId="2" fillId="22" borderId="13" xfId="0" applyNumberFormat="1" applyFont="1" applyFill="1" applyBorder="1" applyAlignment="1">
      <alignment horizontal="right" vertical="top"/>
    </xf>
    <xf numFmtId="3" fontId="2" fillId="0" borderId="13" xfId="0" applyNumberFormat="1" applyFont="1" applyFill="1" applyBorder="1" applyAlignment="1">
      <alignment horizontal="right" vertical="top"/>
    </xf>
    <xf numFmtId="0" fontId="2" fillId="0" borderId="150" xfId="0" applyFont="1" applyFill="1" applyBorder="1"/>
    <xf numFmtId="0" fontId="29" fillId="0" borderId="115" xfId="0" applyFont="1" applyFill="1" applyBorder="1"/>
    <xf numFmtId="3" fontId="12" fillId="22" borderId="13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25" fillId="0" borderId="13" xfId="0" applyNumberFormat="1" applyFont="1" applyFill="1" applyBorder="1" applyAlignment="1">
      <alignment horizontal="right" vertical="center"/>
    </xf>
    <xf numFmtId="3" fontId="8" fillId="22" borderId="13" xfId="0" applyNumberFormat="1" applyFont="1" applyFill="1" applyBorder="1" applyAlignment="1">
      <alignment vertical="center"/>
    </xf>
    <xf numFmtId="0" fontId="2" fillId="0" borderId="63" xfId="0" applyFont="1" applyBorder="1"/>
    <xf numFmtId="0" fontId="2" fillId="22" borderId="63" xfId="0" applyFont="1" applyFill="1" applyBorder="1" applyAlignment="1">
      <alignment horizontal="left"/>
    </xf>
    <xf numFmtId="0" fontId="2" fillId="0" borderId="63" xfId="0" applyFont="1" applyFill="1" applyBorder="1" applyAlignment="1">
      <alignment horizontal="left"/>
    </xf>
    <xf numFmtId="0" fontId="23" fillId="22" borderId="115" xfId="0" applyFont="1" applyFill="1" applyBorder="1" applyAlignment="1">
      <alignment horizontal="center"/>
    </xf>
    <xf numFmtId="0" fontId="12" fillId="22" borderId="172" xfId="0" applyFont="1" applyFill="1" applyBorder="1"/>
    <xf numFmtId="0" fontId="12" fillId="22" borderId="115" xfId="0" applyFont="1" applyFill="1" applyBorder="1" applyAlignment="1">
      <alignment horizontal="center" vertical="top"/>
    </xf>
    <xf numFmtId="0" fontId="12" fillId="22" borderId="63" xfId="0" applyFont="1" applyFill="1" applyBorder="1" applyAlignment="1">
      <alignment vertical="top"/>
    </xf>
    <xf numFmtId="0" fontId="8" fillId="22" borderId="63" xfId="0" applyFont="1" applyFill="1" applyBorder="1"/>
    <xf numFmtId="3" fontId="8" fillId="0" borderId="13" xfId="0" applyNumberFormat="1" applyFont="1" applyFill="1" applyBorder="1" applyAlignment="1">
      <alignment horizontal="right" vertical="center"/>
    </xf>
    <xf numFmtId="0" fontId="17" fillId="22" borderId="115" xfId="0" applyFont="1" applyFill="1" applyBorder="1" applyAlignment="1">
      <alignment horizontal="center"/>
    </xf>
    <xf numFmtId="0" fontId="17" fillId="22" borderId="150" xfId="0" applyFont="1" applyFill="1" applyBorder="1"/>
    <xf numFmtId="0" fontId="2" fillId="22" borderId="115" xfId="0" applyFont="1" applyFill="1" applyBorder="1" applyAlignment="1">
      <alignment horizontal="center" vertical="top"/>
    </xf>
    <xf numFmtId="0" fontId="2" fillId="0" borderId="115" xfId="0" applyFont="1" applyFill="1" applyBorder="1" applyAlignment="1">
      <alignment wrapText="1"/>
    </xf>
    <xf numFmtId="0" fontId="36" fillId="22" borderId="83" xfId="0" applyFont="1" applyFill="1" applyBorder="1" applyAlignment="1">
      <alignment horizontal="center" vertical="center"/>
    </xf>
    <xf numFmtId="0" fontId="19" fillId="22" borderId="195" xfId="0" applyFont="1" applyFill="1" applyBorder="1" applyAlignment="1">
      <alignment vertical="center"/>
    </xf>
    <xf numFmtId="3" fontId="19" fillId="0" borderId="157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36" fillId="22" borderId="157" xfId="0" applyNumberFormat="1" applyFont="1" applyFill="1" applyBorder="1" applyAlignment="1">
      <alignment horizontal="right" vertical="center"/>
    </xf>
    <xf numFmtId="0" fontId="7" fillId="0" borderId="0" xfId="0" applyFont="1" applyBorder="1"/>
    <xf numFmtId="4" fontId="36" fillId="0" borderId="157" xfId="0" applyNumberFormat="1" applyFont="1" applyFill="1" applyBorder="1" applyAlignment="1">
      <alignment horizontal="right" vertical="center"/>
    </xf>
    <xf numFmtId="4" fontId="19" fillId="0" borderId="157" xfId="0" applyNumberFormat="1" applyFont="1" applyFill="1" applyBorder="1" applyAlignment="1">
      <alignment horizontal="right" vertical="center"/>
    </xf>
    <xf numFmtId="4" fontId="12" fillId="0" borderId="13" xfId="0" applyNumberFormat="1" applyFont="1" applyFill="1" applyBorder="1" applyAlignment="1">
      <alignment horizontal="right" vertical="center"/>
    </xf>
    <xf numFmtId="4" fontId="12" fillId="0" borderId="13" xfId="0" applyNumberFormat="1" applyFont="1" applyFill="1" applyBorder="1" applyAlignment="1">
      <alignment vertical="center"/>
    </xf>
    <xf numFmtId="4" fontId="25" fillId="0" borderId="13" xfId="0" applyNumberFormat="1" applyFont="1" applyFill="1" applyBorder="1" applyAlignment="1">
      <alignment horizontal="right" vertical="center"/>
    </xf>
    <xf numFmtId="3" fontId="0" fillId="22" borderId="0" xfId="0" applyNumberFormat="1" applyFont="1" applyFill="1"/>
    <xf numFmtId="0" fontId="33" fillId="0" borderId="0" xfId="0" applyFont="1" applyAlignment="1">
      <alignment horizontal="right"/>
    </xf>
    <xf numFmtId="0" fontId="80" fillId="0" borderId="32" xfId="0" applyFont="1" applyBorder="1"/>
    <xf numFmtId="0" fontId="80" fillId="0" borderId="16" xfId="0" applyFont="1" applyBorder="1"/>
    <xf numFmtId="0" fontId="93" fillId="0" borderId="16" xfId="0" applyFont="1" applyBorder="1" applyAlignment="1">
      <alignment horizontal="center" vertical="center"/>
    </xf>
    <xf numFmtId="0" fontId="80" fillId="0" borderId="16" xfId="0" applyFont="1" applyBorder="1" applyAlignment="1">
      <alignment horizontal="center" vertical="center"/>
    </xf>
    <xf numFmtId="0" fontId="80" fillId="0" borderId="54" xfId="0" applyFont="1" applyBorder="1" applyAlignment="1">
      <alignment horizontal="center"/>
    </xf>
    <xf numFmtId="3" fontId="80" fillId="0" borderId="16" xfId="0" applyNumberFormat="1" applyFont="1" applyBorder="1"/>
    <xf numFmtId="3" fontId="80" fillId="0" borderId="23" xfId="0" applyNumberFormat="1" applyFont="1" applyBorder="1"/>
    <xf numFmtId="0" fontId="94" fillId="0" borderId="16" xfId="0" applyFont="1" applyBorder="1" applyAlignment="1">
      <alignment horizontal="center" vertical="center"/>
    </xf>
    <xf numFmtId="0" fontId="80" fillId="0" borderId="16" xfId="0" applyFont="1" applyBorder="1" applyAlignment="1">
      <alignment horizontal="center"/>
    </xf>
    <xf numFmtId="0" fontId="19" fillId="22" borderId="16" xfId="0" applyFont="1" applyFill="1" applyBorder="1" applyAlignment="1">
      <alignment horizontal="center"/>
    </xf>
    <xf numFmtId="3" fontId="3" fillId="22" borderId="16" xfId="0" applyNumberFormat="1" applyFont="1" applyFill="1" applyBorder="1" applyAlignment="1">
      <alignment horizontal="center"/>
    </xf>
    <xf numFmtId="3" fontId="2" fillId="22" borderId="16" xfId="0" applyNumberFormat="1" applyFont="1" applyFill="1" applyBorder="1"/>
    <xf numFmtId="3" fontId="3" fillId="22" borderId="16" xfId="0" applyNumberFormat="1" applyFont="1" applyFill="1" applyBorder="1"/>
    <xf numFmtId="3" fontId="7" fillId="22" borderId="21" xfId="0" applyNumberFormat="1" applyFont="1" applyFill="1" applyBorder="1"/>
    <xf numFmtId="3" fontId="7" fillId="22" borderId="16" xfId="0" applyNumberFormat="1" applyFont="1" applyFill="1" applyBorder="1" applyAlignment="1">
      <alignment vertical="center"/>
    </xf>
    <xf numFmtId="3" fontId="7" fillId="22" borderId="21" xfId="0" applyNumberFormat="1" applyFont="1" applyFill="1" applyBorder="1" applyAlignment="1">
      <alignment vertical="center"/>
    </xf>
    <xf numFmtId="3" fontId="8" fillId="22" borderId="21" xfId="0" applyNumberFormat="1" applyFont="1" applyFill="1" applyBorder="1" applyAlignment="1">
      <alignment vertical="center"/>
    </xf>
    <xf numFmtId="3" fontId="7" fillId="22" borderId="34" xfId="0" applyNumberFormat="1" applyFont="1" applyFill="1" applyBorder="1" applyAlignment="1">
      <alignment horizontal="center" vertical="center"/>
    </xf>
    <xf numFmtId="3" fontId="7" fillId="22" borderId="20" xfId="0" applyNumberFormat="1" applyFont="1" applyFill="1" applyBorder="1" applyAlignment="1">
      <alignment vertical="center"/>
    </xf>
    <xf numFmtId="3" fontId="7" fillId="22" borderId="200" xfId="0" applyNumberFormat="1" applyFont="1" applyFill="1" applyBorder="1" applyAlignment="1">
      <alignment horizontal="center" vertical="center"/>
    </xf>
    <xf numFmtId="3" fontId="7" fillId="22" borderId="16" xfId="0" applyNumberFormat="1" applyFont="1" applyFill="1" applyBorder="1" applyAlignment="1">
      <alignment horizontal="center"/>
    </xf>
    <xf numFmtId="3" fontId="3" fillId="22" borderId="20" xfId="0" applyNumberFormat="1" applyFont="1" applyFill="1" applyBorder="1" applyAlignment="1">
      <alignment vertical="center"/>
    </xf>
    <xf numFmtId="3" fontId="3" fillId="22" borderId="68" xfId="0" applyNumberFormat="1" applyFont="1" applyFill="1" applyBorder="1" applyAlignment="1">
      <alignment vertical="center"/>
    </xf>
    <xf numFmtId="3" fontId="3" fillId="22" borderId="16" xfId="0" applyNumberFormat="1" applyFont="1" applyFill="1" applyBorder="1" applyAlignment="1">
      <alignment vertical="center"/>
    </xf>
    <xf numFmtId="3" fontId="3" fillId="22" borderId="21" xfId="0" applyNumberFormat="1" applyFont="1" applyFill="1" applyBorder="1" applyAlignment="1">
      <alignment vertical="center"/>
    </xf>
    <xf numFmtId="3" fontId="36" fillId="22" borderId="20" xfId="0" applyNumberFormat="1" applyFont="1" applyFill="1" applyBorder="1" applyAlignment="1">
      <alignment horizontal="center" vertical="center"/>
    </xf>
    <xf numFmtId="3" fontId="36" fillId="22" borderId="20" xfId="0" applyNumberFormat="1" applyFont="1" applyFill="1" applyBorder="1" applyAlignment="1">
      <alignment vertical="center"/>
    </xf>
    <xf numFmtId="3" fontId="3" fillId="22" borderId="30" xfId="0" applyNumberFormat="1" applyFont="1" applyFill="1" applyBorder="1" applyAlignment="1">
      <alignment vertical="center"/>
    </xf>
    <xf numFmtId="3" fontId="19" fillId="22" borderId="20" xfId="0" applyNumberFormat="1" applyFont="1" applyFill="1" applyBorder="1" applyAlignment="1">
      <alignment vertical="center"/>
    </xf>
    <xf numFmtId="0" fontId="19" fillId="22" borderId="16" xfId="0" applyFont="1" applyFill="1" applyBorder="1" applyAlignment="1">
      <alignment wrapText="1"/>
    </xf>
    <xf numFmtId="3" fontId="52" fillId="22" borderId="16" xfId="0" applyNumberFormat="1" applyFont="1" applyFill="1" applyBorder="1" applyAlignment="1">
      <alignment vertical="center"/>
    </xf>
    <xf numFmtId="3" fontId="36" fillId="22" borderId="16" xfId="0" applyNumberFormat="1" applyFont="1" applyFill="1" applyBorder="1" applyAlignment="1">
      <alignment vertical="center"/>
    </xf>
    <xf numFmtId="3" fontId="7" fillId="22" borderId="30" xfId="0" applyNumberFormat="1" applyFont="1" applyFill="1" applyBorder="1" applyAlignment="1">
      <alignment vertical="center"/>
    </xf>
    <xf numFmtId="3" fontId="17" fillId="22" borderId="16" xfId="0" applyNumberFormat="1" applyFont="1" applyFill="1" applyBorder="1" applyAlignment="1">
      <alignment vertical="center"/>
    </xf>
    <xf numFmtId="3" fontId="8" fillId="22" borderId="30" xfId="0" applyNumberFormat="1" applyFont="1" applyFill="1" applyBorder="1" applyAlignment="1">
      <alignment vertical="center"/>
    </xf>
    <xf numFmtId="3" fontId="7" fillId="22" borderId="30" xfId="0" applyNumberFormat="1" applyFont="1" applyFill="1" applyBorder="1"/>
    <xf numFmtId="3" fontId="3" fillId="22" borderId="65" xfId="0" applyNumberFormat="1" applyFont="1" applyFill="1" applyBorder="1" applyAlignment="1">
      <alignment vertical="center"/>
    </xf>
    <xf numFmtId="3" fontId="3" fillId="22" borderId="17" xfId="0" applyNumberFormat="1" applyFont="1" applyFill="1" applyBorder="1" applyAlignment="1">
      <alignment vertical="center"/>
    </xf>
    <xf numFmtId="0" fontId="47" fillId="21" borderId="17" xfId="0" applyFont="1" applyFill="1" applyBorder="1" applyAlignment="1">
      <alignment vertical="center"/>
    </xf>
    <xf numFmtId="3" fontId="17" fillId="0" borderId="30" xfId="0" applyNumberFormat="1" applyFont="1" applyFill="1" applyBorder="1" applyAlignment="1">
      <alignment vertical="center"/>
    </xf>
    <xf numFmtId="0" fontId="52" fillId="21" borderId="78" xfId="0" applyFont="1" applyFill="1" applyBorder="1" applyAlignment="1">
      <alignment horizontal="center" vertical="center"/>
    </xf>
    <xf numFmtId="3" fontId="19" fillId="0" borderId="71" xfId="0" applyNumberFormat="1" applyFont="1" applyFill="1" applyBorder="1" applyAlignment="1">
      <alignment vertical="center"/>
    </xf>
    <xf numFmtId="3" fontId="2" fillId="0" borderId="36" xfId="0" applyNumberFormat="1" applyFont="1" applyFill="1" applyBorder="1" applyAlignment="1">
      <alignment vertical="center"/>
    </xf>
    <xf numFmtId="3" fontId="2" fillId="0" borderId="50" xfId="0" applyNumberFormat="1" applyFont="1" applyFill="1" applyBorder="1" applyAlignment="1">
      <alignment vertical="center"/>
    </xf>
    <xf numFmtId="0" fontId="2" fillId="0" borderId="25" xfId="0" applyNumberFormat="1" applyFont="1" applyFill="1" applyBorder="1" applyAlignment="1">
      <alignment horizontal="centerContinuous"/>
    </xf>
    <xf numFmtId="0" fontId="2" fillId="0" borderId="26" xfId="0" applyNumberFormat="1" applyFont="1" applyFill="1" applyBorder="1" applyAlignment="1">
      <alignment horizontal="centerContinuous"/>
    </xf>
    <xf numFmtId="3" fontId="8" fillId="0" borderId="201" xfId="0" applyNumberFormat="1" applyFont="1" applyFill="1" applyBorder="1" applyAlignment="1" applyProtection="1">
      <alignment vertical="center"/>
    </xf>
    <xf numFmtId="3" fontId="24" fillId="0" borderId="12" xfId="0" applyNumberFormat="1" applyFont="1" applyFill="1" applyBorder="1" applyAlignment="1" applyProtection="1">
      <alignment vertical="center"/>
      <protection hidden="1"/>
    </xf>
    <xf numFmtId="3" fontId="24" fillId="0" borderId="201" xfId="0" applyNumberFormat="1" applyFont="1" applyFill="1" applyBorder="1" applyAlignment="1" applyProtection="1">
      <alignment vertical="center"/>
    </xf>
    <xf numFmtId="3" fontId="8" fillId="0" borderId="112" xfId="0" applyNumberFormat="1" applyFont="1" applyFill="1" applyBorder="1" applyAlignment="1" applyProtection="1">
      <alignment vertical="center"/>
      <protection hidden="1"/>
    </xf>
    <xf numFmtId="3" fontId="51" fillId="0" borderId="42" xfId="0" applyNumberFormat="1" applyFont="1" applyFill="1" applyBorder="1" applyAlignment="1">
      <alignment vertical="center"/>
    </xf>
    <xf numFmtId="3" fontId="51" fillId="0" borderId="31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3" fontId="3" fillId="0" borderId="41" xfId="0" applyNumberFormat="1" applyFont="1" applyFill="1" applyBorder="1" applyAlignment="1">
      <alignment vertical="center"/>
    </xf>
    <xf numFmtId="3" fontId="3" fillId="0" borderId="42" xfId="0" applyNumberFormat="1" applyFont="1" applyFill="1" applyBorder="1" applyAlignment="1">
      <alignment vertical="center"/>
    </xf>
    <xf numFmtId="3" fontId="3" fillId="0" borderId="24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36" xfId="0" applyNumberFormat="1" applyFont="1" applyFill="1" applyBorder="1" applyAlignment="1">
      <alignment vertical="center"/>
    </xf>
    <xf numFmtId="3" fontId="3" fillId="0" borderId="50" xfId="0" applyNumberFormat="1" applyFont="1" applyFill="1" applyBorder="1" applyAlignment="1">
      <alignment vertical="center"/>
    </xf>
    <xf numFmtId="3" fontId="3" fillId="0" borderId="66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vertical="center"/>
    </xf>
    <xf numFmtId="3" fontId="2" fillId="0" borderId="66" xfId="0" applyNumberFormat="1" applyFont="1" applyFill="1" applyBorder="1" applyAlignment="1">
      <alignment vertical="center"/>
    </xf>
    <xf numFmtId="3" fontId="2" fillId="0" borderId="49" xfId="0" applyNumberFormat="1" applyFont="1" applyFill="1" applyBorder="1" applyAlignment="1">
      <alignment vertical="center"/>
    </xf>
    <xf numFmtId="3" fontId="8" fillId="0" borderId="49" xfId="0" applyNumberFormat="1" applyFont="1" applyFill="1" applyBorder="1" applyAlignment="1">
      <alignment vertical="center"/>
    </xf>
    <xf numFmtId="3" fontId="8" fillId="0" borderId="28" xfId="0" applyNumberFormat="1" applyFont="1" applyFill="1" applyBorder="1" applyAlignment="1">
      <alignment vertical="center"/>
    </xf>
    <xf numFmtId="3" fontId="8" fillId="0" borderId="38" xfId="0" applyNumberFormat="1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3" fontId="8" fillId="0" borderId="21" xfId="0" applyNumberFormat="1" applyFont="1" applyFill="1" applyBorder="1" applyAlignment="1">
      <alignment vertical="center"/>
    </xf>
    <xf numFmtId="3" fontId="8" fillId="0" borderId="3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7" fillId="0" borderId="36" xfId="0" applyNumberFormat="1" applyFont="1" applyFill="1" applyBorder="1" applyAlignment="1">
      <alignment vertical="center"/>
    </xf>
    <xf numFmtId="3" fontId="7" fillId="0" borderId="50" xfId="0" applyNumberFormat="1" applyFont="1" applyFill="1" applyBorder="1" applyAlignment="1">
      <alignment vertical="center"/>
    </xf>
    <xf numFmtId="3" fontId="7" fillId="0" borderId="66" xfId="0" applyNumberFormat="1" applyFont="1" applyFill="1" applyBorder="1" applyAlignment="1">
      <alignment vertical="center"/>
    </xf>
    <xf numFmtId="0" fontId="0" fillId="0" borderId="28" xfId="0" applyFill="1" applyBorder="1"/>
    <xf numFmtId="0" fontId="0" fillId="0" borderId="207" xfId="0" applyFill="1" applyBorder="1"/>
    <xf numFmtId="0" fontId="0" fillId="0" borderId="14" xfId="0" applyFill="1" applyBorder="1"/>
    <xf numFmtId="0" fontId="0" fillId="0" borderId="12" xfId="0" applyFill="1" applyBorder="1"/>
    <xf numFmtId="0" fontId="0" fillId="0" borderId="36" xfId="0" applyFill="1" applyBorder="1"/>
    <xf numFmtId="0" fontId="0" fillId="0" borderId="210" xfId="0" applyFill="1" applyBorder="1"/>
    <xf numFmtId="0" fontId="0" fillId="0" borderId="21" xfId="0" applyFill="1" applyBorder="1"/>
    <xf numFmtId="0" fontId="0" fillId="0" borderId="211" xfId="0" applyFill="1" applyBorder="1"/>
    <xf numFmtId="0" fontId="0" fillId="0" borderId="49" xfId="0" applyFill="1" applyBorder="1"/>
    <xf numFmtId="0" fontId="0" fillId="0" borderId="78" xfId="0" applyFill="1" applyBorder="1"/>
    <xf numFmtId="0" fontId="0" fillId="0" borderId="76" xfId="0" applyFill="1" applyBorder="1"/>
    <xf numFmtId="0" fontId="0" fillId="0" borderId="212" xfId="0" applyFill="1" applyBorder="1"/>
    <xf numFmtId="3" fontId="8" fillId="0" borderId="213" xfId="0" applyNumberFormat="1" applyFont="1" applyFill="1" applyBorder="1" applyAlignment="1">
      <alignment vertical="center"/>
    </xf>
    <xf numFmtId="3" fontId="8" fillId="0" borderId="214" xfId="0" applyNumberFormat="1" applyFont="1" applyFill="1" applyBorder="1" applyAlignment="1">
      <alignment vertical="center"/>
    </xf>
    <xf numFmtId="3" fontId="8" fillId="0" borderId="215" xfId="0" applyNumberFormat="1" applyFont="1" applyFill="1" applyBorder="1" applyAlignment="1">
      <alignment vertical="center"/>
    </xf>
    <xf numFmtId="3" fontId="8" fillId="0" borderId="216" xfId="0" applyNumberFormat="1" applyFont="1" applyFill="1" applyBorder="1" applyAlignment="1">
      <alignment vertical="center"/>
    </xf>
    <xf numFmtId="3" fontId="8" fillId="0" borderId="217" xfId="0" applyNumberFormat="1" applyFont="1" applyFill="1" applyBorder="1" applyAlignment="1">
      <alignment vertical="center"/>
    </xf>
    <xf numFmtId="3" fontId="8" fillId="0" borderId="218" xfId="0" applyNumberFormat="1" applyFont="1" applyFill="1" applyBorder="1" applyAlignment="1">
      <alignment vertical="center"/>
    </xf>
    <xf numFmtId="3" fontId="8" fillId="0" borderId="64" xfId="0" applyNumberFormat="1" applyFont="1" applyFill="1" applyBorder="1" applyAlignment="1">
      <alignment vertical="center"/>
    </xf>
    <xf numFmtId="3" fontId="8" fillId="0" borderId="165" xfId="0" applyNumberFormat="1" applyFont="1" applyFill="1" applyBorder="1" applyAlignment="1">
      <alignment vertical="center"/>
    </xf>
    <xf numFmtId="3" fontId="8" fillId="0" borderId="74" xfId="0" applyNumberFormat="1" applyFont="1" applyFill="1" applyBorder="1" applyAlignment="1">
      <alignment vertical="center"/>
    </xf>
    <xf numFmtId="3" fontId="8" fillId="0" borderId="18" xfId="0" applyNumberFormat="1" applyFont="1" applyFill="1" applyBorder="1" applyAlignment="1">
      <alignment vertical="center"/>
    </xf>
    <xf numFmtId="3" fontId="8" fillId="0" borderId="41" xfId="0" applyNumberFormat="1" applyFont="1" applyFill="1" applyBorder="1" applyAlignment="1">
      <alignment vertical="center"/>
    </xf>
    <xf numFmtId="3" fontId="8" fillId="0" borderId="42" xfId="0" applyNumberFormat="1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3" fontId="2" fillId="0" borderId="217" xfId="0" applyNumberFormat="1" applyFont="1" applyFill="1" applyBorder="1" applyAlignment="1">
      <alignment vertical="center"/>
    </xf>
    <xf numFmtId="3" fontId="2" fillId="0" borderId="214" xfId="0" applyNumberFormat="1" applyFont="1" applyFill="1" applyBorder="1" applyAlignment="1">
      <alignment vertical="center"/>
    </xf>
    <xf numFmtId="3" fontId="2" fillId="0" borderId="215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3" fontId="8" fillId="0" borderId="66" xfId="0" applyNumberFormat="1" applyFont="1" applyFill="1" applyBorder="1" applyAlignment="1">
      <alignment vertical="center"/>
    </xf>
    <xf numFmtId="3" fontId="8" fillId="0" borderId="50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8" fillId="0" borderId="219" xfId="0" applyNumberFormat="1" applyFont="1" applyFill="1" applyBorder="1" applyAlignment="1">
      <alignment vertical="center"/>
    </xf>
    <xf numFmtId="3" fontId="8" fillId="0" borderId="144" xfId="0" applyNumberFormat="1" applyFont="1" applyFill="1" applyBorder="1" applyAlignment="1">
      <alignment vertical="center"/>
    </xf>
    <xf numFmtId="3" fontId="8" fillId="0" borderId="220" xfId="0" applyNumberFormat="1" applyFont="1" applyFill="1" applyBorder="1" applyAlignment="1">
      <alignment vertical="center"/>
    </xf>
    <xf numFmtId="3" fontId="24" fillId="0" borderId="12" xfId="0" applyNumberFormat="1" applyFont="1" applyFill="1" applyBorder="1" applyAlignment="1">
      <alignment vertical="center"/>
    </xf>
    <xf numFmtId="3" fontId="24" fillId="0" borderId="218" xfId="0" applyNumberFormat="1" applyFont="1" applyFill="1" applyBorder="1" applyAlignment="1">
      <alignment vertical="center"/>
    </xf>
    <xf numFmtId="3" fontId="24" fillId="0" borderId="64" xfId="0" applyNumberFormat="1" applyFont="1" applyFill="1" applyBorder="1" applyAlignment="1">
      <alignment vertical="center"/>
    </xf>
    <xf numFmtId="3" fontId="24" fillId="0" borderId="165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4" fillId="0" borderId="30" xfId="0" applyNumberFormat="1" applyFont="1" applyFill="1" applyBorder="1" applyAlignment="1">
      <alignment vertical="center"/>
    </xf>
    <xf numFmtId="0" fontId="0" fillId="0" borderId="197" xfId="0" applyFill="1" applyBorder="1"/>
    <xf numFmtId="3" fontId="8" fillId="0" borderId="78" xfId="0" applyNumberFormat="1" applyFont="1" applyFill="1" applyBorder="1" applyAlignment="1">
      <alignment vertical="center"/>
    </xf>
    <xf numFmtId="3" fontId="3" fillId="0" borderId="76" xfId="0" applyNumberFormat="1" applyFont="1" applyFill="1" applyBorder="1" applyAlignment="1">
      <alignment vertical="center"/>
    </xf>
    <xf numFmtId="3" fontId="3" fillId="0" borderId="79" xfId="0" applyNumberFormat="1" applyFont="1" applyFill="1" applyBorder="1" applyAlignment="1">
      <alignment vertical="center"/>
    </xf>
    <xf numFmtId="3" fontId="107" fillId="0" borderId="0" xfId="0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7" fillId="0" borderId="51" xfId="0" applyNumberFormat="1" applyFont="1" applyFill="1" applyBorder="1" applyAlignment="1">
      <alignment vertical="center"/>
    </xf>
    <xf numFmtId="3" fontId="8" fillId="0" borderId="221" xfId="0" applyNumberFormat="1" applyFont="1" applyFill="1" applyBorder="1" applyAlignment="1">
      <alignment vertical="center"/>
    </xf>
    <xf numFmtId="3" fontId="7" fillId="0" borderId="38" xfId="0" applyNumberFormat="1" applyFont="1" applyFill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2" fillId="0" borderId="58" xfId="0" applyNumberFormat="1" applyFont="1" applyFill="1" applyBorder="1" applyAlignment="1">
      <alignment vertical="center"/>
    </xf>
    <xf numFmtId="3" fontId="2" fillId="0" borderId="77" xfId="0" applyNumberFormat="1" applyFont="1" applyFill="1" applyBorder="1" applyAlignment="1">
      <alignment vertical="center"/>
    </xf>
    <xf numFmtId="3" fontId="39" fillId="0" borderId="221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vertical="center"/>
    </xf>
    <xf numFmtId="3" fontId="8" fillId="0" borderId="47" xfId="0" applyNumberFormat="1" applyFont="1" applyFill="1" applyBorder="1" applyAlignment="1">
      <alignment vertical="center"/>
    </xf>
    <xf numFmtId="3" fontId="2" fillId="0" borderId="78" xfId="0" applyNumberFormat="1" applyFont="1" applyFill="1" applyBorder="1" applyAlignment="1">
      <alignment vertical="center"/>
    </xf>
    <xf numFmtId="3" fontId="2" fillId="0" borderId="79" xfId="0" applyNumberFormat="1" applyFont="1" applyFill="1" applyBorder="1" applyAlignment="1">
      <alignment vertical="center"/>
    </xf>
    <xf numFmtId="3" fontId="3" fillId="0" borderId="222" xfId="0" applyNumberFormat="1" applyFont="1" applyFill="1" applyBorder="1" applyAlignment="1">
      <alignment vertical="center"/>
    </xf>
    <xf numFmtId="3" fontId="3" fillId="0" borderId="223" xfId="0" applyNumberFormat="1" applyFont="1" applyFill="1" applyBorder="1" applyAlignment="1">
      <alignment vertical="center"/>
    </xf>
    <xf numFmtId="3" fontId="3" fillId="0" borderId="224" xfId="0" applyNumberFormat="1" applyFont="1" applyFill="1" applyBorder="1" applyAlignment="1">
      <alignment vertical="center"/>
    </xf>
    <xf numFmtId="0" fontId="0" fillId="0" borderId="50" xfId="0" applyFill="1" applyBorder="1"/>
    <xf numFmtId="0" fontId="0" fillId="0" borderId="30" xfId="0" applyFill="1" applyBorder="1"/>
    <xf numFmtId="3" fontId="24" fillId="0" borderId="21" xfId="0" applyNumberFormat="1" applyFont="1" applyFill="1" applyBorder="1" applyAlignment="1">
      <alignment vertical="center"/>
    </xf>
    <xf numFmtId="3" fontId="7" fillId="0" borderId="78" xfId="0" applyNumberFormat="1" applyFont="1" applyFill="1" applyBorder="1" applyAlignment="1">
      <alignment vertical="center"/>
    </xf>
    <xf numFmtId="3" fontId="7" fillId="0" borderId="76" xfId="0" applyNumberFormat="1" applyFont="1" applyFill="1" applyBorder="1" applyAlignment="1">
      <alignment vertical="center"/>
    </xf>
    <xf numFmtId="3" fontId="7" fillId="0" borderId="79" xfId="0" applyNumberFormat="1" applyFont="1" applyFill="1" applyBorder="1" applyAlignment="1">
      <alignment vertical="center"/>
    </xf>
    <xf numFmtId="3" fontId="8" fillId="0" borderId="46" xfId="0" applyNumberFormat="1" applyFont="1" applyFill="1" applyBorder="1" applyAlignment="1">
      <alignment vertical="center"/>
    </xf>
    <xf numFmtId="3" fontId="8" fillId="0" borderId="51" xfId="0" applyNumberFormat="1" applyFont="1" applyFill="1" applyBorder="1" applyAlignment="1">
      <alignment vertical="center"/>
    </xf>
    <xf numFmtId="3" fontId="8" fillId="0" borderId="58" xfId="0" applyNumberFormat="1" applyFont="1" applyFill="1" applyBorder="1" applyAlignment="1">
      <alignment vertical="center"/>
    </xf>
    <xf numFmtId="3" fontId="8" fillId="0" borderId="15" xfId="0" applyNumberFormat="1" applyFont="1" applyFill="1" applyBorder="1" applyAlignment="1">
      <alignment vertical="center"/>
    </xf>
    <xf numFmtId="3" fontId="8" fillId="0" borderId="225" xfId="0" applyNumberFormat="1" applyFont="1" applyFill="1" applyBorder="1" applyAlignment="1">
      <alignment vertical="center"/>
    </xf>
    <xf numFmtId="3" fontId="8" fillId="0" borderId="77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vertical="center"/>
    </xf>
    <xf numFmtId="3" fontId="7" fillId="0" borderId="77" xfId="0" applyNumberFormat="1" applyFont="1" applyFill="1" applyBorder="1" applyAlignment="1">
      <alignment vertical="center"/>
    </xf>
    <xf numFmtId="3" fontId="3" fillId="0" borderId="226" xfId="0" applyNumberFormat="1" applyFont="1" applyFill="1" applyBorder="1" applyAlignment="1">
      <alignment vertical="center"/>
    </xf>
    <xf numFmtId="3" fontId="8" fillId="0" borderId="227" xfId="0" applyNumberFormat="1" applyFont="1" applyFill="1" applyBorder="1" applyAlignment="1">
      <alignment vertical="center"/>
    </xf>
    <xf numFmtId="3" fontId="8" fillId="0" borderId="228" xfId="0" applyNumberFormat="1" applyFont="1" applyFill="1" applyBorder="1" applyAlignment="1">
      <alignment vertical="center"/>
    </xf>
    <xf numFmtId="3" fontId="24" fillId="0" borderId="18" xfId="0" applyNumberFormat="1" applyFont="1" applyFill="1" applyBorder="1" applyAlignment="1">
      <alignment vertical="center"/>
    </xf>
    <xf numFmtId="3" fontId="24" fillId="0" borderId="24" xfId="0" applyNumberFormat="1" applyFont="1" applyFill="1" applyBorder="1" applyAlignment="1">
      <alignment vertical="center"/>
    </xf>
    <xf numFmtId="3" fontId="24" fillId="0" borderId="42" xfId="0" applyNumberFormat="1" applyFont="1" applyFill="1" applyBorder="1" applyAlignment="1">
      <alignment vertical="center"/>
    </xf>
    <xf numFmtId="3" fontId="24" fillId="0" borderId="46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3" fontId="2" fillId="0" borderId="89" xfId="0" applyNumberFormat="1" applyFont="1" applyFill="1" applyBorder="1" applyAlignment="1">
      <alignment vertical="center"/>
    </xf>
    <xf numFmtId="3" fontId="2" fillId="0" borderId="229" xfId="0" applyNumberFormat="1" applyFont="1" applyFill="1" applyBorder="1" applyAlignment="1">
      <alignment vertical="center"/>
    </xf>
    <xf numFmtId="3" fontId="2" fillId="0" borderId="94" xfId="0" applyNumberFormat="1" applyFont="1" applyFill="1" applyBorder="1" applyAlignment="1">
      <alignment vertical="center"/>
    </xf>
    <xf numFmtId="3" fontId="2" fillId="0" borderId="128" xfId="0" applyNumberFormat="1" applyFont="1" applyFill="1" applyBorder="1" applyAlignment="1">
      <alignment vertical="center"/>
    </xf>
    <xf numFmtId="3" fontId="2" fillId="0" borderId="230" xfId="0" applyNumberFormat="1" applyFont="1" applyFill="1" applyBorder="1" applyAlignment="1">
      <alignment vertical="center"/>
    </xf>
    <xf numFmtId="3" fontId="2" fillId="0" borderId="134" xfId="0" applyNumberFormat="1" applyFont="1" applyFill="1" applyBorder="1" applyAlignment="1">
      <alignment vertical="center"/>
    </xf>
    <xf numFmtId="3" fontId="3" fillId="0" borderId="51" xfId="0" applyNumberFormat="1" applyFont="1" applyFill="1" applyBorder="1" applyAlignment="1">
      <alignment horizontal="center"/>
    </xf>
    <xf numFmtId="3" fontId="7" fillId="0" borderId="17" xfId="0" applyNumberFormat="1" applyFont="1" applyFill="1" applyBorder="1" applyAlignment="1">
      <alignment vertical="center"/>
    </xf>
    <xf numFmtId="3" fontId="7" fillId="0" borderId="58" xfId="0" applyNumberFormat="1" applyFont="1" applyFill="1" applyBorder="1" applyAlignment="1">
      <alignment vertical="center"/>
    </xf>
    <xf numFmtId="3" fontId="3" fillId="0" borderId="235" xfId="0" applyNumberFormat="1" applyFont="1" applyFill="1" applyBorder="1" applyAlignment="1">
      <alignment vertical="center"/>
    </xf>
    <xf numFmtId="0" fontId="7" fillId="0" borderId="106" xfId="0" applyFont="1" applyFill="1" applyBorder="1"/>
    <xf numFmtId="4" fontId="7" fillId="0" borderId="107" xfId="0" applyNumberFormat="1" applyFont="1" applyFill="1" applyBorder="1" applyAlignment="1">
      <alignment vertical="center"/>
    </xf>
    <xf numFmtId="4" fontId="7" fillId="0" borderId="13" xfId="0" applyNumberFormat="1" applyFont="1" applyFill="1" applyBorder="1" applyAlignment="1">
      <alignment vertical="center"/>
    </xf>
    <xf numFmtId="4" fontId="7" fillId="0" borderId="106" xfId="0" applyNumberFormat="1" applyFont="1" applyFill="1" applyBorder="1" applyAlignment="1">
      <alignment vertical="center"/>
    </xf>
    <xf numFmtId="4" fontId="7" fillId="0" borderId="153" xfId="0" applyNumberFormat="1" applyFont="1" applyFill="1" applyBorder="1" applyAlignment="1">
      <alignment vertical="center"/>
    </xf>
    <xf numFmtId="4" fontId="7" fillId="0" borderId="19" xfId="0" applyNumberFormat="1" applyFont="1" applyFill="1" applyBorder="1" applyAlignment="1">
      <alignment vertical="center"/>
    </xf>
    <xf numFmtId="0" fontId="104" fillId="0" borderId="0" xfId="0" applyFont="1" applyFill="1"/>
    <xf numFmtId="0" fontId="29" fillId="0" borderId="141" xfId="0" applyFont="1" applyFill="1" applyBorder="1" applyAlignment="1">
      <alignment horizontal="center"/>
    </xf>
    <xf numFmtId="0" fontId="29" fillId="0" borderId="85" xfId="0" applyFont="1" applyFill="1" applyBorder="1" applyAlignment="1">
      <alignment horizontal="center"/>
    </xf>
    <xf numFmtId="1" fontId="29" fillId="0" borderId="32" xfId="0" applyNumberFormat="1" applyFont="1" applyFill="1" applyBorder="1" applyAlignment="1">
      <alignment horizontal="center"/>
    </xf>
    <xf numFmtId="1" fontId="26" fillId="0" borderId="32" xfId="0" applyNumberFormat="1" applyFont="1" applyFill="1" applyBorder="1" applyAlignment="1">
      <alignment horizontal="center"/>
    </xf>
    <xf numFmtId="1" fontId="29" fillId="0" borderId="10" xfId="0" applyNumberFormat="1" applyFont="1" applyFill="1" applyBorder="1" applyAlignment="1">
      <alignment horizontal="center"/>
    </xf>
    <xf numFmtId="0" fontId="29" fillId="0" borderId="115" xfId="0" applyFont="1" applyFill="1" applyBorder="1" applyAlignment="1">
      <alignment horizontal="center"/>
    </xf>
    <xf numFmtId="0" fontId="29" fillId="0" borderId="190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139" xfId="0" applyFont="1" applyFill="1" applyBorder="1" applyAlignment="1">
      <alignment horizontal="center"/>
    </xf>
    <xf numFmtId="0" fontId="29" fillId="0" borderId="182" xfId="0" applyFont="1" applyFill="1" applyBorder="1" applyAlignment="1">
      <alignment horizontal="center"/>
    </xf>
    <xf numFmtId="0" fontId="29" fillId="0" borderId="34" xfId="0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205" xfId="0" applyFont="1" applyFill="1" applyBorder="1" applyAlignment="1">
      <alignment horizontal="center"/>
    </xf>
    <xf numFmtId="0" fontId="29" fillId="0" borderId="236" xfId="0" applyFont="1" applyFill="1" applyBorder="1" applyAlignment="1">
      <alignment horizontal="center"/>
    </xf>
    <xf numFmtId="0" fontId="29" fillId="0" borderId="111" xfId="0" applyFont="1" applyFill="1" applyBorder="1" applyAlignment="1">
      <alignment horizontal="center"/>
    </xf>
    <xf numFmtId="0" fontId="109" fillId="0" borderId="202" xfId="0" applyFont="1" applyFill="1" applyBorder="1" applyAlignment="1">
      <alignment horizontal="center" vertical="center"/>
    </xf>
    <xf numFmtId="49" fontId="29" fillId="0" borderId="115" xfId="0" applyNumberFormat="1" applyFont="1" applyFill="1" applyBorder="1" applyAlignment="1">
      <alignment horizontal="center" vertical="center"/>
    </xf>
    <xf numFmtId="0" fontId="29" fillId="0" borderId="190" xfId="0" applyFont="1" applyFill="1" applyBorder="1" applyAlignment="1">
      <alignment vertical="center"/>
    </xf>
    <xf numFmtId="3" fontId="29" fillId="0" borderId="115" xfId="0" applyNumberFormat="1" applyFont="1" applyFill="1" applyBorder="1" applyAlignment="1">
      <alignment vertical="center"/>
    </xf>
    <xf numFmtId="4" fontId="29" fillId="0" borderId="115" xfId="0" applyNumberFormat="1" applyFont="1" applyFill="1" applyBorder="1" applyAlignment="1">
      <alignment vertical="center"/>
    </xf>
    <xf numFmtId="3" fontId="109" fillId="0" borderId="205" xfId="0" applyNumberFormat="1" applyFont="1" applyFill="1" applyBorder="1" applyAlignment="1">
      <alignment vertical="center"/>
    </xf>
    <xf numFmtId="4" fontId="109" fillId="0" borderId="202" xfId="0" applyNumberFormat="1" applyFont="1" applyFill="1" applyBorder="1" applyAlignment="1">
      <alignment vertical="center"/>
    </xf>
    <xf numFmtId="3" fontId="26" fillId="0" borderId="237" xfId="0" applyNumberFormat="1" applyFont="1" applyFill="1" applyBorder="1" applyAlignment="1">
      <alignment vertical="center"/>
    </xf>
    <xf numFmtId="4" fontId="29" fillId="0" borderId="238" xfId="0" applyNumberFormat="1" applyFont="1" applyFill="1" applyBorder="1" applyAlignment="1">
      <alignment vertical="center"/>
    </xf>
    <xf numFmtId="4" fontId="29" fillId="0" borderId="203" xfId="0" applyNumberFormat="1" applyFont="1" applyFill="1" applyBorder="1" applyAlignment="1">
      <alignment vertical="center"/>
    </xf>
    <xf numFmtId="3" fontId="29" fillId="0" borderId="203" xfId="0" applyNumberFormat="1" applyFont="1" applyFill="1" applyBorder="1" applyAlignment="1">
      <alignment vertical="center"/>
    </xf>
    <xf numFmtId="3" fontId="29" fillId="0" borderId="238" xfId="0" applyNumberFormat="1" applyFont="1" applyFill="1" applyBorder="1" applyAlignment="1">
      <alignment vertical="center"/>
    </xf>
    <xf numFmtId="3" fontId="26" fillId="0" borderId="202" xfId="0" applyNumberFormat="1" applyFont="1" applyFill="1" applyBorder="1" applyAlignment="1">
      <alignment vertical="center"/>
    </xf>
    <xf numFmtId="3" fontId="26" fillId="0" borderId="239" xfId="0" applyNumberFormat="1" applyFont="1" applyFill="1" applyBorder="1" applyAlignment="1">
      <alignment vertical="center"/>
    </xf>
    <xf numFmtId="3" fontId="29" fillId="0" borderId="202" xfId="0" applyNumberFormat="1" applyFont="1" applyFill="1" applyBorder="1" applyAlignment="1">
      <alignment vertical="center"/>
    </xf>
    <xf numFmtId="3" fontId="29" fillId="0" borderId="239" xfId="0" applyNumberFormat="1" applyFont="1" applyFill="1" applyBorder="1" applyAlignment="1">
      <alignment vertical="center"/>
    </xf>
    <xf numFmtId="3" fontId="31" fillId="0" borderId="115" xfId="0" applyNumberFormat="1" applyFont="1" applyFill="1" applyBorder="1" applyAlignment="1">
      <alignment vertical="center"/>
    </xf>
    <xf numFmtId="3" fontId="26" fillId="0" borderId="83" xfId="0" applyNumberFormat="1" applyFont="1" applyFill="1" applyBorder="1" applyAlignment="1">
      <alignment vertical="center"/>
    </xf>
    <xf numFmtId="3" fontId="108" fillId="0" borderId="205" xfId="0" applyNumberFormat="1" applyFont="1" applyFill="1" applyBorder="1" applyAlignment="1">
      <alignment vertical="center"/>
    </xf>
    <xf numFmtId="4" fontId="108" fillId="0" borderId="202" xfId="0" applyNumberFormat="1" applyFont="1" applyFill="1" applyBorder="1" applyAlignment="1">
      <alignment vertical="center"/>
    </xf>
    <xf numFmtId="0" fontId="47" fillId="0" borderId="166" xfId="32" applyFont="1" applyFill="1" applyBorder="1" applyAlignment="1">
      <alignment horizontal="center" vertical="center"/>
    </xf>
    <xf numFmtId="0" fontId="47" fillId="0" borderId="64" xfId="32" applyFont="1" applyFill="1" applyBorder="1" applyAlignment="1">
      <alignment vertical="center" wrapText="1"/>
    </xf>
    <xf numFmtId="3" fontId="17" fillId="0" borderId="0" xfId="32" applyNumberFormat="1" applyFont="1" applyFill="1" applyBorder="1" applyAlignment="1">
      <alignment horizontal="center" vertical="center"/>
    </xf>
    <xf numFmtId="0" fontId="51" fillId="0" borderId="0" xfId="32" applyFont="1" applyFill="1" applyBorder="1"/>
    <xf numFmtId="0" fontId="17" fillId="0" borderId="86" xfId="32" applyFont="1" applyFill="1" applyBorder="1"/>
    <xf numFmtId="3" fontId="17" fillId="0" borderId="86" xfId="32" applyNumberFormat="1" applyFont="1" applyFill="1" applyBorder="1"/>
    <xf numFmtId="3" fontId="17" fillId="0" borderId="124" xfId="32" applyNumberFormat="1" applyFont="1" applyFill="1" applyBorder="1"/>
    <xf numFmtId="3" fontId="17" fillId="0" borderId="169" xfId="32" applyNumberFormat="1" applyFont="1" applyFill="1" applyBorder="1"/>
    <xf numFmtId="0" fontId="17" fillId="0" borderId="126" xfId="32" applyFont="1" applyFill="1" applyBorder="1"/>
    <xf numFmtId="3" fontId="17" fillId="0" borderId="170" xfId="32" applyNumberFormat="1" applyFont="1" applyFill="1" applyBorder="1"/>
    <xf numFmtId="3" fontId="17" fillId="0" borderId="240" xfId="32" applyNumberFormat="1" applyFont="1" applyFill="1" applyBorder="1"/>
    <xf numFmtId="3" fontId="17" fillId="0" borderId="0" xfId="32" applyNumberFormat="1" applyFont="1" applyFill="1" applyBorder="1"/>
    <xf numFmtId="3" fontId="17" fillId="0" borderId="167" xfId="32" applyNumberFormat="1" applyFont="1" applyFill="1" applyBorder="1"/>
    <xf numFmtId="3" fontId="17" fillId="0" borderId="241" xfId="32" applyNumberFormat="1" applyFont="1" applyFill="1" applyBorder="1"/>
    <xf numFmtId="0" fontId="47" fillId="0" borderId="86" xfId="32" applyFont="1" applyFill="1" applyBorder="1" applyAlignment="1">
      <alignment vertical="center"/>
    </xf>
    <xf numFmtId="0" fontId="47" fillId="0" borderId="62" xfId="32" applyFont="1" applyFill="1" applyBorder="1" applyAlignment="1">
      <alignment horizontal="center" vertical="center" wrapText="1"/>
    </xf>
    <xf numFmtId="0" fontId="47" fillId="0" borderId="166" xfId="32" applyFont="1" applyFill="1" applyBorder="1" applyAlignment="1">
      <alignment horizontal="center" vertical="center" wrapText="1"/>
    </xf>
    <xf numFmtId="0" fontId="47" fillId="0" borderId="64" xfId="32" applyFont="1" applyFill="1" applyBorder="1" applyAlignment="1">
      <alignment horizontal="left" vertical="center"/>
    </xf>
    <xf numFmtId="3" fontId="51" fillId="0" borderId="0" xfId="32" applyNumberFormat="1" applyFont="1" applyFill="1" applyBorder="1" applyAlignment="1">
      <alignment vertical="center"/>
    </xf>
    <xf numFmtId="3" fontId="52" fillId="0" borderId="0" xfId="32" applyNumberFormat="1" applyFont="1" applyFill="1" applyBorder="1" applyAlignment="1">
      <alignment horizontal="center" vertical="center"/>
    </xf>
    <xf numFmtId="0" fontId="51" fillId="0" borderId="62" xfId="32" applyFont="1" applyFill="1" applyBorder="1" applyAlignment="1">
      <alignment horizontal="center" vertical="center"/>
    </xf>
    <xf numFmtId="0" fontId="47" fillId="0" borderId="62" xfId="32" applyFont="1" applyFill="1" applyBorder="1" applyAlignment="1">
      <alignment horizontal="center" vertical="top" wrapText="1"/>
    </xf>
    <xf numFmtId="3" fontId="8" fillId="0" borderId="243" xfId="0" applyNumberFormat="1" applyFont="1" applyFill="1" applyBorder="1" applyAlignment="1" applyProtection="1">
      <alignment vertical="center"/>
      <protection locked="0"/>
    </xf>
    <xf numFmtId="3" fontId="8" fillId="0" borderId="244" xfId="0" applyNumberFormat="1" applyFont="1" applyFill="1" applyBorder="1" applyAlignment="1" applyProtection="1">
      <alignment vertical="center"/>
      <protection locked="0"/>
    </xf>
    <xf numFmtId="3" fontId="8" fillId="0" borderId="245" xfId="0" applyNumberFormat="1" applyFont="1" applyFill="1" applyBorder="1" applyAlignment="1" applyProtection="1">
      <alignment vertical="center"/>
      <protection locked="0"/>
    </xf>
    <xf numFmtId="3" fontId="8" fillId="0" borderId="49" xfId="0" applyNumberFormat="1" applyFont="1" applyFill="1" applyBorder="1" applyAlignment="1" applyProtection="1">
      <alignment vertical="center"/>
      <protection locked="0"/>
    </xf>
    <xf numFmtId="3" fontId="8" fillId="0" borderId="28" xfId="0" applyNumberFormat="1" applyFont="1" applyFill="1" applyBorder="1" applyAlignment="1" applyProtection="1">
      <alignment vertical="center"/>
      <protection locked="0"/>
    </xf>
    <xf numFmtId="3" fontId="8" fillId="0" borderId="38" xfId="0" applyNumberFormat="1" applyFont="1" applyFill="1" applyBorder="1" applyAlignment="1" applyProtection="1">
      <alignment vertical="center"/>
      <protection locked="0"/>
    </xf>
    <xf numFmtId="3" fontId="8" fillId="0" borderId="246" xfId="0" applyNumberFormat="1" applyFont="1" applyFill="1" applyBorder="1" applyAlignment="1" applyProtection="1">
      <alignment vertical="center"/>
      <protection locked="0"/>
    </xf>
    <xf numFmtId="3" fontId="8" fillId="0" borderId="247" xfId="0" applyNumberFormat="1" applyFont="1" applyFill="1" applyBorder="1" applyAlignment="1" applyProtection="1">
      <alignment vertical="center"/>
      <protection locked="0"/>
    </xf>
    <xf numFmtId="3" fontId="8" fillId="0" borderId="248" xfId="0" applyNumberFormat="1" applyFont="1" applyFill="1" applyBorder="1" applyAlignment="1" applyProtection="1">
      <alignment vertical="center"/>
      <protection locked="0"/>
    </xf>
    <xf numFmtId="3" fontId="3" fillId="0" borderId="249" xfId="0" applyNumberFormat="1" applyFont="1" applyFill="1" applyBorder="1" applyAlignment="1" applyProtection="1">
      <alignment vertical="center"/>
    </xf>
    <xf numFmtId="3" fontId="3" fillId="0" borderId="250" xfId="0" applyNumberFormat="1" applyFont="1" applyFill="1" applyBorder="1" applyAlignment="1" applyProtection="1">
      <alignment vertical="center"/>
    </xf>
    <xf numFmtId="3" fontId="3" fillId="0" borderId="251" xfId="0" applyNumberFormat="1" applyFont="1" applyFill="1" applyBorder="1" applyAlignment="1" applyProtection="1">
      <alignment vertical="center"/>
    </xf>
    <xf numFmtId="3" fontId="3" fillId="0" borderId="201" xfId="0" applyNumberFormat="1" applyFont="1" applyFill="1" applyBorder="1" applyAlignment="1" applyProtection="1">
      <alignment vertical="center"/>
    </xf>
    <xf numFmtId="3" fontId="3" fillId="0" borderId="252" xfId="0" applyNumberFormat="1" applyFont="1" applyFill="1" applyBorder="1" applyAlignment="1" applyProtection="1">
      <alignment vertical="center"/>
    </xf>
    <xf numFmtId="3" fontId="3" fillId="0" borderId="253" xfId="0" applyNumberFormat="1" applyFont="1" applyFill="1" applyBorder="1" applyAlignment="1" applyProtection="1">
      <alignment vertical="center"/>
    </xf>
    <xf numFmtId="3" fontId="8" fillId="0" borderId="18" xfId="0" applyNumberFormat="1" applyFont="1" applyFill="1" applyBorder="1" applyAlignment="1" applyProtection="1">
      <alignment vertical="center"/>
      <protection locked="0"/>
    </xf>
    <xf numFmtId="3" fontId="8" fillId="0" borderId="41" xfId="0" applyNumberFormat="1" applyFont="1" applyFill="1" applyBorder="1" applyAlignment="1" applyProtection="1">
      <alignment vertical="center"/>
      <protection locked="0"/>
    </xf>
    <xf numFmtId="3" fontId="8" fillId="0" borderId="42" xfId="0" applyNumberFormat="1" applyFont="1" applyFill="1" applyBorder="1" applyAlignment="1" applyProtection="1">
      <alignment vertical="center"/>
      <protection locked="0"/>
    </xf>
    <xf numFmtId="3" fontId="8" fillId="0" borderId="14" xfId="0" applyNumberFormat="1" applyFont="1" applyFill="1" applyBorder="1" applyAlignment="1" applyProtection="1">
      <alignment vertical="center"/>
      <protection locked="0"/>
    </xf>
    <xf numFmtId="3" fontId="8" fillId="0" borderId="36" xfId="0" applyNumberFormat="1" applyFont="1" applyFill="1" applyBorder="1" applyAlignment="1" applyProtection="1">
      <alignment vertical="center"/>
      <protection locked="0"/>
    </xf>
    <xf numFmtId="3" fontId="8" fillId="0" borderId="50" xfId="0" applyNumberFormat="1" applyFont="1" applyFill="1" applyBorder="1" applyAlignment="1" applyProtection="1">
      <alignment vertical="center"/>
      <protection locked="0"/>
    </xf>
    <xf numFmtId="3" fontId="3" fillId="0" borderId="201" xfId="0" applyNumberFormat="1" applyFont="1" applyFill="1" applyBorder="1" applyAlignment="1" applyProtection="1">
      <alignment vertical="center"/>
      <protection locked="0"/>
    </xf>
    <xf numFmtId="3" fontId="3" fillId="0" borderId="252" xfId="0" applyNumberFormat="1" applyFont="1" applyFill="1" applyBorder="1" applyAlignment="1" applyProtection="1">
      <alignment vertical="center"/>
      <protection locked="0"/>
    </xf>
    <xf numFmtId="3" fontId="3" fillId="0" borderId="253" xfId="0" applyNumberFormat="1" applyFont="1" applyFill="1" applyBorder="1" applyAlignment="1" applyProtection="1">
      <alignment vertical="center"/>
      <protection locked="0"/>
    </xf>
    <xf numFmtId="3" fontId="7" fillId="0" borderId="49" xfId="0" applyNumberFormat="1" applyFont="1" applyFill="1" applyBorder="1" applyAlignment="1" applyProtection="1">
      <alignment vertical="center"/>
      <protection locked="0"/>
    </xf>
    <xf numFmtId="3" fontId="7" fillId="0" borderId="28" xfId="0" applyNumberFormat="1" applyFont="1" applyFill="1" applyBorder="1" applyAlignment="1" applyProtection="1">
      <alignment vertical="center"/>
      <protection locked="0"/>
    </xf>
    <xf numFmtId="3" fontId="7" fillId="0" borderId="38" xfId="0" applyNumberFormat="1" applyFont="1" applyFill="1" applyBorder="1" applyAlignment="1" applyProtection="1">
      <alignment vertical="center"/>
      <protection locked="0"/>
    </xf>
    <xf numFmtId="3" fontId="7" fillId="0" borderId="243" xfId="0" applyNumberFormat="1" applyFont="1" applyFill="1" applyBorder="1" applyAlignment="1" applyProtection="1">
      <alignment vertical="center"/>
    </xf>
    <xf numFmtId="3" fontId="7" fillId="0" borderId="244" xfId="0" applyNumberFormat="1" applyFont="1" applyFill="1" applyBorder="1" applyAlignment="1" applyProtection="1">
      <alignment vertical="center"/>
    </xf>
    <xf numFmtId="3" fontId="7" fillId="0" borderId="245" xfId="0" applyNumberFormat="1" applyFont="1" applyFill="1" applyBorder="1" applyAlignment="1" applyProtection="1">
      <alignment vertical="center"/>
    </xf>
    <xf numFmtId="3" fontId="7" fillId="0" borderId="49" xfId="0" applyNumberFormat="1" applyFont="1" applyFill="1" applyBorder="1" applyAlignment="1" applyProtection="1">
      <alignment vertical="center"/>
      <protection hidden="1"/>
    </xf>
    <xf numFmtId="3" fontId="3" fillId="0" borderId="243" xfId="0" applyNumberFormat="1" applyFont="1" applyFill="1" applyBorder="1" applyAlignment="1" applyProtection="1">
      <alignment vertical="center"/>
      <protection locked="0"/>
    </xf>
    <xf numFmtId="3" fontId="3" fillId="0" borderId="244" xfId="0" applyNumberFormat="1" applyFont="1" applyFill="1" applyBorder="1" applyAlignment="1" applyProtection="1">
      <alignment vertical="center"/>
      <protection locked="0"/>
    </xf>
    <xf numFmtId="3" fontId="3" fillId="0" borderId="245" xfId="0" applyNumberFormat="1" applyFont="1" applyFill="1" applyBorder="1" applyAlignment="1" applyProtection="1">
      <alignment vertical="center"/>
      <protection locked="0"/>
    </xf>
    <xf numFmtId="3" fontId="8" fillId="0" borderId="12" xfId="0" applyNumberFormat="1" applyFont="1" applyFill="1" applyBorder="1" applyAlignment="1" applyProtection="1">
      <alignment vertical="center"/>
      <protection hidden="1"/>
    </xf>
    <xf numFmtId="3" fontId="8" fillId="0" borderId="18" xfId="0" applyNumberFormat="1" applyFont="1" applyFill="1" applyBorder="1" applyAlignment="1" applyProtection="1">
      <alignment vertical="center"/>
    </xf>
    <xf numFmtId="3" fontId="8" fillId="0" borderId="41" xfId="0" applyNumberFormat="1" applyFont="1" applyFill="1" applyBorder="1" applyAlignment="1" applyProtection="1">
      <alignment vertical="center"/>
    </xf>
    <xf numFmtId="3" fontId="8" fillId="0" borderId="42" xfId="0" applyNumberFormat="1" applyFont="1" applyFill="1" applyBorder="1" applyAlignment="1" applyProtection="1">
      <alignment vertical="center"/>
    </xf>
    <xf numFmtId="3" fontId="24" fillId="0" borderId="49" xfId="0" applyNumberFormat="1" applyFont="1" applyFill="1" applyBorder="1" applyAlignment="1" applyProtection="1">
      <alignment vertical="center"/>
    </xf>
    <xf numFmtId="3" fontId="24" fillId="0" borderId="28" xfId="0" applyNumberFormat="1" applyFont="1" applyFill="1" applyBorder="1" applyAlignment="1" applyProtection="1">
      <alignment vertical="center"/>
    </xf>
    <xf numFmtId="3" fontId="24" fillId="0" borderId="38" xfId="0" applyNumberFormat="1" applyFont="1" applyFill="1" applyBorder="1" applyAlignment="1" applyProtection="1">
      <alignment vertical="center"/>
    </xf>
    <xf numFmtId="3" fontId="24" fillId="0" borderId="246" xfId="0" applyNumberFormat="1" applyFont="1" applyFill="1" applyBorder="1" applyAlignment="1" applyProtection="1">
      <alignment vertical="center"/>
    </xf>
    <xf numFmtId="3" fontId="24" fillId="0" borderId="247" xfId="0" applyNumberFormat="1" applyFont="1" applyFill="1" applyBorder="1" applyAlignment="1" applyProtection="1">
      <alignment vertical="center"/>
    </xf>
    <xf numFmtId="3" fontId="24" fillId="0" borderId="248" xfId="0" applyNumberFormat="1" applyFont="1" applyFill="1" applyBorder="1" applyAlignment="1" applyProtection="1">
      <alignment vertical="center"/>
    </xf>
    <xf numFmtId="3" fontId="19" fillId="0" borderId="184" xfId="0" applyNumberFormat="1" applyFont="1" applyFill="1" applyBorder="1" applyAlignment="1" applyProtection="1">
      <alignment vertical="center"/>
    </xf>
    <xf numFmtId="3" fontId="8" fillId="0" borderId="252" xfId="0" applyNumberFormat="1" applyFont="1" applyFill="1" applyBorder="1" applyAlignment="1" applyProtection="1">
      <alignment vertical="center"/>
    </xf>
    <xf numFmtId="3" fontId="8" fillId="0" borderId="253" xfId="0" applyNumberFormat="1" applyFont="1" applyFill="1" applyBorder="1" applyAlignment="1" applyProtection="1">
      <alignment vertical="center"/>
    </xf>
    <xf numFmtId="3" fontId="8" fillId="0" borderId="249" xfId="0" applyNumberFormat="1" applyFont="1" applyFill="1" applyBorder="1" applyAlignment="1" applyProtection="1">
      <alignment vertical="center"/>
    </xf>
    <xf numFmtId="3" fontId="8" fillId="0" borderId="201" xfId="0" applyNumberFormat="1" applyFont="1" applyFill="1" applyBorder="1" applyAlignment="1" applyProtection="1">
      <alignment vertical="center"/>
      <protection locked="0"/>
    </xf>
    <xf numFmtId="3" fontId="8" fillId="0" borderId="49" xfId="0" applyNumberFormat="1" applyFont="1" applyFill="1" applyBorder="1" applyAlignment="1" applyProtection="1">
      <alignment vertical="center"/>
    </xf>
    <xf numFmtId="3" fontId="8" fillId="0" borderId="28" xfId="0" applyNumberFormat="1" applyFont="1" applyFill="1" applyBorder="1" applyAlignment="1" applyProtection="1">
      <alignment vertical="center"/>
    </xf>
    <xf numFmtId="3" fontId="8" fillId="0" borderId="38" xfId="0" applyNumberFormat="1" applyFont="1" applyFill="1" applyBorder="1" applyAlignment="1" applyProtection="1">
      <alignment vertical="center"/>
    </xf>
    <xf numFmtId="3" fontId="8" fillId="0" borderId="246" xfId="0" applyNumberFormat="1" applyFont="1" applyFill="1" applyBorder="1" applyAlignment="1" applyProtection="1">
      <alignment vertical="center"/>
    </xf>
    <xf numFmtId="3" fontId="8" fillId="0" borderId="247" xfId="0" applyNumberFormat="1" applyFont="1" applyFill="1" applyBorder="1" applyAlignment="1" applyProtection="1">
      <alignment vertical="center"/>
    </xf>
    <xf numFmtId="3" fontId="8" fillId="0" borderId="248" xfId="0" applyNumberFormat="1" applyFont="1" applyFill="1" applyBorder="1" applyAlignment="1" applyProtection="1">
      <alignment vertical="center"/>
    </xf>
    <xf numFmtId="3" fontId="7" fillId="0" borderId="112" xfId="0" applyNumberFormat="1" applyFont="1" applyFill="1" applyBorder="1" applyAlignment="1" applyProtection="1">
      <alignment vertical="center"/>
      <protection hidden="1"/>
    </xf>
    <xf numFmtId="3" fontId="24" fillId="0" borderId="249" xfId="0" applyNumberFormat="1" applyFont="1" applyFill="1" applyBorder="1" applyAlignment="1" applyProtection="1">
      <alignment vertical="center"/>
    </xf>
    <xf numFmtId="3" fontId="24" fillId="0" borderId="250" xfId="0" applyNumberFormat="1" applyFont="1" applyFill="1" applyBorder="1" applyAlignment="1" applyProtection="1">
      <alignment vertical="center"/>
    </xf>
    <xf numFmtId="3" fontId="24" fillId="0" borderId="251" xfId="0" applyNumberFormat="1" applyFont="1" applyFill="1" applyBorder="1" applyAlignment="1" applyProtection="1">
      <alignment vertical="center"/>
    </xf>
    <xf numFmtId="3" fontId="24" fillId="0" borderId="14" xfId="0" applyNumberFormat="1" applyFont="1" applyFill="1" applyBorder="1" applyAlignment="1" applyProtection="1">
      <alignment vertical="center"/>
      <protection locked="0"/>
    </xf>
    <xf numFmtId="3" fontId="24" fillId="0" borderId="36" xfId="0" applyNumberFormat="1" applyFont="1" applyFill="1" applyBorder="1" applyAlignment="1" applyProtection="1">
      <alignment vertical="center"/>
      <protection locked="0"/>
    </xf>
    <xf numFmtId="3" fontId="24" fillId="0" borderId="50" xfId="0" applyNumberFormat="1" applyFont="1" applyFill="1" applyBorder="1" applyAlignment="1" applyProtection="1">
      <alignment vertical="center"/>
      <protection locked="0"/>
    </xf>
    <xf numFmtId="3" fontId="25" fillId="0" borderId="201" xfId="0" applyNumberFormat="1" applyFont="1" applyFill="1" applyBorder="1" applyAlignment="1" applyProtection="1">
      <alignment vertical="center"/>
      <protection locked="0"/>
    </xf>
    <xf numFmtId="3" fontId="25" fillId="0" borderId="252" xfId="0" applyNumberFormat="1" applyFont="1" applyFill="1" applyBorder="1" applyAlignment="1" applyProtection="1">
      <alignment vertical="center"/>
      <protection locked="0"/>
    </xf>
    <xf numFmtId="3" fontId="25" fillId="0" borderId="253" xfId="0" applyNumberFormat="1" applyFont="1" applyFill="1" applyBorder="1" applyAlignment="1" applyProtection="1">
      <alignment vertical="center"/>
      <protection locked="0"/>
    </xf>
    <xf numFmtId="3" fontId="7" fillId="0" borderId="201" xfId="0" applyNumberFormat="1" applyFont="1" applyFill="1" applyBorder="1" applyAlignment="1" applyProtection="1">
      <alignment vertical="center"/>
    </xf>
    <xf numFmtId="4" fontId="29" fillId="0" borderId="254" xfId="0" applyNumberFormat="1" applyFont="1" applyFill="1" applyBorder="1" applyAlignment="1">
      <alignment vertical="center"/>
    </xf>
    <xf numFmtId="4" fontId="29" fillId="0" borderId="107" xfId="0" applyNumberFormat="1" applyFont="1" applyFill="1" applyBorder="1" applyAlignment="1">
      <alignment vertical="center"/>
    </xf>
    <xf numFmtId="4" fontId="29" fillId="0" borderId="13" xfId="0" applyNumberFormat="1" applyFont="1" applyFill="1" applyBorder="1" applyAlignment="1">
      <alignment vertical="center"/>
    </xf>
    <xf numFmtId="4" fontId="29" fillId="0" borderId="106" xfId="0" applyNumberFormat="1" applyFont="1" applyFill="1" applyBorder="1" applyAlignment="1">
      <alignment vertical="center"/>
    </xf>
    <xf numFmtId="4" fontId="31" fillId="0" borderId="106" xfId="0" applyNumberFormat="1" applyFont="1" applyFill="1" applyBorder="1" applyAlignment="1">
      <alignment vertical="center"/>
    </xf>
    <xf numFmtId="4" fontId="31" fillId="0" borderId="13" xfId="0" applyNumberFormat="1" applyFont="1" applyFill="1" applyBorder="1" applyAlignment="1">
      <alignment vertical="center"/>
    </xf>
    <xf numFmtId="4" fontId="31" fillId="0" borderId="153" xfId="0" applyNumberFormat="1" applyFont="1" applyFill="1" applyBorder="1" applyAlignment="1">
      <alignment vertical="center"/>
    </xf>
    <xf numFmtId="4" fontId="26" fillId="0" borderId="254" xfId="0" applyNumberFormat="1" applyFont="1" applyFill="1" applyBorder="1" applyAlignment="1">
      <alignment vertical="center"/>
    </xf>
    <xf numFmtId="4" fontId="26" fillId="0" borderId="255" xfId="0" applyNumberFormat="1" applyFont="1" applyFill="1" applyBorder="1" applyAlignment="1">
      <alignment vertical="center"/>
    </xf>
    <xf numFmtId="4" fontId="26" fillId="0" borderId="123" xfId="0" applyNumberFormat="1" applyFont="1" applyFill="1" applyBorder="1" applyAlignment="1">
      <alignment vertical="center"/>
    </xf>
    <xf numFmtId="3" fontId="8" fillId="0" borderId="112" xfId="0" applyNumberFormat="1" applyFont="1" applyFill="1" applyBorder="1" applyAlignment="1" applyProtection="1">
      <alignment vertical="center"/>
    </xf>
    <xf numFmtId="3" fontId="8" fillId="0" borderId="116" xfId="0" applyNumberFormat="1" applyFont="1" applyFill="1" applyBorder="1" applyAlignment="1" applyProtection="1">
      <alignment vertical="center"/>
    </xf>
    <xf numFmtId="3" fontId="8" fillId="0" borderId="113" xfId="0" applyNumberFormat="1" applyFont="1" applyFill="1" applyBorder="1" applyAlignment="1" applyProtection="1">
      <alignment vertical="center"/>
    </xf>
    <xf numFmtId="3" fontId="8" fillId="0" borderId="243" xfId="0" applyNumberFormat="1" applyFont="1" applyFill="1" applyBorder="1" applyAlignment="1" applyProtection="1">
      <alignment vertical="center"/>
    </xf>
    <xf numFmtId="3" fontId="8" fillId="0" borderId="244" xfId="0" applyNumberFormat="1" applyFont="1" applyFill="1" applyBorder="1" applyAlignment="1" applyProtection="1">
      <alignment vertical="center"/>
    </xf>
    <xf numFmtId="4" fontId="29" fillId="0" borderId="256" xfId="0" applyNumberFormat="1" applyFont="1" applyFill="1" applyBorder="1" applyAlignment="1">
      <alignment vertical="center"/>
    </xf>
    <xf numFmtId="3" fontId="7" fillId="0" borderId="249" xfId="0" applyNumberFormat="1" applyFont="1" applyFill="1" applyBorder="1" applyAlignment="1" applyProtection="1">
      <alignment vertical="center"/>
    </xf>
    <xf numFmtId="3" fontId="7" fillId="0" borderId="250" xfId="0" applyNumberFormat="1" applyFont="1" applyFill="1" applyBorder="1" applyAlignment="1" applyProtection="1">
      <alignment vertical="center"/>
    </xf>
    <xf numFmtId="4" fontId="26" fillId="0" borderId="53" xfId="0" applyNumberFormat="1" applyFont="1" applyFill="1" applyBorder="1" applyAlignment="1">
      <alignment vertical="center"/>
    </xf>
    <xf numFmtId="4" fontId="26" fillId="0" borderId="153" xfId="0" applyNumberFormat="1" applyFont="1" applyFill="1" applyBorder="1" applyAlignment="1">
      <alignment vertical="center"/>
    </xf>
    <xf numFmtId="4" fontId="26" fillId="0" borderId="19" xfId="0" applyNumberFormat="1" applyFont="1" applyFill="1" applyBorder="1" applyAlignment="1">
      <alignment vertical="center"/>
    </xf>
    <xf numFmtId="3" fontId="8" fillId="22" borderId="115" xfId="0" applyNumberFormat="1" applyFont="1" applyFill="1" applyBorder="1"/>
    <xf numFmtId="3" fontId="8" fillId="0" borderId="115" xfId="0" applyNumberFormat="1" applyFont="1" applyFill="1" applyBorder="1"/>
    <xf numFmtId="3" fontId="8" fillId="0" borderId="250" xfId="0" applyNumberFormat="1" applyFont="1" applyFill="1" applyBorder="1" applyAlignment="1" applyProtection="1">
      <alignment vertical="center"/>
    </xf>
    <xf numFmtId="3" fontId="8" fillId="0" borderId="251" xfId="0" applyNumberFormat="1" applyFont="1" applyFill="1" applyBorder="1" applyAlignment="1" applyProtection="1">
      <alignment vertical="center"/>
    </xf>
    <xf numFmtId="3" fontId="8" fillId="0" borderId="252" xfId="0" applyNumberFormat="1" applyFont="1" applyFill="1" applyBorder="1" applyAlignment="1" applyProtection="1">
      <alignment vertical="center"/>
      <protection locked="0"/>
    </xf>
    <xf numFmtId="3" fontId="8" fillId="0" borderId="253" xfId="0" applyNumberFormat="1" applyFont="1" applyFill="1" applyBorder="1" applyAlignment="1" applyProtection="1">
      <alignment vertical="center"/>
      <protection locked="0"/>
    </xf>
    <xf numFmtId="3" fontId="7" fillId="0" borderId="12" xfId="0" applyNumberFormat="1" applyFont="1" applyFill="1" applyBorder="1" applyAlignment="1" applyProtection="1">
      <alignment vertical="center"/>
    </xf>
    <xf numFmtId="0" fontId="8" fillId="22" borderId="115" xfId="0" applyFont="1" applyFill="1" applyBorder="1" applyAlignment="1">
      <alignment horizontal="center"/>
    </xf>
    <xf numFmtId="3" fontId="83" fillId="0" borderId="0" xfId="34" applyNumberFormat="1"/>
    <xf numFmtId="4" fontId="31" fillId="0" borderId="257" xfId="0" applyNumberFormat="1" applyFont="1" applyFill="1" applyBorder="1" applyAlignment="1">
      <alignment vertical="center"/>
    </xf>
    <xf numFmtId="4" fontId="26" fillId="0" borderId="202" xfId="0" applyNumberFormat="1" applyFont="1" applyFill="1" applyBorder="1" applyAlignment="1">
      <alignment vertical="center"/>
    </xf>
    <xf numFmtId="4" fontId="26" fillId="0" borderId="203" xfId="0" applyNumberFormat="1" applyFont="1" applyFill="1" applyBorder="1" applyAlignment="1">
      <alignment vertical="center"/>
    </xf>
    <xf numFmtId="4" fontId="31" fillId="0" borderId="115" xfId="0" applyNumberFormat="1" applyFont="1" applyFill="1" applyBorder="1" applyAlignment="1">
      <alignment vertical="center"/>
    </xf>
    <xf numFmtId="4" fontId="26" fillId="0" borderId="83" xfId="0" applyNumberFormat="1" applyFont="1" applyFill="1" applyBorder="1" applyAlignment="1">
      <alignment vertical="center"/>
    </xf>
    <xf numFmtId="4" fontId="29" fillId="0" borderId="257" xfId="0" applyNumberFormat="1" applyFont="1" applyFill="1" applyBorder="1" applyAlignment="1">
      <alignment vertical="center"/>
    </xf>
    <xf numFmtId="0" fontId="90" fillId="0" borderId="10" xfId="0" applyFont="1" applyBorder="1" applyAlignment="1"/>
    <xf numFmtId="0" fontId="80" fillId="0" borderId="13" xfId="0" applyFont="1" applyBorder="1"/>
    <xf numFmtId="0" fontId="93" fillId="0" borderId="13" xfId="0" applyFont="1" applyBorder="1" applyAlignment="1">
      <alignment horizontal="center"/>
    </xf>
    <xf numFmtId="0" fontId="80" fillId="0" borderId="13" xfId="0" applyFont="1" applyBorder="1" applyAlignment="1">
      <alignment horizontal="center"/>
    </xf>
    <xf numFmtId="0" fontId="94" fillId="0" borderId="13" xfId="0" applyFont="1" applyBorder="1" applyAlignment="1">
      <alignment horizontal="center"/>
    </xf>
    <xf numFmtId="0" fontId="80" fillId="0" borderId="107" xfId="0" applyFont="1" applyBorder="1" applyAlignment="1">
      <alignment horizontal="center"/>
    </xf>
    <xf numFmtId="0" fontId="94" fillId="0" borderId="13" xfId="0" applyFont="1" applyBorder="1"/>
    <xf numFmtId="0" fontId="29" fillId="0" borderId="0" xfId="0" applyFont="1" applyAlignment="1"/>
    <xf numFmtId="0" fontId="90" fillId="0" borderId="13" xfId="0" applyFont="1" applyBorder="1" applyAlignment="1"/>
    <xf numFmtId="0" fontId="93" fillId="0" borderId="153" xfId="0" applyFont="1" applyBorder="1" applyAlignment="1">
      <alignment horizontal="center"/>
    </xf>
    <xf numFmtId="0" fontId="95" fillId="0" borderId="13" xfId="0" applyFont="1" applyBorder="1"/>
    <xf numFmtId="0" fontId="95" fillId="0" borderId="13" xfId="0" applyFont="1" applyFill="1" applyBorder="1" applyAlignment="1">
      <alignment horizontal="left"/>
    </xf>
    <xf numFmtId="0" fontId="94" fillId="0" borderId="16" xfId="0" applyFont="1" applyBorder="1"/>
    <xf numFmtId="0" fontId="95" fillId="0" borderId="107" xfId="0" applyFont="1" applyBorder="1"/>
    <xf numFmtId="0" fontId="96" fillId="0" borderId="13" xfId="0" applyFont="1" applyBorder="1"/>
    <xf numFmtId="0" fontId="96" fillId="0" borderId="13" xfId="0" applyFont="1" applyBorder="1" applyAlignment="1">
      <alignment wrapText="1"/>
    </xf>
    <xf numFmtId="0" fontId="59" fillId="0" borderId="10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80" fillId="0" borderId="153" xfId="0" applyFont="1" applyBorder="1" applyAlignment="1">
      <alignment horizontal="center" vertical="center" wrapText="1"/>
    </xf>
    <xf numFmtId="3" fontId="51" fillId="22" borderId="16" xfId="0" applyNumberFormat="1" applyFont="1" applyFill="1" applyBorder="1" applyAlignment="1">
      <alignment vertical="center"/>
    </xf>
    <xf numFmtId="0" fontId="47" fillId="22" borderId="16" xfId="0" applyFont="1" applyFill="1" applyBorder="1" applyAlignment="1">
      <alignment vertical="center" wrapText="1"/>
    </xf>
    <xf numFmtId="3" fontId="47" fillId="22" borderId="16" xfId="0" applyNumberFormat="1" applyFont="1" applyFill="1" applyBorder="1"/>
    <xf numFmtId="0" fontId="0" fillId="0" borderId="0" xfId="0" applyFont="1"/>
    <xf numFmtId="0" fontId="12" fillId="22" borderId="139" xfId="0" applyFont="1" applyFill="1" applyBorder="1" applyAlignment="1">
      <alignment horizontal="center"/>
    </xf>
    <xf numFmtId="3" fontId="12" fillId="0" borderId="194" xfId="0" applyNumberFormat="1" applyFont="1" applyFill="1" applyBorder="1" applyAlignment="1">
      <alignment horizontal="right" vertical="center"/>
    </xf>
    <xf numFmtId="167" fontId="83" fillId="0" borderId="0" xfId="34" applyNumberFormat="1"/>
    <xf numFmtId="4" fontId="7" fillId="22" borderId="73" xfId="0" applyNumberFormat="1" applyFont="1" applyFill="1" applyBorder="1" applyAlignment="1">
      <alignment vertical="center"/>
    </xf>
    <xf numFmtId="167" fontId="2" fillId="22" borderId="0" xfId="0" applyNumberFormat="1" applyFont="1" applyFill="1"/>
    <xf numFmtId="167" fontId="0" fillId="22" borderId="0" xfId="0" applyNumberFormat="1" applyFont="1" applyFill="1"/>
    <xf numFmtId="0" fontId="10" fillId="21" borderId="43" xfId="0" applyFont="1" applyFill="1" applyBorder="1" applyAlignment="1">
      <alignment horizontal="center"/>
    </xf>
    <xf numFmtId="0" fontId="6" fillId="21" borderId="18" xfId="0" applyFont="1" applyFill="1" applyBorder="1" applyAlignment="1">
      <alignment horizontal="center"/>
    </xf>
    <xf numFmtId="0" fontId="6" fillId="21" borderId="41" xfId="0" applyFont="1" applyFill="1" applyBorder="1" applyAlignment="1">
      <alignment horizontal="center"/>
    </xf>
    <xf numFmtId="0" fontId="10" fillId="21" borderId="41" xfId="0" applyFont="1" applyFill="1" applyBorder="1" applyAlignment="1">
      <alignment horizontal="center" vertical="top" wrapText="1"/>
    </xf>
    <xf numFmtId="3" fontId="2" fillId="21" borderId="41" xfId="0" applyNumberFormat="1" applyFont="1" applyFill="1" applyBorder="1" applyAlignment="1">
      <alignment vertical="center" wrapText="1"/>
    </xf>
    <xf numFmtId="0" fontId="2" fillId="21" borderId="41" xfId="0" applyFont="1" applyFill="1" applyBorder="1" applyAlignment="1">
      <alignment vertical="center" wrapText="1"/>
    </xf>
    <xf numFmtId="0" fontId="3" fillId="21" borderId="49" xfId="0" applyFont="1" applyFill="1" applyBorder="1" applyAlignment="1">
      <alignment horizontal="center" vertical="center"/>
    </xf>
    <xf numFmtId="0" fontId="24" fillId="21" borderId="18" xfId="0" applyFont="1" applyFill="1" applyBorder="1" applyAlignment="1">
      <alignment horizontal="center" vertical="center"/>
    </xf>
    <xf numFmtId="3" fontId="25" fillId="21" borderId="41" xfId="0" applyNumberFormat="1" applyFont="1" applyFill="1" applyBorder="1" applyAlignment="1">
      <alignment vertical="center" wrapText="1"/>
    </xf>
    <xf numFmtId="0" fontId="24" fillId="21" borderId="41" xfId="0" applyFont="1" applyFill="1" applyBorder="1" applyAlignment="1">
      <alignment vertical="center" wrapText="1"/>
    </xf>
    <xf numFmtId="0" fontId="3" fillId="21" borderId="41" xfId="0" applyFont="1" applyFill="1" applyBorder="1" applyAlignment="1">
      <alignment vertical="center" wrapText="1"/>
    </xf>
    <xf numFmtId="0" fontId="54" fillId="21" borderId="28" xfId="0" applyFont="1" applyFill="1" applyBorder="1" applyAlignment="1">
      <alignment horizontal="center"/>
    </xf>
    <xf numFmtId="0" fontId="54" fillId="21" borderId="38" xfId="0" applyFont="1" applyFill="1" applyBorder="1" applyAlignment="1">
      <alignment horizontal="center"/>
    </xf>
    <xf numFmtId="3" fontId="24" fillId="21" borderId="41" xfId="0" applyNumberFormat="1" applyFont="1" applyFill="1" applyBorder="1" applyAlignment="1">
      <alignment vertical="center"/>
    </xf>
    <xf numFmtId="3" fontId="25" fillId="21" borderId="41" xfId="0" applyNumberFormat="1" applyFont="1" applyFill="1" applyBorder="1" applyAlignment="1">
      <alignment vertical="center"/>
    </xf>
    <xf numFmtId="3" fontId="7" fillId="21" borderId="42" xfId="0" applyNumberFormat="1" applyFont="1" applyFill="1" applyBorder="1" applyAlignment="1">
      <alignment vertical="center"/>
    </xf>
    <xf numFmtId="3" fontId="25" fillId="21" borderId="42" xfId="0" applyNumberFormat="1" applyFont="1" applyFill="1" applyBorder="1" applyAlignment="1">
      <alignment vertical="center"/>
    </xf>
    <xf numFmtId="3" fontId="2" fillId="22" borderId="0" xfId="0" applyNumberFormat="1" applyFont="1" applyFill="1" applyAlignment="1"/>
    <xf numFmtId="3" fontId="17" fillId="0" borderId="64" xfId="32" applyNumberFormat="1" applyFont="1" applyFill="1" applyBorder="1" applyAlignment="1" applyProtection="1">
      <alignment vertical="center"/>
      <protection hidden="1"/>
    </xf>
    <xf numFmtId="0" fontId="13" fillId="0" borderId="10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/>
    <xf numFmtId="0" fontId="37" fillId="0" borderId="13" xfId="0" applyFont="1" applyBorder="1"/>
    <xf numFmtId="3" fontId="3" fillId="22" borderId="32" xfId="0" applyNumberFormat="1" applyFont="1" applyFill="1" applyBorder="1" applyAlignment="1">
      <alignment horizontal="center"/>
    </xf>
    <xf numFmtId="3" fontId="3" fillId="22" borderId="30" xfId="0" applyNumberFormat="1" applyFont="1" applyFill="1" applyBorder="1" applyAlignment="1">
      <alignment horizontal="center"/>
    </xf>
    <xf numFmtId="3" fontId="7" fillId="22" borderId="261" xfId="0" applyNumberFormat="1" applyFont="1" applyFill="1" applyBorder="1" applyAlignment="1">
      <alignment horizontal="center" vertical="center"/>
    </xf>
    <xf numFmtId="4" fontId="8" fillId="22" borderId="30" xfId="0" applyNumberFormat="1" applyFont="1" applyFill="1" applyBorder="1"/>
    <xf numFmtId="4" fontId="7" fillId="22" borderId="30" xfId="0" applyNumberFormat="1" applyFont="1" applyFill="1" applyBorder="1"/>
    <xf numFmtId="3" fontId="39" fillId="22" borderId="16" xfId="0" applyNumberFormat="1" applyFont="1" applyFill="1" applyBorder="1" applyAlignment="1">
      <alignment vertical="center"/>
    </xf>
    <xf numFmtId="4" fontId="3" fillId="22" borderId="73" xfId="0" applyNumberFormat="1" applyFont="1" applyFill="1" applyBorder="1" applyAlignment="1">
      <alignment vertical="center"/>
    </xf>
    <xf numFmtId="4" fontId="8" fillId="22" borderId="30" xfId="0" applyNumberFormat="1" applyFont="1" applyFill="1" applyBorder="1" applyAlignment="1">
      <alignment vertical="center"/>
    </xf>
    <xf numFmtId="3" fontId="3" fillId="22" borderId="21" xfId="0" applyNumberFormat="1" applyFont="1" applyFill="1" applyBorder="1" applyAlignment="1">
      <alignment horizontal="center"/>
    </xf>
    <xf numFmtId="3" fontId="2" fillId="22" borderId="21" xfId="0" applyNumberFormat="1" applyFont="1" applyFill="1" applyBorder="1"/>
    <xf numFmtId="3" fontId="3" fillId="22" borderId="21" xfId="0" applyNumberFormat="1" applyFont="1" applyFill="1" applyBorder="1"/>
    <xf numFmtId="3" fontId="8" fillId="22" borderId="21" xfId="0" applyNumberFormat="1" applyFont="1" applyFill="1" applyBorder="1"/>
    <xf numFmtId="3" fontId="2" fillId="22" borderId="21" xfId="0" applyNumberFormat="1" applyFont="1" applyFill="1" applyBorder="1" applyAlignment="1">
      <alignment vertical="center"/>
    </xf>
    <xf numFmtId="3" fontId="7" fillId="22" borderId="68" xfId="0" applyNumberFormat="1" applyFont="1" applyFill="1" applyBorder="1" applyAlignment="1">
      <alignment vertical="center"/>
    </xf>
    <xf numFmtId="0" fontId="17" fillId="0" borderId="0" xfId="32" applyFont="1" applyFill="1" applyBorder="1" applyAlignment="1">
      <alignment vertical="center"/>
    </xf>
    <xf numFmtId="4" fontId="47" fillId="0" borderId="127" xfId="32" applyNumberFormat="1" applyFont="1" applyFill="1" applyBorder="1" applyAlignment="1">
      <alignment vertical="center"/>
    </xf>
    <xf numFmtId="4" fontId="29" fillId="0" borderId="231" xfId="0" applyNumberFormat="1" applyFont="1" applyFill="1" applyBorder="1" applyAlignment="1">
      <alignment vertical="center"/>
    </xf>
    <xf numFmtId="0" fontId="94" fillId="0" borderId="16" xfId="0" applyFont="1" applyBorder="1" applyAlignment="1">
      <alignment horizontal="center"/>
    </xf>
    <xf numFmtId="3" fontId="3" fillId="0" borderId="272" xfId="0" applyNumberFormat="1" applyFont="1" applyFill="1" applyBorder="1" applyAlignment="1" applyProtection="1">
      <alignment vertical="center"/>
    </xf>
    <xf numFmtId="3" fontId="8" fillId="0" borderId="233" xfId="0" applyNumberFormat="1" applyFont="1" applyFill="1" applyBorder="1" applyAlignment="1" applyProtection="1">
      <alignment vertical="center"/>
      <protection locked="0"/>
    </xf>
    <xf numFmtId="3" fontId="8" fillId="0" borderId="17" xfId="0" applyNumberFormat="1" applyFont="1" applyFill="1" applyBorder="1" applyAlignment="1" applyProtection="1">
      <alignment vertical="center"/>
      <protection locked="0"/>
    </xf>
    <xf numFmtId="3" fontId="24" fillId="0" borderId="17" xfId="0" applyNumberFormat="1" applyFont="1" applyFill="1" applyBorder="1" applyAlignment="1" applyProtection="1">
      <alignment vertical="center"/>
      <protection locked="0"/>
    </xf>
    <xf numFmtId="3" fontId="3" fillId="0" borderId="272" xfId="0" applyNumberFormat="1" applyFont="1" applyFill="1" applyBorder="1" applyAlignment="1" applyProtection="1">
      <alignment vertical="center"/>
      <protection locked="0"/>
    </xf>
    <xf numFmtId="3" fontId="8" fillId="0" borderId="58" xfId="0" applyNumberFormat="1" applyFont="1" applyFill="1" applyBorder="1" applyAlignment="1" applyProtection="1">
      <alignment vertical="center"/>
      <protection locked="0"/>
    </xf>
    <xf numFmtId="3" fontId="7" fillId="0" borderId="58" xfId="0" applyNumberFormat="1" applyFont="1" applyFill="1" applyBorder="1" applyAlignment="1" applyProtection="1">
      <alignment vertical="center"/>
      <protection locked="0"/>
    </xf>
    <xf numFmtId="3" fontId="8" fillId="0" borderId="273" xfId="0" applyNumberFormat="1" applyFont="1" applyFill="1" applyBorder="1" applyAlignment="1" applyProtection="1">
      <alignment vertical="center"/>
      <protection locked="0"/>
    </xf>
    <xf numFmtId="3" fontId="3" fillId="0" borderId="274" xfId="0" applyNumberFormat="1" applyFont="1" applyFill="1" applyBorder="1" applyAlignment="1" applyProtection="1">
      <alignment vertical="center"/>
    </xf>
    <xf numFmtId="3" fontId="8" fillId="0" borderId="51" xfId="0" applyNumberFormat="1" applyFont="1" applyFill="1" applyBorder="1" applyAlignment="1" applyProtection="1">
      <alignment vertical="center"/>
      <protection locked="0"/>
    </xf>
    <xf numFmtId="3" fontId="8" fillId="0" borderId="47" xfId="0" applyNumberFormat="1" applyFont="1" applyFill="1" applyBorder="1" applyAlignment="1" applyProtection="1">
      <alignment vertical="center"/>
      <protection locked="0"/>
    </xf>
    <xf numFmtId="3" fontId="3" fillId="0" borderId="232" xfId="0" applyNumberFormat="1" applyFont="1" applyFill="1" applyBorder="1" applyAlignment="1" applyProtection="1">
      <alignment vertical="center"/>
      <protection locked="0"/>
    </xf>
    <xf numFmtId="3" fontId="8" fillId="0" borderId="17" xfId="0" applyNumberFormat="1" applyFont="1" applyFill="1" applyBorder="1" applyAlignment="1" applyProtection="1">
      <alignment vertical="center"/>
    </xf>
    <xf numFmtId="3" fontId="24" fillId="0" borderId="17" xfId="0" applyNumberFormat="1" applyFont="1" applyFill="1" applyBorder="1" applyAlignment="1" applyProtection="1">
      <alignment vertical="center"/>
    </xf>
    <xf numFmtId="3" fontId="7" fillId="0" borderId="233" xfId="0" applyNumberFormat="1" applyFont="1" applyFill="1" applyBorder="1" applyAlignment="1" applyProtection="1">
      <alignment vertical="center"/>
    </xf>
    <xf numFmtId="3" fontId="3" fillId="0" borderId="233" xfId="0" applyNumberFormat="1" applyFont="1" applyFill="1" applyBorder="1" applyAlignment="1" applyProtection="1">
      <alignment vertical="center"/>
      <protection locked="0"/>
    </xf>
    <xf numFmtId="3" fontId="8" fillId="0" borderId="47" xfId="0" applyNumberFormat="1" applyFont="1" applyFill="1" applyBorder="1" applyAlignment="1" applyProtection="1">
      <alignment vertical="center"/>
    </xf>
    <xf numFmtId="3" fontId="24" fillId="0" borderId="58" xfId="0" applyNumberFormat="1" applyFont="1" applyFill="1" applyBorder="1" applyAlignment="1" applyProtection="1">
      <alignment vertical="center"/>
    </xf>
    <xf numFmtId="3" fontId="24" fillId="0" borderId="273" xfId="0" applyNumberFormat="1" applyFont="1" applyFill="1" applyBorder="1" applyAlignment="1" applyProtection="1">
      <alignment vertical="center"/>
    </xf>
    <xf numFmtId="3" fontId="7" fillId="0" borderId="272" xfId="0" applyNumberFormat="1" applyFont="1" applyFill="1" applyBorder="1" applyAlignment="1" applyProtection="1">
      <alignment vertical="center"/>
    </xf>
    <xf numFmtId="3" fontId="7" fillId="0" borderId="272" xfId="0" applyNumberFormat="1" applyFont="1" applyFill="1" applyBorder="1" applyAlignment="1" applyProtection="1">
      <alignment vertical="center"/>
      <protection locked="0"/>
    </xf>
    <xf numFmtId="3" fontId="8" fillId="0" borderId="272" xfId="0" applyNumberFormat="1" applyFont="1" applyFill="1" applyBorder="1" applyAlignment="1" applyProtection="1">
      <alignment vertical="center"/>
      <protection locked="0"/>
    </xf>
    <xf numFmtId="3" fontId="19" fillId="0" borderId="99" xfId="0" applyNumberFormat="1" applyFont="1" applyFill="1" applyBorder="1" applyAlignment="1" applyProtection="1">
      <alignment vertical="center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3" fontId="3" fillId="0" borderId="21" xfId="0" applyNumberFormat="1" applyFont="1" applyFill="1" applyBorder="1" applyAlignment="1" applyProtection="1">
      <alignment vertical="center"/>
      <protection locked="0"/>
    </xf>
    <xf numFmtId="3" fontId="3" fillId="0" borderId="30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</xf>
    <xf numFmtId="3" fontId="3" fillId="0" borderId="21" xfId="0" applyNumberFormat="1" applyFont="1" applyFill="1" applyBorder="1" applyAlignment="1" applyProtection="1">
      <alignment vertical="center"/>
    </xf>
    <xf numFmtId="3" fontId="3" fillId="0" borderId="30" xfId="0" applyNumberFormat="1" applyFont="1" applyFill="1" applyBorder="1" applyAlignment="1" applyProtection="1">
      <alignment vertical="center"/>
    </xf>
    <xf numFmtId="3" fontId="24" fillId="0" borderId="14" xfId="0" applyNumberFormat="1" applyFont="1" applyFill="1" applyBorder="1" applyAlignment="1" applyProtection="1">
      <alignment vertical="center"/>
    </xf>
    <xf numFmtId="3" fontId="24" fillId="0" borderId="36" xfId="0" applyNumberFormat="1" applyFont="1" applyFill="1" applyBorder="1" applyAlignment="1" applyProtection="1">
      <alignment vertical="center"/>
    </xf>
    <xf numFmtId="3" fontId="24" fillId="0" borderId="50" xfId="0" applyNumberFormat="1" applyFont="1" applyFill="1" applyBorder="1" applyAlignment="1" applyProtection="1">
      <alignment vertical="center"/>
    </xf>
    <xf numFmtId="3" fontId="52" fillId="0" borderId="64" xfId="32" applyNumberFormat="1" applyFont="1" applyFill="1" applyBorder="1" applyAlignment="1" applyProtection="1">
      <alignment vertical="center"/>
      <protection locked="0"/>
    </xf>
    <xf numFmtId="0" fontId="52" fillId="0" borderId="64" xfId="32" applyFont="1" applyFill="1" applyBorder="1" applyAlignment="1">
      <alignment vertical="center" wrapText="1"/>
    </xf>
    <xf numFmtId="0" fontId="109" fillId="0" borderId="20" xfId="0" applyFont="1" applyBorder="1" applyAlignment="1">
      <alignment vertical="center"/>
    </xf>
    <xf numFmtId="3" fontId="7" fillId="22" borderId="44" xfId="0" applyNumberFormat="1" applyFont="1" applyFill="1" applyBorder="1" applyAlignment="1">
      <alignment vertical="center"/>
    </xf>
    <xf numFmtId="0" fontId="106" fillId="0" borderId="16" xfId="0" applyFont="1" applyBorder="1" applyAlignment="1">
      <alignment vertical="center"/>
    </xf>
    <xf numFmtId="0" fontId="0" fillId="0" borderId="51" xfId="0" applyFill="1" applyBorder="1"/>
    <xf numFmtId="0" fontId="0" fillId="0" borderId="17" xfId="0" applyFill="1" applyBorder="1"/>
    <xf numFmtId="0" fontId="0" fillId="0" borderId="58" xfId="0" applyFill="1" applyBorder="1"/>
    <xf numFmtId="3" fontId="19" fillId="0" borderId="275" xfId="0" applyNumberFormat="1" applyFont="1" applyFill="1" applyBorder="1" applyAlignment="1">
      <alignment vertical="center"/>
    </xf>
    <xf numFmtId="3" fontId="39" fillId="0" borderId="215" xfId="0" applyNumberFormat="1" applyFont="1" applyFill="1" applyBorder="1" applyAlignment="1">
      <alignment vertical="center"/>
    </xf>
    <xf numFmtId="0" fontId="0" fillId="0" borderId="38" xfId="0" applyFill="1" applyBorder="1"/>
    <xf numFmtId="0" fontId="0" fillId="0" borderId="79" xfId="0" applyFill="1" applyBorder="1"/>
    <xf numFmtId="3" fontId="2" fillId="0" borderId="52" xfId="0" applyNumberFormat="1" applyFont="1" applyFill="1" applyBorder="1" applyAlignment="1">
      <alignment horizontal="center"/>
    </xf>
    <xf numFmtId="3" fontId="8" fillId="0" borderId="52" xfId="0" applyNumberFormat="1" applyFont="1" applyFill="1" applyBorder="1" applyAlignment="1">
      <alignment vertical="center"/>
    </xf>
    <xf numFmtId="0" fontId="0" fillId="0" borderId="52" xfId="0" applyFill="1" applyBorder="1"/>
    <xf numFmtId="0" fontId="0" fillId="0" borderId="15" xfId="0" applyFill="1" applyBorder="1"/>
    <xf numFmtId="0" fontId="0" fillId="0" borderId="77" xfId="0" applyFill="1" applyBorder="1"/>
    <xf numFmtId="0" fontId="0" fillId="0" borderId="276" xfId="0" applyFill="1" applyBorder="1"/>
    <xf numFmtId="0" fontId="6" fillId="0" borderId="3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3" fontId="0" fillId="0" borderId="0" xfId="0" applyNumberFormat="1" applyFill="1"/>
    <xf numFmtId="3" fontId="19" fillId="0" borderId="100" xfId="0" applyNumberFormat="1" applyFont="1" applyFill="1" applyBorder="1" applyAlignment="1" applyProtection="1">
      <alignment vertical="center"/>
    </xf>
    <xf numFmtId="3" fontId="19" fillId="0" borderId="71" xfId="0" applyNumberFormat="1" applyFont="1" applyFill="1" applyBorder="1" applyAlignment="1" applyProtection="1">
      <alignment vertical="center"/>
    </xf>
    <xf numFmtId="3" fontId="19" fillId="0" borderId="75" xfId="0" applyNumberFormat="1" applyFont="1" applyFill="1" applyBorder="1" applyAlignment="1" applyProtection="1">
      <alignment vertical="center"/>
    </xf>
    <xf numFmtId="3" fontId="3" fillId="0" borderId="184" xfId="0" applyNumberFormat="1" applyFont="1" applyFill="1" applyBorder="1" applyAlignment="1" applyProtection="1">
      <alignment vertical="center"/>
    </xf>
    <xf numFmtId="167" fontId="8" fillId="0" borderId="21" xfId="0" applyNumberFormat="1" applyFont="1" applyFill="1" applyBorder="1" applyAlignment="1" applyProtection="1">
      <alignment vertical="center"/>
    </xf>
    <xf numFmtId="0" fontId="17" fillId="22" borderId="191" xfId="0" applyFont="1" applyFill="1" applyBorder="1" applyAlignment="1">
      <alignment vertical="center"/>
    </xf>
    <xf numFmtId="0" fontId="94" fillId="0" borderId="107" xfId="0" applyFont="1" applyBorder="1" applyAlignment="1">
      <alignment vertical="center"/>
    </xf>
    <xf numFmtId="0" fontId="94" fillId="0" borderId="54" xfId="0" applyFont="1" applyBorder="1" applyAlignment="1">
      <alignment vertical="center"/>
    </xf>
    <xf numFmtId="0" fontId="94" fillId="0" borderId="20" xfId="0" applyFont="1" applyBorder="1" applyAlignment="1">
      <alignment vertical="center"/>
    </xf>
    <xf numFmtId="0" fontId="94" fillId="0" borderId="19" xfId="0" applyFont="1" applyBorder="1" applyAlignment="1">
      <alignment vertical="center"/>
    </xf>
    <xf numFmtId="3" fontId="3" fillId="22" borderId="23" xfId="0" applyNumberFormat="1" applyFont="1" applyFill="1" applyBorder="1" applyAlignment="1">
      <alignment vertical="center"/>
    </xf>
    <xf numFmtId="3" fontId="36" fillId="22" borderId="200" xfId="0" applyNumberFormat="1" applyFont="1" applyFill="1" applyBorder="1" applyAlignment="1">
      <alignment vertical="center"/>
    </xf>
    <xf numFmtId="167" fontId="0" fillId="0" borderId="0" xfId="0" applyNumberFormat="1"/>
    <xf numFmtId="167" fontId="24" fillId="0" borderId="30" xfId="0" applyNumberFormat="1" applyFont="1" applyFill="1" applyBorder="1" applyAlignment="1" applyProtection="1">
      <alignment vertical="center"/>
      <protection locked="0"/>
    </xf>
    <xf numFmtId="167" fontId="8" fillId="0" borderId="28" xfId="0" applyNumberFormat="1" applyFont="1" applyFill="1" applyBorder="1" applyAlignment="1" applyProtection="1">
      <alignment vertical="center"/>
      <protection locked="0"/>
    </xf>
    <xf numFmtId="0" fontId="80" fillId="0" borderId="59" xfId="0" applyFont="1" applyBorder="1" applyAlignment="1">
      <alignment horizontal="center" vertical="center" wrapText="1"/>
    </xf>
    <xf numFmtId="167" fontId="2" fillId="0" borderId="0" xfId="0" applyNumberFormat="1" applyFont="1" applyFill="1"/>
    <xf numFmtId="0" fontId="104" fillId="0" borderId="16" xfId="0" applyFont="1" applyBorder="1" applyAlignment="1">
      <alignment horizontal="center"/>
    </xf>
    <xf numFmtId="0" fontId="115" fillId="0" borderId="13" xfId="0" applyFont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60" fillId="0" borderId="13" xfId="0" applyFont="1" applyBorder="1" applyAlignment="1">
      <alignment horizontal="center"/>
    </xf>
    <xf numFmtId="0" fontId="37" fillId="0" borderId="25" xfId="0" applyFont="1" applyBorder="1" applyAlignment="1">
      <alignment horizontal="center" vertical="center"/>
    </xf>
    <xf numFmtId="0" fontId="80" fillId="0" borderId="77" xfId="0" applyFont="1" applyBorder="1" applyAlignment="1">
      <alignment horizontal="center" vertical="center" wrapText="1"/>
    </xf>
    <xf numFmtId="0" fontId="80" fillId="0" borderId="28" xfId="0" applyFont="1" applyBorder="1" applyAlignment="1">
      <alignment horizontal="center" vertical="center" wrapText="1"/>
    </xf>
    <xf numFmtId="0" fontId="80" fillId="0" borderId="58" xfId="0" applyFont="1" applyBorder="1" applyAlignment="1">
      <alignment horizontal="center" vertical="center" wrapText="1"/>
    </xf>
    <xf numFmtId="0" fontId="80" fillId="0" borderId="42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283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3" fontId="6" fillId="0" borderId="15" xfId="0" applyNumberFormat="1" applyFont="1" applyFill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3" fontId="6" fillId="0" borderId="30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30" xfId="0" applyNumberFormat="1" applyFont="1" applyBorder="1"/>
    <xf numFmtId="3" fontId="116" fillId="0" borderId="0" xfId="0" applyNumberFormat="1" applyFont="1" applyBorder="1"/>
    <xf numFmtId="3" fontId="6" fillId="0" borderId="46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3" fontId="6" fillId="0" borderId="15" xfId="0" applyNumberFormat="1" applyFont="1" applyBorder="1"/>
    <xf numFmtId="3" fontId="6" fillId="0" borderId="21" xfId="0" applyNumberFormat="1" applyFont="1" applyBorder="1"/>
    <xf numFmtId="3" fontId="6" fillId="0" borderId="17" xfId="0" applyNumberFormat="1" applyFont="1" applyBorder="1"/>
    <xf numFmtId="3" fontId="6" fillId="0" borderId="16" xfId="0" applyNumberFormat="1" applyFont="1" applyBorder="1"/>
    <xf numFmtId="3" fontId="6" fillId="0" borderId="12" xfId="0" applyNumberFormat="1" applyFont="1" applyBorder="1"/>
    <xf numFmtId="3" fontId="6" fillId="0" borderId="0" xfId="0" applyNumberFormat="1" applyFont="1" applyBorder="1"/>
    <xf numFmtId="3" fontId="6" fillId="0" borderId="16" xfId="0" applyNumberFormat="1" applyFont="1" applyFill="1" applyBorder="1" applyAlignment="1">
      <alignment horizontal="right"/>
    </xf>
    <xf numFmtId="3" fontId="6" fillId="0" borderId="30" xfId="0" applyNumberFormat="1" applyFont="1" applyFill="1" applyBorder="1" applyAlignment="1">
      <alignment horizontal="right"/>
    </xf>
    <xf numFmtId="0" fontId="13" fillId="0" borderId="13" xfId="0" applyFont="1" applyFill="1" applyBorder="1"/>
    <xf numFmtId="3" fontId="10" fillId="0" borderId="15" xfId="0" applyNumberFormat="1" applyFont="1" applyBorder="1"/>
    <xf numFmtId="3" fontId="10" fillId="0" borderId="21" xfId="0" applyNumberFormat="1" applyFont="1" applyBorder="1"/>
    <xf numFmtId="3" fontId="10" fillId="0" borderId="17" xfId="0" applyNumberFormat="1" applyFont="1" applyBorder="1"/>
    <xf numFmtId="3" fontId="10" fillId="0" borderId="16" xfId="0" applyNumberFormat="1" applyFont="1" applyBorder="1"/>
    <xf numFmtId="3" fontId="10" fillId="0" borderId="30" xfId="0" applyNumberFormat="1" applyFont="1" applyBorder="1"/>
    <xf numFmtId="3" fontId="10" fillId="0" borderId="12" xfId="0" applyNumberFormat="1" applyFont="1" applyBorder="1"/>
    <xf numFmtId="3" fontId="10" fillId="0" borderId="0" xfId="0" applyNumberFormat="1" applyFont="1" applyBorder="1"/>
    <xf numFmtId="0" fontId="78" fillId="0" borderId="13" xfId="0" applyFont="1" applyBorder="1" applyAlignment="1">
      <alignment wrapText="1"/>
    </xf>
    <xf numFmtId="3" fontId="6" fillId="0" borderId="61" xfId="0" applyNumberFormat="1" applyFont="1" applyBorder="1"/>
    <xf numFmtId="3" fontId="6" fillId="0" borderId="35" xfId="0" applyNumberFormat="1" applyFont="1" applyBorder="1"/>
    <xf numFmtId="3" fontId="6" fillId="0" borderId="260" xfId="0" applyNumberFormat="1" applyFont="1" applyBorder="1"/>
    <xf numFmtId="3" fontId="6" fillId="0" borderId="27" xfId="0" applyNumberFormat="1" applyFont="1" applyBorder="1"/>
    <xf numFmtId="3" fontId="6" fillId="0" borderId="31" xfId="0" applyNumberFormat="1" applyFont="1" applyBorder="1"/>
    <xf numFmtId="4" fontId="3" fillId="22" borderId="196" xfId="0" applyNumberFormat="1" applyFont="1" applyFill="1" applyBorder="1" applyAlignment="1">
      <alignment vertical="center"/>
    </xf>
    <xf numFmtId="3" fontId="19" fillId="0" borderId="20" xfId="0" applyNumberFormat="1" applyFont="1" applyFill="1" applyBorder="1" applyAlignment="1">
      <alignment vertical="center"/>
    </xf>
    <xf numFmtId="3" fontId="17" fillId="0" borderId="16" xfId="0" applyNumberFormat="1" applyFont="1" applyFill="1" applyBorder="1" applyAlignment="1">
      <alignment vertical="center"/>
    </xf>
    <xf numFmtId="167" fontId="2" fillId="21" borderId="0" xfId="0" applyNumberFormat="1" applyFont="1" applyFill="1"/>
    <xf numFmtId="167" fontId="2" fillId="0" borderId="0" xfId="0" applyNumberFormat="1" applyFont="1"/>
    <xf numFmtId="0" fontId="2" fillId="0" borderId="47" xfId="0" applyFont="1" applyFill="1" applyBorder="1" applyAlignment="1">
      <alignment horizontal="center" vertical="center"/>
    </xf>
    <xf numFmtId="0" fontId="2" fillId="0" borderId="129" xfId="34" applyFont="1" applyFill="1" applyBorder="1" applyAlignment="1">
      <alignment horizontal="center" vertical="center"/>
    </xf>
    <xf numFmtId="3" fontId="2" fillId="0" borderId="282" xfId="0" applyNumberFormat="1" applyFont="1" applyFill="1" applyBorder="1" applyAlignment="1">
      <alignment horizontal="center"/>
    </xf>
    <xf numFmtId="3" fontId="3" fillId="0" borderId="278" xfId="0" applyNumberFormat="1" applyFont="1" applyFill="1" applyBorder="1" applyAlignment="1">
      <alignment vertical="center"/>
    </xf>
    <xf numFmtId="3" fontId="8" fillId="0" borderId="278" xfId="0" applyNumberFormat="1" applyFont="1" applyFill="1" applyBorder="1" applyAlignment="1">
      <alignment vertical="center"/>
    </xf>
    <xf numFmtId="3" fontId="8" fillId="0" borderId="282" xfId="0" applyNumberFormat="1" applyFont="1" applyFill="1" applyBorder="1" applyAlignment="1">
      <alignment vertical="center"/>
    </xf>
    <xf numFmtId="3" fontId="3" fillId="0" borderId="47" xfId="0" applyNumberFormat="1" applyFont="1" applyFill="1" applyBorder="1" applyAlignment="1">
      <alignment vertical="center"/>
    </xf>
    <xf numFmtId="3" fontId="2" fillId="0" borderId="286" xfId="0" applyNumberFormat="1" applyFont="1" applyFill="1" applyBorder="1" applyAlignment="1">
      <alignment vertical="center"/>
    </xf>
    <xf numFmtId="3" fontId="7" fillId="0" borderId="286" xfId="0" applyNumberFormat="1" applyFont="1" applyFill="1" applyBorder="1" applyAlignment="1">
      <alignment vertical="center"/>
    </xf>
    <xf numFmtId="3" fontId="8" fillId="0" borderId="287" xfId="0" applyNumberFormat="1" applyFont="1" applyFill="1" applyBorder="1" applyAlignment="1">
      <alignment vertical="center"/>
    </xf>
    <xf numFmtId="3" fontId="8" fillId="0" borderId="67" xfId="0" applyNumberFormat="1" applyFont="1" applyFill="1" applyBorder="1" applyAlignment="1">
      <alignment vertical="center"/>
    </xf>
    <xf numFmtId="0" fontId="0" fillId="0" borderId="286" xfId="0" applyFill="1" applyBorder="1"/>
    <xf numFmtId="3" fontId="2" fillId="0" borderId="288" xfId="0" applyNumberFormat="1" applyFont="1" applyFill="1" applyBorder="1" applyAlignment="1">
      <alignment horizontal="center"/>
    </xf>
    <xf numFmtId="3" fontId="2" fillId="0" borderId="289" xfId="0" applyNumberFormat="1" applyFont="1" applyFill="1" applyBorder="1" applyAlignment="1">
      <alignment horizontal="center"/>
    </xf>
    <xf numFmtId="3" fontId="2" fillId="0" borderId="278" xfId="0" applyNumberFormat="1" applyFont="1" applyFill="1" applyBorder="1" applyAlignment="1">
      <alignment vertical="center"/>
    </xf>
    <xf numFmtId="3" fontId="8" fillId="0" borderId="288" xfId="0" applyNumberFormat="1" applyFont="1" applyFill="1" applyBorder="1" applyAlignment="1">
      <alignment vertical="center"/>
    </xf>
    <xf numFmtId="3" fontId="8" fillId="0" borderId="289" xfId="0" applyNumberFormat="1" applyFont="1" applyFill="1" applyBorder="1" applyAlignment="1">
      <alignment vertical="center"/>
    </xf>
    <xf numFmtId="3" fontId="7" fillId="0" borderId="278" xfId="0" applyNumberFormat="1" applyFont="1" applyFill="1" applyBorder="1" applyAlignment="1">
      <alignment vertical="center"/>
    </xf>
    <xf numFmtId="3" fontId="8" fillId="0" borderId="281" xfId="0" applyNumberFormat="1" applyFont="1" applyFill="1" applyBorder="1" applyAlignment="1">
      <alignment vertical="center"/>
    </xf>
    <xf numFmtId="3" fontId="2" fillId="0" borderId="286" xfId="0" applyNumberFormat="1" applyFont="1" applyFill="1" applyBorder="1" applyAlignment="1">
      <alignment horizontal="center"/>
    </xf>
    <xf numFmtId="3" fontId="8" fillId="0" borderId="286" xfId="0" applyNumberFormat="1" applyFont="1" applyFill="1" applyBorder="1" applyAlignment="1">
      <alignment vertical="center"/>
    </xf>
    <xf numFmtId="3" fontId="3" fillId="0" borderId="288" xfId="0" applyNumberFormat="1" applyFont="1" applyFill="1" applyBorder="1" applyAlignment="1">
      <alignment horizontal="center"/>
    </xf>
    <xf numFmtId="3" fontId="3" fillId="0" borderId="283" xfId="0" applyNumberFormat="1" applyFont="1" applyFill="1" applyBorder="1" applyAlignment="1">
      <alignment horizontal="center"/>
    </xf>
    <xf numFmtId="3" fontId="3" fillId="0" borderId="289" xfId="0" applyNumberFormat="1" applyFont="1" applyFill="1" applyBorder="1" applyAlignment="1">
      <alignment horizontal="center"/>
    </xf>
    <xf numFmtId="3" fontId="2" fillId="0" borderId="288" xfId="0" applyNumberFormat="1" applyFont="1" applyFill="1" applyBorder="1" applyAlignment="1">
      <alignment vertical="center"/>
    </xf>
    <xf numFmtId="3" fontId="2" fillId="0" borderId="281" xfId="0" applyNumberFormat="1" applyFont="1" applyFill="1" applyBorder="1" applyAlignment="1">
      <alignment vertical="center"/>
    </xf>
    <xf numFmtId="3" fontId="2" fillId="0" borderId="289" xfId="0" applyNumberFormat="1" applyFont="1" applyFill="1" applyBorder="1" applyAlignment="1">
      <alignment vertical="center"/>
    </xf>
    <xf numFmtId="3" fontId="2" fillId="0" borderId="42" xfId="0" applyNumberFormat="1" applyFont="1" applyFill="1" applyBorder="1" applyAlignment="1">
      <alignment vertical="center"/>
    </xf>
    <xf numFmtId="3" fontId="8" fillId="0" borderId="290" xfId="0" applyNumberFormat="1" applyFont="1" applyFill="1" applyBorder="1" applyAlignment="1">
      <alignment vertical="center"/>
    </xf>
    <xf numFmtId="3" fontId="8" fillId="0" borderId="291" xfId="0" applyNumberFormat="1" applyFont="1" applyFill="1" applyBorder="1" applyAlignment="1">
      <alignment vertical="center"/>
    </xf>
    <xf numFmtId="3" fontId="8" fillId="0" borderId="292" xfId="0" applyNumberFormat="1" applyFont="1" applyFill="1" applyBorder="1" applyAlignment="1">
      <alignment vertical="center"/>
    </xf>
    <xf numFmtId="3" fontId="8" fillId="0" borderId="293" xfId="0" applyNumberFormat="1" applyFont="1" applyFill="1" applyBorder="1" applyAlignment="1">
      <alignment vertical="center"/>
    </xf>
    <xf numFmtId="3" fontId="3" fillId="0" borderId="284" xfId="0" applyNumberFormat="1" applyFont="1" applyFill="1" applyBorder="1" applyAlignment="1">
      <alignment vertical="center"/>
    </xf>
    <xf numFmtId="3" fontId="8" fillId="0" borderId="232" xfId="0" applyNumberFormat="1" applyFont="1" applyFill="1" applyBorder="1" applyAlignment="1" applyProtection="1">
      <alignment vertical="center"/>
    </xf>
    <xf numFmtId="0" fontId="17" fillId="21" borderId="93" xfId="0" applyFont="1" applyFill="1" applyBorder="1" applyAlignment="1">
      <alignment horizontal="center"/>
    </xf>
    <xf numFmtId="0" fontId="17" fillId="21" borderId="68" xfId="0" applyFont="1" applyFill="1" applyBorder="1" applyAlignment="1">
      <alignment vertical="center"/>
    </xf>
    <xf numFmtId="0" fontId="4" fillId="22" borderId="0" xfId="0" applyFont="1" applyFill="1" applyBorder="1" applyAlignment="1">
      <alignment horizontal="left" vertical="center"/>
    </xf>
    <xf numFmtId="0" fontId="36" fillId="22" borderId="294" xfId="0" applyFont="1" applyFill="1" applyBorder="1" applyAlignment="1">
      <alignment horizontal="left"/>
    </xf>
    <xf numFmtId="0" fontId="4" fillId="22" borderId="86" xfId="0" applyFont="1" applyFill="1" applyBorder="1" applyAlignment="1">
      <alignment horizontal="left" vertical="center" wrapText="1"/>
    </xf>
    <xf numFmtId="0" fontId="36" fillId="22" borderId="288" xfId="0" applyFont="1" applyFill="1" applyBorder="1" applyAlignment="1">
      <alignment horizontal="center"/>
    </xf>
    <xf numFmtId="0" fontId="12" fillId="22" borderId="115" xfId="0" applyFont="1" applyFill="1" applyBorder="1"/>
    <xf numFmtId="4" fontId="24" fillId="0" borderId="153" xfId="0" applyNumberFormat="1" applyFont="1" applyFill="1" applyBorder="1" applyAlignment="1">
      <alignment vertical="center"/>
    </xf>
    <xf numFmtId="169" fontId="82" fillId="0" borderId="0" xfId="41" applyNumberFormat="1" applyFont="1"/>
    <xf numFmtId="169" fontId="82" fillId="0" borderId="0" xfId="41" applyNumberFormat="1" applyFont="1" applyAlignment="1">
      <alignment horizontal="right"/>
    </xf>
    <xf numFmtId="169" fontId="13" fillId="22" borderId="0" xfId="41" applyNumberFormat="1" applyFont="1" applyFill="1" applyBorder="1" applyAlignment="1">
      <alignment horizontal="right"/>
    </xf>
    <xf numFmtId="169" fontId="2" fillId="22" borderId="0" xfId="41" applyNumberFormat="1" applyFont="1" applyFill="1" applyBorder="1" applyAlignment="1">
      <alignment horizontal="right"/>
    </xf>
    <xf numFmtId="169" fontId="80" fillId="0" borderId="0" xfId="41" applyNumberFormat="1" applyFont="1"/>
    <xf numFmtId="169" fontId="90" fillId="0" borderId="0" xfId="41" applyNumberFormat="1" applyFont="1" applyAlignment="1"/>
    <xf numFmtId="169" fontId="91" fillId="0" borderId="0" xfId="41" applyNumberFormat="1" applyFont="1" applyAlignment="1"/>
    <xf numFmtId="169" fontId="90" fillId="0" borderId="0" xfId="41" applyNumberFormat="1" applyFont="1" applyAlignment="1">
      <alignment horizontal="center"/>
    </xf>
    <xf numFmtId="169" fontId="33" fillId="0" borderId="0" xfId="41" applyNumberFormat="1" applyFont="1" applyAlignment="1">
      <alignment horizontal="right"/>
    </xf>
    <xf numFmtId="169" fontId="80" fillId="0" borderId="10" xfId="41" applyNumberFormat="1" applyFont="1" applyBorder="1"/>
    <xf numFmtId="169" fontId="90" fillId="0" borderId="32" xfId="41" applyNumberFormat="1" applyFont="1" applyBorder="1" applyAlignment="1"/>
    <xf numFmtId="3" fontId="90" fillId="0" borderId="10" xfId="41" applyNumberFormat="1" applyFont="1" applyBorder="1" applyAlignment="1"/>
    <xf numFmtId="3" fontId="26" fillId="0" borderId="20" xfId="41" applyNumberFormat="1" applyFont="1" applyBorder="1"/>
    <xf numFmtId="3" fontId="26" fillId="0" borderId="196" xfId="41" applyNumberFormat="1" applyFont="1" applyBorder="1"/>
    <xf numFmtId="169" fontId="82" fillId="0" borderId="32" xfId="41" applyNumberFormat="1" applyFont="1" applyBorder="1"/>
    <xf numFmtId="169" fontId="82" fillId="0" borderId="25" xfId="41" applyNumberFormat="1" applyFont="1" applyBorder="1"/>
    <xf numFmtId="169" fontId="80" fillId="0" borderId="13" xfId="41" applyNumberFormat="1" applyFont="1" applyBorder="1"/>
    <xf numFmtId="169" fontId="80" fillId="0" borderId="16" xfId="41" applyNumberFormat="1" applyFont="1" applyBorder="1"/>
    <xf numFmtId="3" fontId="80" fillId="0" borderId="13" xfId="41" applyNumberFormat="1" applyFont="1" applyBorder="1"/>
    <xf numFmtId="3" fontId="90" fillId="0" borderId="16" xfId="41" applyNumberFormat="1" applyFont="1" applyBorder="1" applyAlignment="1"/>
    <xf numFmtId="3" fontId="90" fillId="0" borderId="29" xfId="41" applyNumberFormat="1" applyFont="1" applyBorder="1" applyAlignment="1"/>
    <xf numFmtId="169" fontId="90" fillId="0" borderId="16" xfId="41" applyNumberFormat="1" applyFont="1" applyBorder="1" applyAlignment="1"/>
    <xf numFmtId="169" fontId="92" fillId="0" borderId="23" xfId="41" applyNumberFormat="1" applyFont="1" applyFill="1" applyBorder="1" applyAlignment="1">
      <alignment horizontal="center"/>
    </xf>
    <xf numFmtId="169" fontId="93" fillId="0" borderId="13" xfId="41" applyNumberFormat="1" applyFont="1" applyBorder="1" applyAlignment="1">
      <alignment horizontal="center"/>
    </xf>
    <xf numFmtId="169" fontId="94" fillId="0" borderId="16" xfId="41" applyNumberFormat="1" applyFont="1" applyBorder="1" applyAlignment="1">
      <alignment horizontal="center"/>
    </xf>
    <xf numFmtId="3" fontId="80" fillId="0" borderId="16" xfId="41" applyNumberFormat="1" applyFont="1" applyBorder="1"/>
    <xf numFmtId="3" fontId="80" fillId="0" borderId="21" xfId="41" applyNumberFormat="1" applyFont="1" applyBorder="1" applyAlignment="1">
      <alignment horizontal="center"/>
    </xf>
    <xf numFmtId="3" fontId="80" fillId="0" borderId="17" xfId="41" applyNumberFormat="1" applyFont="1" applyBorder="1" applyAlignment="1">
      <alignment horizontal="center"/>
    </xf>
    <xf numFmtId="3" fontId="80" fillId="0" borderId="21" xfId="41" applyNumberFormat="1" applyFont="1" applyBorder="1"/>
    <xf numFmtId="3" fontId="80" fillId="0" borderId="16" xfId="41" applyNumberFormat="1" applyFont="1" applyFill="1" applyBorder="1" applyAlignment="1">
      <alignment horizontal="center"/>
    </xf>
    <xf numFmtId="3" fontId="80" fillId="0" borderId="30" xfId="41" applyNumberFormat="1" applyFont="1" applyFill="1" applyBorder="1" applyAlignment="1">
      <alignment horizontal="center"/>
    </xf>
    <xf numFmtId="169" fontId="80" fillId="0" borderId="16" xfId="41" applyNumberFormat="1" applyFont="1" applyBorder="1" applyAlignment="1">
      <alignment horizontal="center"/>
    </xf>
    <xf numFmtId="3" fontId="80" fillId="0" borderId="16" xfId="41" applyNumberFormat="1" applyFont="1" applyBorder="1" applyAlignment="1">
      <alignment horizontal="center"/>
    </xf>
    <xf numFmtId="3" fontId="80" fillId="0" borderId="21" xfId="41" applyNumberFormat="1" applyFont="1" applyFill="1" applyBorder="1" applyAlignment="1">
      <alignment horizontal="center"/>
    </xf>
    <xf numFmtId="169" fontId="82" fillId="0" borderId="34" xfId="41" applyNumberFormat="1" applyFont="1" applyBorder="1"/>
    <xf numFmtId="169" fontId="82" fillId="0" borderId="26" xfId="41" applyNumberFormat="1" applyFont="1" applyBorder="1"/>
    <xf numFmtId="169" fontId="93" fillId="0" borderId="13" xfId="41" applyNumberFormat="1" applyFont="1" applyBorder="1" applyAlignment="1">
      <alignment horizontal="center" vertical="center"/>
    </xf>
    <xf numFmtId="169" fontId="80" fillId="0" borderId="29" xfId="41" applyNumberFormat="1" applyFont="1" applyFill="1" applyBorder="1" applyAlignment="1">
      <alignment horizontal="center"/>
    </xf>
    <xf numFmtId="169" fontId="80" fillId="0" borderId="13" xfId="41" applyNumberFormat="1" applyFont="1" applyBorder="1" applyAlignment="1">
      <alignment horizontal="center" vertical="center"/>
    </xf>
    <xf numFmtId="169" fontId="80" fillId="0" borderId="16" xfId="41" applyNumberFormat="1" applyFont="1" applyFill="1" applyBorder="1" applyAlignment="1">
      <alignment horizontal="center"/>
    </xf>
    <xf numFmtId="169" fontId="80" fillId="0" borderId="30" xfId="41" applyNumberFormat="1" applyFont="1" applyFill="1" applyBorder="1" applyAlignment="1">
      <alignment horizontal="center"/>
    </xf>
    <xf numFmtId="169" fontId="92" fillId="0" borderId="13" xfId="41" applyNumberFormat="1" applyFont="1" applyBorder="1" applyAlignment="1">
      <alignment horizontal="center" vertical="center"/>
    </xf>
    <xf numFmtId="3" fontId="82" fillId="0" borderId="16" xfId="41" applyNumberFormat="1" applyFont="1" applyBorder="1"/>
    <xf numFmtId="3" fontId="82" fillId="0" borderId="21" xfId="41" applyNumberFormat="1" applyFont="1" applyBorder="1"/>
    <xf numFmtId="169" fontId="93" fillId="0" borderId="59" xfId="41" applyNumberFormat="1" applyFont="1" applyBorder="1" applyAlignment="1">
      <alignment horizontal="center"/>
    </xf>
    <xf numFmtId="169" fontId="93" fillId="0" borderId="16" xfId="41" applyNumberFormat="1" applyFont="1" applyBorder="1" applyAlignment="1">
      <alignment horizontal="center"/>
    </xf>
    <xf numFmtId="3" fontId="93" fillId="0" borderId="13" xfId="41" applyNumberFormat="1" applyFont="1" applyBorder="1" applyAlignment="1">
      <alignment horizontal="center"/>
    </xf>
    <xf numFmtId="3" fontId="80" fillId="0" borderId="0" xfId="41" applyNumberFormat="1" applyFont="1" applyBorder="1"/>
    <xf numFmtId="3" fontId="82" fillId="0" borderId="59" xfId="41" applyNumberFormat="1" applyFont="1" applyBorder="1"/>
    <xf numFmtId="3" fontId="82" fillId="0" borderId="41" xfId="41" applyNumberFormat="1" applyFont="1" applyBorder="1"/>
    <xf numFmtId="3" fontId="80" fillId="0" borderId="42" xfId="41" applyNumberFormat="1" applyFont="1" applyBorder="1"/>
    <xf numFmtId="169" fontId="80" fillId="0" borderId="42" xfId="41" applyNumberFormat="1" applyFont="1" applyFill="1" applyBorder="1" applyAlignment="1">
      <alignment horizontal="center"/>
    </xf>
    <xf numFmtId="169" fontId="80" fillId="0" borderId="107" xfId="41" applyNumberFormat="1" applyFont="1" applyBorder="1" applyAlignment="1">
      <alignment horizontal="right" vertical="center"/>
    </xf>
    <xf numFmtId="169" fontId="80" fillId="0" borderId="54" xfId="41" applyNumberFormat="1" applyFont="1" applyBorder="1" applyAlignment="1">
      <alignment horizontal="center" vertical="center"/>
    </xf>
    <xf numFmtId="3" fontId="80" fillId="0" borderId="107" xfId="41" applyNumberFormat="1" applyFont="1" applyBorder="1" applyAlignment="1">
      <alignment horizontal="center" vertical="center"/>
    </xf>
    <xf numFmtId="3" fontId="80" fillId="0" borderId="49" xfId="41" applyNumberFormat="1" applyFont="1" applyBorder="1" applyAlignment="1">
      <alignment horizontal="center" vertical="center"/>
    </xf>
    <xf numFmtId="3" fontId="80" fillId="0" borderId="28" xfId="41" applyNumberFormat="1" applyFont="1" applyBorder="1" applyAlignment="1">
      <alignment horizontal="center" vertical="center"/>
    </xf>
    <xf numFmtId="3" fontId="80" fillId="0" borderId="41" xfId="41" applyNumberFormat="1" applyFont="1" applyBorder="1" applyAlignment="1">
      <alignment horizontal="center" vertical="center"/>
    </xf>
    <xf numFmtId="3" fontId="80" fillId="0" borderId="54" xfId="41" applyNumberFormat="1" applyFont="1" applyBorder="1" applyAlignment="1">
      <alignment horizontal="center"/>
    </xf>
    <xf numFmtId="3" fontId="80" fillId="0" borderId="42" xfId="41" applyNumberFormat="1" applyFont="1" applyBorder="1" applyAlignment="1">
      <alignment horizontal="center"/>
    </xf>
    <xf numFmtId="169" fontId="80" fillId="0" borderId="54" xfId="41" applyNumberFormat="1" applyFont="1" applyFill="1" applyBorder="1" applyAlignment="1">
      <alignment horizontal="center"/>
    </xf>
    <xf numFmtId="169" fontId="80" fillId="0" borderId="38" xfId="41" applyNumberFormat="1" applyFont="1" applyFill="1" applyBorder="1" applyAlignment="1">
      <alignment horizontal="center"/>
    </xf>
    <xf numFmtId="169" fontId="80" fillId="0" borderId="13" xfId="41" applyNumberFormat="1" applyFont="1" applyBorder="1" applyAlignment="1">
      <alignment horizontal="center"/>
    </xf>
    <xf numFmtId="170" fontId="80" fillId="0" borderId="16" xfId="41" applyNumberFormat="1" applyFont="1" applyBorder="1" applyAlignment="1">
      <alignment horizontal="center"/>
    </xf>
    <xf numFmtId="3" fontId="80" fillId="0" borderId="23" xfId="41" applyNumberFormat="1" applyFont="1" applyBorder="1"/>
    <xf numFmtId="169" fontId="80" fillId="0" borderId="289" xfId="41" applyNumberFormat="1" applyFont="1" applyFill="1" applyBorder="1"/>
    <xf numFmtId="169" fontId="95" fillId="0" borderId="16" xfId="41" applyNumberFormat="1" applyFont="1" applyBorder="1"/>
    <xf numFmtId="3" fontId="80" fillId="0" borderId="13" xfId="41" applyNumberFormat="1" applyFont="1" applyFill="1" applyBorder="1" applyAlignment="1">
      <alignment horizontal="right"/>
    </xf>
    <xf numFmtId="3" fontId="80" fillId="0" borderId="16" xfId="41" applyNumberFormat="1" applyFont="1" applyFill="1" applyBorder="1"/>
    <xf numFmtId="3" fontId="80" fillId="0" borderId="0" xfId="41" applyNumberFormat="1" applyFont="1" applyFill="1" applyBorder="1"/>
    <xf numFmtId="170" fontId="80" fillId="0" borderId="16" xfId="41" applyNumberFormat="1" applyFont="1" applyBorder="1"/>
    <xf numFmtId="170" fontId="80" fillId="0" borderId="30" xfId="41" applyNumberFormat="1" applyFont="1" applyFill="1" applyBorder="1"/>
    <xf numFmtId="169" fontId="95" fillId="0" borderId="16" xfId="41" applyNumberFormat="1" applyFont="1" applyFill="1" applyBorder="1" applyAlignment="1">
      <alignment horizontal="left"/>
    </xf>
    <xf numFmtId="3" fontId="80" fillId="0" borderId="16" xfId="41" applyNumberFormat="1" applyFont="1" applyFill="1" applyBorder="1" applyAlignment="1">
      <alignment horizontal="left"/>
    </xf>
    <xf numFmtId="3" fontId="80" fillId="0" borderId="13" xfId="41" applyNumberFormat="1" applyFont="1" applyBorder="1" applyAlignment="1">
      <alignment horizontal="right"/>
    </xf>
    <xf numFmtId="169" fontId="94" fillId="0" borderId="107" xfId="41" applyNumberFormat="1" applyFont="1" applyBorder="1" applyAlignment="1">
      <alignment vertical="center"/>
    </xf>
    <xf numFmtId="169" fontId="94" fillId="0" borderId="54" xfId="41" applyNumberFormat="1" applyFont="1" applyFill="1" applyBorder="1" applyAlignment="1">
      <alignment vertical="center"/>
    </xf>
    <xf numFmtId="3" fontId="94" fillId="0" borderId="54" xfId="41" applyNumberFormat="1" applyFont="1" applyFill="1" applyBorder="1" applyAlignment="1">
      <alignment vertical="center"/>
    </xf>
    <xf numFmtId="3" fontId="94" fillId="0" borderId="107" xfId="41" applyNumberFormat="1" applyFont="1" applyBorder="1" applyAlignment="1">
      <alignment horizontal="right" vertical="center"/>
    </xf>
    <xf numFmtId="3" fontId="94" fillId="0" borderId="54" xfId="41" applyNumberFormat="1" applyFont="1" applyBorder="1" applyAlignment="1">
      <alignment horizontal="right" vertical="center"/>
    </xf>
    <xf numFmtId="3" fontId="94" fillId="0" borderId="28" xfId="41" applyNumberFormat="1" applyFont="1" applyBorder="1" applyAlignment="1">
      <alignment vertical="center"/>
    </xf>
    <xf numFmtId="3" fontId="94" fillId="0" borderId="54" xfId="41" applyNumberFormat="1" applyFont="1" applyBorder="1" applyAlignment="1">
      <alignment vertical="center"/>
    </xf>
    <xf numFmtId="3" fontId="94" fillId="0" borderId="295" xfId="41" applyNumberFormat="1" applyFont="1" applyBorder="1" applyAlignment="1">
      <alignment vertical="center"/>
    </xf>
    <xf numFmtId="3" fontId="94" fillId="0" borderId="38" xfId="41" applyNumberFormat="1" applyFont="1" applyBorder="1" applyAlignment="1">
      <alignment vertical="center"/>
    </xf>
    <xf numFmtId="170" fontId="94" fillId="0" borderId="54" xfId="41" applyNumberFormat="1" applyFont="1" applyBorder="1" applyAlignment="1">
      <alignment vertical="center"/>
    </xf>
    <xf numFmtId="170" fontId="94" fillId="0" borderId="38" xfId="41" applyNumberFormat="1" applyFont="1" applyFill="1" applyBorder="1" applyAlignment="1">
      <alignment horizontal="right" vertical="center"/>
    </xf>
    <xf numFmtId="169" fontId="82" fillId="0" borderId="280" xfId="41" applyNumberFormat="1" applyFont="1" applyBorder="1"/>
    <xf numFmtId="3" fontId="80" fillId="0" borderId="280" xfId="41" applyNumberFormat="1" applyFont="1" applyBorder="1"/>
    <xf numFmtId="169" fontId="26" fillId="0" borderId="0" xfId="41" applyNumberFormat="1" applyFont="1"/>
    <xf numFmtId="169" fontId="95" fillId="0" borderId="16" xfId="41" applyNumberFormat="1" applyFont="1" applyFill="1" applyBorder="1"/>
    <xf numFmtId="169" fontId="80" fillId="0" borderId="16" xfId="41" applyNumberFormat="1" applyFont="1" applyFill="1" applyBorder="1"/>
    <xf numFmtId="3" fontId="94" fillId="0" borderId="28" xfId="41" applyNumberFormat="1" applyFont="1" applyBorder="1" applyAlignment="1">
      <alignment horizontal="right" vertical="center"/>
    </xf>
    <xf numFmtId="3" fontId="94" fillId="0" borderId="295" xfId="41" applyNumberFormat="1" applyFont="1" applyBorder="1" applyAlignment="1">
      <alignment horizontal="right" vertical="center"/>
    </xf>
    <xf numFmtId="3" fontId="94" fillId="0" borderId="38" xfId="41" applyNumberFormat="1" applyFont="1" applyBorder="1" applyAlignment="1">
      <alignment horizontal="right" vertical="center"/>
    </xf>
    <xf numFmtId="170" fontId="94" fillId="0" borderId="54" xfId="41" applyNumberFormat="1" applyFont="1" applyBorder="1" applyAlignment="1">
      <alignment horizontal="right" vertical="center"/>
    </xf>
    <xf numFmtId="169" fontId="95" fillId="0" borderId="13" xfId="41" applyNumberFormat="1" applyFont="1" applyBorder="1"/>
    <xf numFmtId="169" fontId="94" fillId="0" borderId="54" xfId="41" applyNumberFormat="1" applyFont="1" applyBorder="1" applyAlignment="1">
      <alignment vertical="center"/>
    </xf>
    <xf numFmtId="169" fontId="94" fillId="0" borderId="13" xfId="41" applyNumberFormat="1" applyFont="1" applyBorder="1"/>
    <xf numFmtId="169" fontId="94" fillId="0" borderId="16" xfId="41" applyNumberFormat="1" applyFont="1" applyBorder="1"/>
    <xf numFmtId="3" fontId="94" fillId="0" borderId="16" xfId="41" applyNumberFormat="1" applyFont="1" applyBorder="1"/>
    <xf numFmtId="3" fontId="94" fillId="0" borderId="13" xfId="41" applyNumberFormat="1" applyFont="1" applyBorder="1" applyAlignment="1">
      <alignment horizontal="right"/>
    </xf>
    <xf numFmtId="3" fontId="94" fillId="0" borderId="16" xfId="41" applyNumberFormat="1" applyFont="1" applyFill="1" applyBorder="1" applyAlignment="1"/>
    <xf numFmtId="3" fontId="94" fillId="0" borderId="0" xfId="41" applyNumberFormat="1" applyFont="1" applyFill="1" applyBorder="1" applyAlignment="1"/>
    <xf numFmtId="3" fontId="94" fillId="0" borderId="0" xfId="41" applyNumberFormat="1" applyFont="1" applyBorder="1" applyAlignment="1">
      <alignment horizontal="right"/>
    </xf>
    <xf numFmtId="3" fontId="94" fillId="0" borderId="16" xfId="41" applyNumberFormat="1" applyFont="1" applyBorder="1" applyAlignment="1">
      <alignment horizontal="right"/>
    </xf>
    <xf numFmtId="3" fontId="94" fillId="0" borderId="23" xfId="41" applyNumberFormat="1" applyFont="1" applyBorder="1" applyAlignment="1">
      <alignment horizontal="right"/>
    </xf>
    <xf numFmtId="170" fontId="94" fillId="0" borderId="16" xfId="41" applyNumberFormat="1" applyFont="1" applyBorder="1" applyAlignment="1">
      <alignment horizontal="right"/>
    </xf>
    <xf numFmtId="170" fontId="94" fillId="0" borderId="30" xfId="41" applyNumberFormat="1" applyFont="1" applyFill="1" applyBorder="1" applyAlignment="1">
      <alignment horizontal="right"/>
    </xf>
    <xf numFmtId="169" fontId="80" fillId="0" borderId="107" xfId="41" applyNumberFormat="1" applyFont="1" applyBorder="1" applyAlignment="1">
      <alignment horizontal="center"/>
    </xf>
    <xf numFmtId="169" fontId="95" fillId="0" borderId="107" xfId="41" applyNumberFormat="1" applyFont="1" applyBorder="1"/>
    <xf numFmtId="3" fontId="80" fillId="0" borderId="107" xfId="41" applyNumberFormat="1" applyFont="1" applyBorder="1"/>
    <xf numFmtId="3" fontId="104" fillId="0" borderId="107" xfId="41" applyNumberFormat="1" applyFont="1" applyBorder="1" applyAlignment="1">
      <alignment horizontal="right"/>
    </xf>
    <xf numFmtId="3" fontId="104" fillId="0" borderId="280" xfId="41" applyNumberFormat="1" applyFont="1" applyFill="1" applyBorder="1" applyAlignment="1"/>
    <xf numFmtId="3" fontId="104" fillId="0" borderId="58" xfId="41" applyNumberFormat="1" applyFont="1" applyFill="1" applyBorder="1" applyAlignment="1"/>
    <xf numFmtId="3" fontId="104" fillId="0" borderId="58" xfId="41" applyNumberFormat="1" applyFont="1" applyFill="1" applyBorder="1" applyAlignment="1">
      <alignment horizontal="right"/>
    </xf>
    <xf numFmtId="3" fontId="104" fillId="0" borderId="54" xfId="41" applyNumberFormat="1" applyFont="1" applyFill="1" applyBorder="1" applyAlignment="1">
      <alignment horizontal="right"/>
    </xf>
    <xf numFmtId="3" fontId="94" fillId="0" borderId="58" xfId="41" applyNumberFormat="1" applyFont="1" applyBorder="1" applyAlignment="1">
      <alignment horizontal="right"/>
    </xf>
    <xf numFmtId="3" fontId="94" fillId="0" borderId="54" xfId="41" applyNumberFormat="1" applyFont="1" applyBorder="1" applyAlignment="1">
      <alignment horizontal="right"/>
    </xf>
    <xf numFmtId="3" fontId="94" fillId="0" borderId="38" xfId="41" applyNumberFormat="1" applyFont="1" applyBorder="1" applyAlignment="1">
      <alignment horizontal="right"/>
    </xf>
    <xf numFmtId="170" fontId="104" fillId="0" borderId="54" xfId="41" applyNumberFormat="1" applyFont="1" applyBorder="1" applyAlignment="1">
      <alignment horizontal="right"/>
    </xf>
    <xf numFmtId="170" fontId="80" fillId="0" borderId="38" xfId="41" applyNumberFormat="1" applyFont="1" applyFill="1" applyBorder="1" applyAlignment="1">
      <alignment horizontal="right"/>
    </xf>
    <xf numFmtId="169" fontId="94" fillId="0" borderId="107" xfId="41" applyNumberFormat="1" applyFont="1" applyBorder="1"/>
    <xf numFmtId="169" fontId="94" fillId="0" borderId="54" xfId="41" applyNumberFormat="1" applyFont="1" applyBorder="1"/>
    <xf numFmtId="3" fontId="94" fillId="0" borderId="54" xfId="41" applyNumberFormat="1" applyFont="1" applyBorder="1"/>
    <xf numFmtId="3" fontId="94" fillId="0" borderId="107" xfId="41" applyNumberFormat="1" applyFont="1" applyBorder="1" applyAlignment="1">
      <alignment horizontal="right"/>
    </xf>
    <xf numFmtId="3" fontId="80" fillId="0" borderId="54" xfId="41" applyNumberFormat="1" applyFont="1" applyBorder="1"/>
    <xf numFmtId="3" fontId="80" fillId="0" borderId="295" xfId="41" applyNumberFormat="1" applyFont="1" applyBorder="1"/>
    <xf numFmtId="3" fontId="80" fillId="0" borderId="122" xfId="41" applyNumberFormat="1" applyFont="1" applyBorder="1"/>
    <xf numFmtId="170" fontId="80" fillId="0" borderId="54" xfId="41" applyNumberFormat="1" applyFont="1" applyBorder="1"/>
    <xf numFmtId="170" fontId="80" fillId="24" borderId="38" xfId="41" applyNumberFormat="1" applyFont="1" applyFill="1" applyBorder="1"/>
    <xf numFmtId="169" fontId="96" fillId="0" borderId="16" xfId="41" applyNumberFormat="1" applyFont="1" applyBorder="1"/>
    <xf numFmtId="3" fontId="96" fillId="0" borderId="16" xfId="41" applyNumberFormat="1" applyFont="1" applyBorder="1"/>
    <xf numFmtId="169" fontId="96" fillId="0" borderId="16" xfId="41" applyNumberFormat="1" applyFont="1" applyBorder="1" applyAlignment="1">
      <alignment wrapText="1"/>
    </xf>
    <xf numFmtId="3" fontId="96" fillId="0" borderId="16" xfId="41" applyNumberFormat="1" applyFont="1" applyBorder="1" applyAlignment="1">
      <alignment wrapText="1"/>
    </xf>
    <xf numFmtId="169" fontId="94" fillId="0" borderId="231" xfId="41" applyNumberFormat="1" applyFont="1" applyBorder="1" applyAlignment="1">
      <alignment vertical="center"/>
    </xf>
    <xf numFmtId="169" fontId="94" fillId="0" borderId="199" xfId="41" applyNumberFormat="1" applyFont="1" applyBorder="1" applyAlignment="1">
      <alignment vertical="center"/>
    </xf>
    <xf numFmtId="3" fontId="94" fillId="0" borderId="199" xfId="41" applyNumberFormat="1" applyFont="1" applyBorder="1" applyAlignment="1">
      <alignment vertical="center"/>
    </xf>
    <xf numFmtId="3" fontId="94" fillId="0" borderId="231" xfId="41" applyNumberFormat="1" applyFont="1" applyBorder="1" applyAlignment="1">
      <alignment horizontal="right" vertical="center"/>
    </xf>
    <xf numFmtId="3" fontId="94" fillId="0" borderId="199" xfId="41" applyNumberFormat="1" applyFont="1" applyBorder="1" applyAlignment="1">
      <alignment horizontal="right" vertical="center"/>
    </xf>
    <xf numFmtId="3" fontId="94" fillId="0" borderId="197" xfId="41" applyNumberFormat="1" applyFont="1" applyBorder="1" applyAlignment="1">
      <alignment horizontal="right" vertical="center"/>
    </xf>
    <xf numFmtId="3" fontId="94" fillId="0" borderId="79" xfId="41" applyNumberFormat="1" applyFont="1" applyBorder="1" applyAlignment="1">
      <alignment horizontal="right" vertical="center"/>
    </xf>
    <xf numFmtId="170" fontId="94" fillId="0" borderId="199" xfId="41" applyNumberFormat="1" applyFont="1" applyBorder="1" applyAlignment="1">
      <alignment horizontal="right" vertical="center"/>
    </xf>
    <xf numFmtId="170" fontId="94" fillId="0" borderId="79" xfId="41" applyNumberFormat="1" applyFont="1" applyFill="1" applyBorder="1" applyAlignment="1">
      <alignment horizontal="right" vertical="center"/>
    </xf>
    <xf numFmtId="3" fontId="80" fillId="0" borderId="0" xfId="41" applyNumberFormat="1" applyFont="1"/>
    <xf numFmtId="0" fontId="13" fillId="22" borderId="0" xfId="0" applyFont="1" applyFill="1" applyBorder="1" applyAlignment="1">
      <alignment horizontal="right"/>
    </xf>
    <xf numFmtId="3" fontId="90" fillId="0" borderId="10" xfId="0" applyNumberFormat="1" applyFont="1" applyBorder="1" applyAlignment="1"/>
    <xf numFmtId="3" fontId="90" fillId="0" borderId="13" xfId="0" applyNumberFormat="1" applyFont="1" applyBorder="1" applyAlignment="1"/>
    <xf numFmtId="3" fontId="26" fillId="0" borderId="0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82" fillId="0" borderId="0" xfId="0" applyNumberFormat="1" applyFont="1" applyBorder="1"/>
    <xf numFmtId="3" fontId="82" fillId="0" borderId="21" xfId="0" applyNumberFormat="1" applyFont="1" applyBorder="1"/>
    <xf numFmtId="3" fontId="82" fillId="0" borderId="30" xfId="0" applyNumberFormat="1" applyFont="1" applyBorder="1"/>
    <xf numFmtId="3" fontId="82" fillId="0" borderId="17" xfId="0" applyNumberFormat="1" applyFont="1" applyBorder="1"/>
    <xf numFmtId="3" fontId="113" fillId="0" borderId="16" xfId="0" applyNumberFormat="1" applyFont="1" applyBorder="1" applyAlignment="1">
      <alignment horizontal="center"/>
    </xf>
    <xf numFmtId="3" fontId="80" fillId="0" borderId="30" xfId="0" applyNumberFormat="1" applyFont="1" applyFill="1" applyBorder="1" applyAlignment="1">
      <alignment horizontal="center"/>
    </xf>
    <xf numFmtId="3" fontId="80" fillId="0" borderId="16" xfId="0" applyNumberFormat="1" applyFont="1" applyFill="1" applyBorder="1" applyAlignment="1">
      <alignment horizontal="center"/>
    </xf>
    <xf numFmtId="3" fontId="80" fillId="0" borderId="0" xfId="0" applyNumberFormat="1" applyFont="1" applyFill="1" applyBorder="1" applyAlignment="1">
      <alignment horizontal="center"/>
    </xf>
    <xf numFmtId="3" fontId="80" fillId="0" borderId="17" xfId="0" applyNumberFormat="1" applyFont="1" applyFill="1" applyBorder="1" applyAlignment="1">
      <alignment horizontal="center"/>
    </xf>
    <xf numFmtId="3" fontId="104" fillId="0" borderId="16" xfId="0" applyNumberFormat="1" applyFont="1" applyFill="1" applyBorder="1" applyAlignment="1">
      <alignment horizontal="center"/>
    </xf>
    <xf numFmtId="3" fontId="80" fillId="0" borderId="0" xfId="0" applyNumberFormat="1" applyFont="1" applyBorder="1" applyAlignment="1">
      <alignment horizontal="center"/>
    </xf>
    <xf numFmtId="3" fontId="80" fillId="0" borderId="16" xfId="0" applyNumberFormat="1" applyFont="1" applyBorder="1" applyAlignment="1">
      <alignment horizontal="center"/>
    </xf>
    <xf numFmtId="3" fontId="93" fillId="0" borderId="13" xfId="0" applyNumberFormat="1" applyFont="1" applyBorder="1" applyAlignment="1">
      <alignment horizontal="center"/>
    </xf>
    <xf numFmtId="3" fontId="80" fillId="0" borderId="24" xfId="0" applyNumberFormat="1" applyFont="1" applyBorder="1"/>
    <xf numFmtId="3" fontId="80" fillId="0" borderId="59" xfId="0" applyNumberFormat="1" applyFont="1" applyBorder="1"/>
    <xf numFmtId="3" fontId="113" fillId="0" borderId="16" xfId="0" applyNumberFormat="1" applyFont="1" applyFill="1" applyBorder="1" applyAlignment="1">
      <alignment horizontal="center"/>
    </xf>
    <xf numFmtId="3" fontId="80" fillId="0" borderId="30" xfId="0" applyNumberFormat="1" applyFont="1" applyBorder="1"/>
    <xf numFmtId="3" fontId="80" fillId="0" borderId="42" xfId="0" applyNumberFormat="1" applyFont="1" applyBorder="1"/>
    <xf numFmtId="3" fontId="80" fillId="0" borderId="107" xfId="0" applyNumberFormat="1" applyFont="1" applyBorder="1" applyAlignment="1">
      <alignment horizontal="center"/>
    </xf>
    <xf numFmtId="3" fontId="80" fillId="0" borderId="77" xfId="0" applyNumberFormat="1" applyFont="1" applyBorder="1" applyAlignment="1">
      <alignment horizontal="center"/>
    </xf>
    <xf numFmtId="3" fontId="80" fillId="0" borderId="38" xfId="0" applyNumberFormat="1" applyFont="1" applyBorder="1" applyAlignment="1">
      <alignment horizontal="center"/>
    </xf>
    <xf numFmtId="3" fontId="80" fillId="0" borderId="54" xfId="0" applyNumberFormat="1" applyFont="1" applyBorder="1" applyAlignment="1">
      <alignment horizontal="center"/>
    </xf>
    <xf numFmtId="3" fontId="80" fillId="0" borderId="58" xfId="0" applyNumberFormat="1" applyFont="1" applyBorder="1" applyAlignment="1">
      <alignment horizontal="center"/>
    </xf>
    <xf numFmtId="3" fontId="80" fillId="0" borderId="295" xfId="0" applyNumberFormat="1" applyFont="1" applyBorder="1" applyAlignment="1">
      <alignment horizontal="center"/>
    </xf>
    <xf numFmtId="3" fontId="80" fillId="0" borderId="13" xfId="0" applyNumberFormat="1" applyFont="1" applyBorder="1"/>
    <xf numFmtId="3" fontId="80" fillId="0" borderId="23" xfId="41" applyNumberFormat="1" applyFont="1" applyFill="1" applyBorder="1"/>
    <xf numFmtId="3" fontId="80" fillId="0" borderId="13" xfId="0" applyNumberFormat="1" applyFont="1" applyFill="1" applyBorder="1" applyAlignment="1">
      <alignment horizontal="left"/>
    </xf>
    <xf numFmtId="3" fontId="94" fillId="0" borderId="107" xfId="0" applyNumberFormat="1" applyFont="1" applyBorder="1" applyAlignment="1">
      <alignment vertical="center"/>
    </xf>
    <xf numFmtId="3" fontId="94" fillId="0" borderId="295" xfId="41" applyNumberFormat="1" applyFont="1" applyFill="1" applyBorder="1" applyAlignment="1">
      <alignment horizontal="right" vertical="center"/>
    </xf>
    <xf numFmtId="3" fontId="94" fillId="0" borderId="28" xfId="41" applyNumberFormat="1" applyFont="1" applyFill="1" applyBorder="1" applyAlignment="1">
      <alignment horizontal="right" vertical="center"/>
    </xf>
    <xf numFmtId="3" fontId="94" fillId="0" borderId="38" xfId="41" applyNumberFormat="1" applyFont="1" applyFill="1" applyBorder="1" applyAlignment="1">
      <alignment horizontal="right" vertical="center"/>
    </xf>
    <xf numFmtId="3" fontId="94" fillId="0" borderId="54" xfId="41" applyNumberFormat="1" applyFont="1" applyFill="1" applyBorder="1" applyAlignment="1">
      <alignment horizontal="right" vertical="center"/>
    </xf>
    <xf numFmtId="3" fontId="94" fillId="0" borderId="122" xfId="41" applyNumberFormat="1" applyFont="1" applyFill="1" applyBorder="1" applyAlignment="1">
      <alignment horizontal="right" vertical="center"/>
    </xf>
    <xf numFmtId="3" fontId="94" fillId="0" borderId="54" xfId="0" applyNumberFormat="1" applyFont="1" applyBorder="1" applyAlignment="1">
      <alignment horizontal="right" vertical="center"/>
    </xf>
    <xf numFmtId="3" fontId="94" fillId="0" borderId="38" xfId="0" applyNumberFormat="1" applyFont="1" applyBorder="1" applyAlignment="1">
      <alignment horizontal="right" vertical="center"/>
    </xf>
    <xf numFmtId="171" fontId="82" fillId="0" borderId="0" xfId="0" applyNumberFormat="1" applyFont="1"/>
    <xf numFmtId="3" fontId="94" fillId="0" borderId="13" xfId="0" applyNumberFormat="1" applyFont="1" applyBorder="1"/>
    <xf numFmtId="3" fontId="94" fillId="0" borderId="16" xfId="0" applyNumberFormat="1" applyFont="1" applyBorder="1" applyAlignment="1">
      <alignment horizontal="right"/>
    </xf>
    <xf numFmtId="3" fontId="94" fillId="0" borderId="23" xfId="0" applyNumberFormat="1" applyFont="1" applyBorder="1" applyAlignment="1">
      <alignment horizontal="right"/>
    </xf>
    <xf numFmtId="3" fontId="80" fillId="0" borderId="107" xfId="0" applyNumberFormat="1" applyFont="1" applyBorder="1"/>
    <xf numFmtId="3" fontId="104" fillId="0" borderId="107" xfId="41" applyNumberFormat="1" applyFont="1" applyFill="1" applyBorder="1" applyAlignment="1">
      <alignment horizontal="right"/>
    </xf>
    <xf numFmtId="3" fontId="104" fillId="0" borderId="295" xfId="41" applyNumberFormat="1" applyFont="1" applyFill="1" applyBorder="1" applyAlignment="1">
      <alignment horizontal="right"/>
    </xf>
    <xf numFmtId="3" fontId="104" fillId="0" borderId="28" xfId="41" applyNumberFormat="1" applyFont="1" applyFill="1" applyBorder="1" applyAlignment="1">
      <alignment horizontal="right"/>
    </xf>
    <xf numFmtId="3" fontId="104" fillId="0" borderId="122" xfId="41" applyNumberFormat="1" applyFont="1" applyFill="1" applyBorder="1" applyAlignment="1">
      <alignment horizontal="right"/>
    </xf>
    <xf numFmtId="3" fontId="94" fillId="0" borderId="54" xfId="41" applyNumberFormat="1" applyFont="1" applyFill="1" applyBorder="1" applyAlignment="1">
      <alignment horizontal="right"/>
    </xf>
    <xf numFmtId="3" fontId="94" fillId="0" borderId="122" xfId="41" applyNumberFormat="1" applyFont="1" applyFill="1" applyBorder="1" applyAlignment="1">
      <alignment horizontal="right"/>
    </xf>
    <xf numFmtId="3" fontId="80" fillId="0" borderId="54" xfId="41" applyNumberFormat="1" applyFont="1" applyFill="1" applyBorder="1"/>
    <xf numFmtId="3" fontId="80" fillId="0" borderId="122" xfId="41" applyNumberFormat="1" applyFont="1" applyFill="1" applyBorder="1"/>
    <xf numFmtId="3" fontId="94" fillId="0" borderId="54" xfId="0" applyNumberFormat="1" applyFont="1" applyBorder="1" applyAlignment="1">
      <alignment horizontal="right"/>
    </xf>
    <xf numFmtId="3" fontId="94" fillId="0" borderId="38" xfId="0" applyNumberFormat="1" applyFont="1" applyBorder="1" applyAlignment="1">
      <alignment horizontal="right"/>
    </xf>
    <xf numFmtId="3" fontId="96" fillId="0" borderId="13" xfId="0" applyNumberFormat="1" applyFont="1" applyBorder="1"/>
    <xf numFmtId="3" fontId="96" fillId="0" borderId="13" xfId="0" applyNumberFormat="1" applyFont="1" applyBorder="1" applyAlignment="1">
      <alignment wrapText="1"/>
    </xf>
    <xf numFmtId="3" fontId="94" fillId="0" borderId="19" xfId="0" applyNumberFormat="1" applyFont="1" applyBorder="1" applyAlignment="1">
      <alignment vertical="center"/>
    </xf>
    <xf numFmtId="3" fontId="94" fillId="0" borderId="37" xfId="41" applyNumberFormat="1" applyFont="1" applyBorder="1" applyAlignment="1">
      <alignment horizontal="right" vertical="center"/>
    </xf>
    <xf numFmtId="3" fontId="94" fillId="0" borderId="68" xfId="41" applyNumberFormat="1" applyFont="1" applyBorder="1" applyAlignment="1">
      <alignment horizontal="right" vertical="center"/>
    </xf>
    <xf numFmtId="3" fontId="94" fillId="0" borderId="73" xfId="41" applyNumberFormat="1" applyFont="1" applyBorder="1" applyAlignment="1">
      <alignment horizontal="right" vertical="center"/>
    </xf>
    <xf numFmtId="3" fontId="94" fillId="0" borderId="20" xfId="41" applyNumberFormat="1" applyFont="1" applyBorder="1" applyAlignment="1">
      <alignment horizontal="right" vertical="center"/>
    </xf>
    <xf numFmtId="3" fontId="94" fillId="0" borderId="65" xfId="41" applyNumberFormat="1" applyFont="1" applyBorder="1" applyAlignment="1">
      <alignment horizontal="right" vertical="center"/>
    </xf>
    <xf numFmtId="3" fontId="94" fillId="0" borderId="20" xfId="0" applyNumberFormat="1" applyFont="1" applyBorder="1" applyAlignment="1">
      <alignment horizontal="right" vertical="center"/>
    </xf>
    <xf numFmtId="3" fontId="94" fillId="0" borderId="73" xfId="0" applyNumberFormat="1" applyFont="1" applyBorder="1" applyAlignment="1">
      <alignment horizontal="right" vertical="center"/>
    </xf>
    <xf numFmtId="3" fontId="82" fillId="0" borderId="0" xfId="0" applyNumberFormat="1" applyFont="1" applyAlignment="1">
      <alignment horizontal="right"/>
    </xf>
    <xf numFmtId="0" fontId="80" fillId="0" borderId="0" xfId="0" applyFont="1" applyAlignment="1">
      <alignment horizontal="right"/>
    </xf>
    <xf numFmtId="0" fontId="13" fillId="0" borderId="295" xfId="0" applyFont="1" applyBorder="1" applyAlignment="1">
      <alignment horizontal="center"/>
    </xf>
    <xf numFmtId="3" fontId="3" fillId="22" borderId="12" xfId="0" applyNumberFormat="1" applyFont="1" applyFill="1" applyBorder="1" applyAlignment="1">
      <alignment horizontal="center"/>
    </xf>
    <xf numFmtId="3" fontId="2" fillId="22" borderId="12" xfId="0" applyNumberFormat="1" applyFont="1" applyFill="1" applyBorder="1"/>
    <xf numFmtId="3" fontId="2" fillId="22" borderId="30" xfId="0" applyNumberFormat="1" applyFont="1" applyFill="1" applyBorder="1"/>
    <xf numFmtId="3" fontId="3" fillId="22" borderId="12" xfId="0" applyNumberFormat="1" applyFont="1" applyFill="1" applyBorder="1"/>
    <xf numFmtId="3" fontId="3" fillId="22" borderId="30" xfId="0" applyNumberFormat="1" applyFont="1" applyFill="1" applyBorder="1"/>
    <xf numFmtId="3" fontId="7" fillId="22" borderId="12" xfId="0" applyNumberFormat="1" applyFont="1" applyFill="1" applyBorder="1" applyAlignment="1">
      <alignment vertical="center"/>
    </xf>
    <xf numFmtId="3" fontId="8" fillId="22" borderId="12" xfId="0" applyNumberFormat="1" applyFont="1" applyFill="1" applyBorder="1" applyAlignment="1">
      <alignment vertical="center"/>
    </xf>
    <xf numFmtId="3" fontId="7" fillId="22" borderId="93" xfId="0" applyNumberFormat="1" applyFont="1" applyFill="1" applyBorder="1" applyAlignment="1">
      <alignment vertical="center"/>
    </xf>
    <xf numFmtId="3" fontId="8" fillId="22" borderId="12" xfId="0" applyNumberFormat="1" applyFont="1" applyFill="1" applyBorder="1"/>
    <xf numFmtId="3" fontId="8" fillId="22" borderId="30" xfId="0" applyNumberFormat="1" applyFont="1" applyFill="1" applyBorder="1"/>
    <xf numFmtId="3" fontId="2" fillId="22" borderId="12" xfId="0" applyNumberFormat="1" applyFont="1" applyFill="1" applyBorder="1" applyAlignment="1">
      <alignment vertical="center"/>
    </xf>
    <xf numFmtId="3" fontId="2" fillId="22" borderId="30" xfId="0" applyNumberFormat="1" applyFont="1" applyFill="1" applyBorder="1" applyAlignment="1">
      <alignment vertical="center"/>
    </xf>
    <xf numFmtId="3" fontId="7" fillId="22" borderId="12" xfId="0" applyNumberFormat="1" applyFont="1" applyFill="1" applyBorder="1"/>
    <xf numFmtId="3" fontId="3" fillId="22" borderId="93" xfId="0" applyNumberFormat="1" applyFont="1" applyFill="1" applyBorder="1" applyAlignment="1">
      <alignment vertical="center"/>
    </xf>
    <xf numFmtId="3" fontId="7" fillId="22" borderId="43" xfId="0" applyNumberFormat="1" applyFont="1" applyFill="1" applyBorder="1" applyAlignment="1">
      <alignment vertical="center"/>
    </xf>
    <xf numFmtId="3" fontId="7" fillId="22" borderId="29" xfId="0" applyNumberFormat="1" applyFont="1" applyFill="1" applyBorder="1" applyAlignment="1">
      <alignment vertical="center"/>
    </xf>
    <xf numFmtId="3" fontId="26" fillId="0" borderId="0" xfId="0" applyNumberFormat="1" applyFont="1"/>
    <xf numFmtId="3" fontId="36" fillId="22" borderId="16" xfId="0" applyNumberFormat="1" applyFont="1" applyFill="1" applyBorder="1" applyAlignment="1">
      <alignment horizontal="center" vertical="center"/>
    </xf>
    <xf numFmtId="3" fontId="8" fillId="22" borderId="61" xfId="0" applyNumberFormat="1" applyFont="1" applyFill="1" applyBorder="1" applyAlignment="1">
      <alignment vertical="center"/>
    </xf>
    <xf numFmtId="3" fontId="8" fillId="22" borderId="27" xfId="0" applyNumberFormat="1" applyFont="1" applyFill="1" applyBorder="1" applyAlignment="1">
      <alignment vertical="center"/>
    </xf>
    <xf numFmtId="3" fontId="3" fillId="22" borderId="12" xfId="0" applyNumberFormat="1" applyFont="1" applyFill="1" applyBorder="1" applyAlignment="1">
      <alignment vertical="center"/>
    </xf>
    <xf numFmtId="3" fontId="19" fillId="22" borderId="93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3" fontId="7" fillId="22" borderId="279" xfId="0" applyNumberFormat="1" applyFont="1" applyFill="1" applyBorder="1" applyAlignment="1">
      <alignment vertical="center"/>
    </xf>
    <xf numFmtId="3" fontId="7" fillId="0" borderId="285" xfId="0" applyNumberFormat="1" applyFont="1" applyFill="1" applyBorder="1" applyAlignment="1">
      <alignment vertical="center"/>
    </xf>
    <xf numFmtId="4" fontId="7" fillId="0" borderId="277" xfId="0" applyNumberFormat="1" applyFont="1" applyFill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4" fontId="7" fillId="0" borderId="23" xfId="0" applyNumberFormat="1" applyFont="1" applyFill="1" applyBorder="1" applyAlignment="1">
      <alignment vertical="center"/>
    </xf>
    <xf numFmtId="3" fontId="0" fillId="0" borderId="0" xfId="0" applyNumberFormat="1" applyFont="1" applyFill="1"/>
    <xf numFmtId="3" fontId="3" fillId="0" borderId="65" xfId="0" applyNumberFormat="1" applyFont="1" applyFill="1" applyBorder="1" applyAlignment="1">
      <alignment vertical="center"/>
    </xf>
    <xf numFmtId="3" fontId="3" fillId="0" borderId="68" xfId="0" applyNumberFormat="1" applyFont="1" applyFill="1" applyBorder="1" applyAlignment="1">
      <alignment vertical="center"/>
    </xf>
    <xf numFmtId="4" fontId="3" fillId="0" borderId="196" xfId="0" applyNumberFormat="1" applyFont="1" applyFill="1" applyBorder="1" applyAlignment="1">
      <alignment vertical="center"/>
    </xf>
    <xf numFmtId="3" fontId="3" fillId="22" borderId="34" xfId="0" applyNumberFormat="1" applyFont="1" applyFill="1" applyBorder="1" applyAlignment="1">
      <alignment vertical="center"/>
    </xf>
    <xf numFmtId="3" fontId="3" fillId="0" borderId="260" xfId="0" applyNumberFormat="1" applyFont="1" applyFill="1" applyBorder="1" applyAlignment="1">
      <alignment vertical="center"/>
    </xf>
    <xf numFmtId="3" fontId="3" fillId="0" borderId="27" xfId="0" applyNumberFormat="1" applyFont="1" applyFill="1" applyBorder="1" applyAlignment="1">
      <alignment vertical="center"/>
    </xf>
    <xf numFmtId="3" fontId="3" fillId="0" borderId="26" xfId="0" applyNumberFormat="1" applyFont="1" applyFill="1" applyBorder="1" applyAlignment="1">
      <alignment vertical="center"/>
    </xf>
    <xf numFmtId="3" fontId="7" fillId="22" borderId="65" xfId="0" applyNumberFormat="1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3" fontId="7" fillId="0" borderId="68" xfId="0" applyNumberFormat="1" applyFont="1" applyFill="1" applyBorder="1" applyAlignment="1">
      <alignment vertical="center"/>
    </xf>
    <xf numFmtId="0" fontId="24" fillId="0" borderId="64" xfId="0" applyFont="1" applyFill="1" applyBorder="1" applyAlignment="1">
      <alignment horizontal="left"/>
    </xf>
    <xf numFmtId="3" fontId="24" fillId="21" borderId="21" xfId="0" applyNumberFormat="1" applyFont="1" applyFill="1" applyBorder="1" applyAlignment="1">
      <alignment horizontal="right"/>
    </xf>
    <xf numFmtId="0" fontId="2" fillId="22" borderId="115" xfId="0" applyFont="1" applyFill="1" applyBorder="1"/>
    <xf numFmtId="0" fontId="4" fillId="21" borderId="18" xfId="0" applyFont="1" applyFill="1" applyBorder="1" applyAlignment="1">
      <alignment horizontal="center" vertical="center"/>
    </xf>
    <xf numFmtId="0" fontId="4" fillId="21" borderId="42" xfId="0" applyFont="1" applyFill="1" applyBorder="1" applyAlignment="1">
      <alignment horizontal="center" vertical="center"/>
    </xf>
    <xf numFmtId="0" fontId="4" fillId="21" borderId="297" xfId="0" applyFont="1" applyFill="1" applyBorder="1" applyAlignment="1">
      <alignment horizontal="center"/>
    </xf>
    <xf numFmtId="0" fontId="7" fillId="22" borderId="115" xfId="0" applyFont="1" applyFill="1" applyBorder="1" applyAlignment="1">
      <alignment horizontal="center"/>
    </xf>
    <xf numFmtId="0" fontId="36" fillId="21" borderId="13" xfId="0" applyFont="1" applyFill="1" applyBorder="1" applyAlignment="1">
      <alignment horizontal="center" vertical="top"/>
    </xf>
    <xf numFmtId="0" fontId="19" fillId="20" borderId="13" xfId="0" applyFont="1" applyFill="1" applyBorder="1" applyAlignment="1">
      <alignment horizontal="center" vertical="center"/>
    </xf>
    <xf numFmtId="0" fontId="36" fillId="21" borderId="19" xfId="0" applyFont="1" applyFill="1" applyBorder="1" applyAlignment="1">
      <alignment horizontal="center" vertical="center"/>
    </xf>
    <xf numFmtId="172" fontId="0" fillId="22" borderId="0" xfId="0" applyNumberFormat="1" applyFont="1" applyFill="1"/>
    <xf numFmtId="167" fontId="4" fillId="22" borderId="0" xfId="0" applyNumberFormat="1" applyFont="1" applyFill="1" applyBorder="1"/>
    <xf numFmtId="172" fontId="4" fillId="22" borderId="0" xfId="0" applyNumberFormat="1" applyFont="1" applyFill="1" applyBorder="1"/>
    <xf numFmtId="167" fontId="36" fillId="22" borderId="0" xfId="0" applyNumberFormat="1" applyFont="1" applyFill="1" applyBorder="1"/>
    <xf numFmtId="172" fontId="36" fillId="22" borderId="0" xfId="0" applyNumberFormat="1" applyFont="1" applyFill="1" applyBorder="1"/>
    <xf numFmtId="172" fontId="2" fillId="22" borderId="0" xfId="0" applyNumberFormat="1" applyFont="1" applyFill="1"/>
    <xf numFmtId="0" fontId="2" fillId="0" borderId="84" xfId="0" applyNumberFormat="1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3" fontId="51" fillId="0" borderId="16" xfId="0" applyNumberFormat="1" applyFont="1" applyFill="1" applyBorder="1"/>
    <xf numFmtId="3" fontId="17" fillId="0" borderId="20" xfId="0" applyNumberFormat="1" applyFont="1" applyFill="1" applyBorder="1" applyAlignment="1">
      <alignment vertical="center"/>
    </xf>
    <xf numFmtId="3" fontId="7" fillId="22" borderId="20" xfId="0" applyNumberFormat="1" applyFont="1" applyFill="1" applyBorder="1" applyAlignment="1">
      <alignment horizontal="center" vertical="center"/>
    </xf>
    <xf numFmtId="3" fontId="52" fillId="22" borderId="20" xfId="0" applyNumberFormat="1" applyFont="1" applyFill="1" applyBorder="1" applyAlignment="1">
      <alignment horizontal="center" vertical="center"/>
    </xf>
    <xf numFmtId="0" fontId="0" fillId="0" borderId="0" xfId="0"/>
    <xf numFmtId="3" fontId="0" fillId="0" borderId="0" xfId="0" applyNumberFormat="1"/>
    <xf numFmtId="3" fontId="52" fillId="22" borderId="16" xfId="0" applyNumberFormat="1" applyFont="1" applyFill="1" applyBorder="1" applyAlignment="1">
      <alignment horizontal="center" vertical="center"/>
    </xf>
    <xf numFmtId="3" fontId="8" fillId="22" borderId="16" xfId="0" applyNumberFormat="1" applyFont="1" applyFill="1" applyBorder="1" applyAlignment="1">
      <alignment vertical="center"/>
    </xf>
    <xf numFmtId="3" fontId="7" fillId="22" borderId="73" xfId="0" applyNumberFormat="1" applyFont="1" applyFill="1" applyBorder="1" applyAlignment="1">
      <alignment vertical="center"/>
    </xf>
    <xf numFmtId="3" fontId="51" fillId="22" borderId="16" xfId="0" applyNumberFormat="1" applyFont="1" applyFill="1" applyBorder="1"/>
    <xf numFmtId="0" fontId="9" fillId="0" borderId="0" xfId="0" applyFont="1"/>
    <xf numFmtId="3" fontId="47" fillId="22" borderId="16" xfId="0" applyNumberFormat="1" applyFont="1" applyFill="1" applyBorder="1" applyAlignment="1">
      <alignment vertical="center"/>
    </xf>
    <xf numFmtId="3" fontId="7" fillId="22" borderId="16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173" fontId="0" fillId="0" borderId="0" xfId="0" applyNumberFormat="1"/>
    <xf numFmtId="167" fontId="0" fillId="0" borderId="0" xfId="0" applyNumberFormat="1" applyFill="1"/>
    <xf numFmtId="0" fontId="13" fillId="0" borderId="298" xfId="0" applyFont="1" applyBorder="1" applyAlignment="1">
      <alignment horizontal="center"/>
    </xf>
    <xf numFmtId="0" fontId="0" fillId="0" borderId="298" xfId="0" applyBorder="1"/>
    <xf numFmtId="167" fontId="8" fillId="0" borderId="3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17" xfId="0" applyFont="1" applyFill="1" applyBorder="1" applyAlignment="1">
      <alignment horizontal="left"/>
    </xf>
    <xf numFmtId="0" fontId="2" fillId="22" borderId="62" xfId="0" applyFont="1" applyFill="1" applyBorder="1" applyAlignment="1">
      <alignment horizontal="center" vertical="top"/>
    </xf>
    <xf numFmtId="0" fontId="2" fillId="22" borderId="86" xfId="0" applyFont="1" applyFill="1" applyBorder="1" applyAlignment="1">
      <alignment vertical="top" wrapText="1"/>
    </xf>
    <xf numFmtId="3" fontId="2" fillId="21" borderId="21" xfId="0" applyNumberFormat="1" applyFont="1" applyFill="1" applyBorder="1" applyAlignment="1">
      <alignment vertical="top" wrapText="1"/>
    </xf>
    <xf numFmtId="3" fontId="2" fillId="0" borderId="21" xfId="0" applyNumberFormat="1" applyFont="1" applyFill="1" applyBorder="1" applyAlignment="1">
      <alignment horizontal="right" vertical="top" wrapText="1"/>
    </xf>
    <xf numFmtId="3" fontId="2" fillId="22" borderId="299" xfId="34" applyNumberFormat="1" applyFont="1" applyFill="1" applyBorder="1" applyAlignment="1">
      <alignment vertical="center"/>
    </xf>
    <xf numFmtId="0" fontId="2" fillId="0" borderId="105" xfId="0" applyFont="1" applyFill="1" applyBorder="1" applyAlignment="1" applyProtection="1">
      <alignment horizontal="center" vertical="center"/>
    </xf>
    <xf numFmtId="3" fontId="36" fillId="22" borderId="20" xfId="0" applyNumberFormat="1" applyFont="1" applyFill="1" applyBorder="1" applyAlignment="1">
      <alignment vertical="center" wrapText="1"/>
    </xf>
    <xf numFmtId="3" fontId="19" fillId="0" borderId="20" xfId="0" applyNumberFormat="1" applyFont="1" applyFill="1" applyBorder="1" applyAlignment="1">
      <alignment vertical="center" wrapText="1"/>
    </xf>
    <xf numFmtId="0" fontId="6" fillId="0" borderId="34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9" fillId="0" borderId="0" xfId="0" applyFont="1" applyFill="1" applyAlignment="1">
      <alignment horizontal="center" wrapText="1"/>
    </xf>
    <xf numFmtId="0" fontId="33" fillId="0" borderId="34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6" xfId="0" applyNumberFormat="1" applyFont="1" applyFill="1" applyBorder="1" applyAlignment="1">
      <alignment horizontal="center"/>
    </xf>
    <xf numFmtId="0" fontId="19" fillId="0" borderId="202" xfId="0" applyFont="1" applyFill="1" applyBorder="1" applyAlignment="1">
      <alignment horizontal="center" vertical="center"/>
    </xf>
    <xf numFmtId="0" fontId="19" fillId="0" borderId="202" xfId="0" applyFont="1" applyFill="1" applyBorder="1" applyAlignment="1">
      <alignment vertical="center"/>
    </xf>
    <xf numFmtId="49" fontId="4" fillId="0" borderId="115" xfId="0" applyNumberFormat="1" applyFont="1" applyFill="1" applyBorder="1" applyAlignment="1">
      <alignment horizontal="center" vertical="center"/>
    </xf>
    <xf numFmtId="0" fontId="4" fillId="0" borderId="115" xfId="0" applyFont="1" applyFill="1" applyBorder="1" applyAlignment="1">
      <alignment vertical="center"/>
    </xf>
    <xf numFmtId="0" fontId="4" fillId="0" borderId="115" xfId="0" applyFont="1" applyFill="1" applyBorder="1" applyAlignment="1">
      <alignment vertical="center" wrapText="1"/>
    </xf>
    <xf numFmtId="49" fontId="2" fillId="0" borderId="115" xfId="0" applyNumberFormat="1" applyFont="1" applyFill="1" applyBorder="1" applyAlignment="1">
      <alignment horizontal="center" vertical="center"/>
    </xf>
    <xf numFmtId="0" fontId="102" fillId="0" borderId="115" xfId="0" applyFont="1" applyFill="1" applyBorder="1" applyAlignment="1">
      <alignment vertical="center"/>
    </xf>
    <xf numFmtId="49" fontId="39" fillId="0" borderId="202" xfId="0" applyNumberFormat="1" applyFont="1" applyFill="1" applyBorder="1" applyAlignment="1">
      <alignment horizontal="center" vertical="center"/>
    </xf>
    <xf numFmtId="0" fontId="39" fillId="0" borderId="202" xfId="0" applyFont="1" applyFill="1" applyBorder="1" applyAlignment="1">
      <alignment vertical="center"/>
    </xf>
    <xf numFmtId="49" fontId="8" fillId="0" borderId="115" xfId="0" applyNumberFormat="1" applyFont="1" applyFill="1" applyBorder="1" applyAlignment="1">
      <alignment horizontal="center" vertical="center"/>
    </xf>
    <xf numFmtId="0" fontId="8" fillId="0" borderId="115" xfId="0" applyFont="1" applyFill="1" applyBorder="1" applyAlignment="1">
      <alignment vertical="center"/>
    </xf>
    <xf numFmtId="0" fontId="8" fillId="0" borderId="115" xfId="0" applyFont="1" applyFill="1" applyBorder="1" applyAlignment="1">
      <alignment vertical="center" wrapText="1"/>
    </xf>
    <xf numFmtId="0" fontId="8" fillId="0" borderId="203" xfId="0" applyFont="1" applyFill="1" applyBorder="1" applyAlignment="1">
      <alignment vertical="center"/>
    </xf>
    <xf numFmtId="49" fontId="39" fillId="0" borderId="203" xfId="0" applyNumberFormat="1" applyFont="1" applyFill="1" applyBorder="1" applyAlignment="1">
      <alignment horizontal="center" vertical="center"/>
    </xf>
    <xf numFmtId="0" fontId="39" fillId="0" borderId="203" xfId="0" applyFont="1" applyFill="1" applyBorder="1" applyAlignment="1">
      <alignment vertical="center"/>
    </xf>
    <xf numFmtId="167" fontId="8" fillId="0" borderId="58" xfId="0" applyNumberFormat="1" applyFont="1" applyFill="1" applyBorder="1" applyAlignment="1">
      <alignment vertical="center"/>
    </xf>
    <xf numFmtId="0" fontId="36" fillId="0" borderId="202" xfId="0" applyFont="1" applyFill="1" applyBorder="1" applyAlignment="1">
      <alignment vertical="center"/>
    </xf>
    <xf numFmtId="0" fontId="2" fillId="0" borderId="115" xfId="0" applyFont="1" applyFill="1" applyBorder="1" applyAlignment="1">
      <alignment vertical="center"/>
    </xf>
    <xf numFmtId="49" fontId="39" fillId="0" borderId="204" xfId="0" applyNumberFormat="1" applyFont="1" applyFill="1" applyBorder="1" applyAlignment="1">
      <alignment horizontal="center" vertical="center"/>
    </xf>
    <xf numFmtId="0" fontId="8" fillId="0" borderId="208" xfId="0" applyFont="1" applyFill="1" applyBorder="1" applyAlignment="1">
      <alignment vertical="center"/>
    </xf>
    <xf numFmtId="0" fontId="2" fillId="0" borderId="209" xfId="0" applyFont="1" applyFill="1" applyBorder="1" applyAlignment="1">
      <alignment vertical="center"/>
    </xf>
    <xf numFmtId="49" fontId="24" fillId="0" borderId="115" xfId="0" applyNumberFormat="1" applyFont="1" applyFill="1" applyBorder="1" applyAlignment="1">
      <alignment horizontal="center" vertical="center"/>
    </xf>
    <xf numFmtId="0" fontId="24" fillId="0" borderId="115" xfId="0" applyFont="1" applyFill="1" applyBorder="1" applyAlignment="1">
      <alignment vertical="center"/>
    </xf>
    <xf numFmtId="49" fontId="8" fillId="0" borderId="205" xfId="0" applyNumberFormat="1" applyFont="1" applyFill="1" applyBorder="1" applyAlignment="1">
      <alignment horizontal="center" vertical="center"/>
    </xf>
    <xf numFmtId="0" fontId="8" fillId="0" borderId="205" xfId="0" applyFont="1" applyFill="1" applyBorder="1" applyAlignment="1">
      <alignment vertical="center"/>
    </xf>
    <xf numFmtId="49" fontId="8" fillId="0" borderId="206" xfId="0" applyNumberFormat="1" applyFont="1" applyFill="1" applyBorder="1" applyAlignment="1">
      <alignment horizontal="center" vertical="center"/>
    </xf>
    <xf numFmtId="0" fontId="8" fillId="0" borderId="206" xfId="0" applyFont="1" applyFill="1" applyBorder="1" applyAlignment="1">
      <alignment vertical="center"/>
    </xf>
    <xf numFmtId="49" fontId="19" fillId="0" borderId="139" xfId="0" applyNumberFormat="1" applyFont="1" applyFill="1" applyBorder="1" applyAlignment="1">
      <alignment horizontal="center" vertical="center"/>
    </xf>
    <xf numFmtId="0" fontId="19" fillId="0" borderId="139" xfId="0" applyFont="1" applyFill="1" applyBorder="1" applyAlignment="1">
      <alignment vertical="center"/>
    </xf>
    <xf numFmtId="49" fontId="7" fillId="0" borderId="130" xfId="0" applyNumberFormat="1" applyFont="1" applyFill="1" applyBorder="1" applyAlignment="1" applyProtection="1">
      <alignment horizontal="center" vertical="center"/>
    </xf>
    <xf numFmtId="0" fontId="3" fillId="0" borderId="131" xfId="0" applyFont="1" applyFill="1" applyBorder="1" applyAlignment="1" applyProtection="1">
      <alignment horizontal="left" vertical="center"/>
    </xf>
    <xf numFmtId="49" fontId="3" fillId="0" borderId="130" xfId="0" applyNumberFormat="1" applyFont="1" applyFill="1" applyBorder="1" applyAlignment="1" applyProtection="1">
      <alignment horizontal="center" vertical="center"/>
    </xf>
    <xf numFmtId="0" fontId="3" fillId="0" borderId="131" xfId="0" applyFont="1" applyFill="1" applyBorder="1" applyAlignment="1" applyProtection="1">
      <alignment vertical="center"/>
    </xf>
    <xf numFmtId="49" fontId="8" fillId="0" borderId="229" xfId="0" applyNumberFormat="1" applyFont="1" applyFill="1" applyBorder="1" applyAlignment="1" applyProtection="1">
      <alignment horizontal="center" vertical="center"/>
    </xf>
    <xf numFmtId="0" fontId="2" fillId="0" borderId="230" xfId="0" applyFont="1" applyFill="1" applyBorder="1" applyAlignment="1" applyProtection="1">
      <alignment vertical="center"/>
    </xf>
    <xf numFmtId="49" fontId="24" fillId="0" borderId="62" xfId="0" applyNumberFormat="1" applyFont="1" applyFill="1" applyBorder="1" applyAlignment="1" applyProtection="1">
      <alignment horizontal="center" vertical="center"/>
    </xf>
    <xf numFmtId="0" fontId="24" fillId="0" borderId="67" xfId="0" applyFont="1" applyFill="1" applyBorder="1" applyAlignment="1" applyProtection="1">
      <alignment vertical="center"/>
    </xf>
    <xf numFmtId="0" fontId="24" fillId="0" borderId="64" xfId="0" applyFont="1" applyFill="1" applyBorder="1" applyAlignment="1" applyProtection="1">
      <alignment horizontal="left" vertical="center"/>
    </xf>
    <xf numFmtId="49" fontId="24" fillId="0" borderId="62" xfId="0" applyNumberFormat="1" applyFont="1" applyFill="1" applyBorder="1" applyAlignment="1" applyProtection="1">
      <alignment horizontal="left" vertical="center"/>
    </xf>
    <xf numFmtId="0" fontId="24" fillId="0" borderId="90" xfId="0" applyFont="1" applyFill="1" applyBorder="1" applyAlignment="1" applyProtection="1">
      <alignment horizontal="left" vertical="center"/>
    </xf>
    <xf numFmtId="0" fontId="2" fillId="0" borderId="134" xfId="0" applyFont="1" applyFill="1" applyBorder="1" applyAlignment="1" applyProtection="1">
      <alignment vertical="center"/>
    </xf>
    <xf numFmtId="0" fontId="8" fillId="0" borderId="131" xfId="0" applyFont="1" applyFill="1" applyBorder="1" applyAlignment="1" applyProtection="1">
      <alignment horizontal="left" vertical="center"/>
    </xf>
    <xf numFmtId="0" fontId="7" fillId="0" borderId="130" xfId="0" applyFont="1" applyFill="1" applyBorder="1" applyAlignment="1" applyProtection="1">
      <alignment horizontal="center" vertical="center"/>
    </xf>
    <xf numFmtId="0" fontId="7" fillId="0" borderId="131" xfId="0" applyFont="1" applyFill="1" applyBorder="1" applyAlignment="1" applyProtection="1">
      <alignment vertical="center"/>
    </xf>
    <xf numFmtId="49" fontId="8" fillId="0" borderId="130" xfId="0" applyNumberFormat="1" applyFont="1" applyFill="1" applyBorder="1" applyAlignment="1" applyProtection="1">
      <alignment horizontal="center" vertical="center"/>
    </xf>
    <xf numFmtId="0" fontId="8" fillId="0" borderId="131" xfId="0" applyFont="1" applyFill="1" applyBorder="1" applyAlignment="1" applyProtection="1">
      <alignment vertical="center"/>
    </xf>
    <xf numFmtId="0" fontId="24" fillId="0" borderId="64" xfId="0" applyFont="1" applyFill="1" applyBorder="1" applyAlignment="1" applyProtection="1">
      <alignment vertical="center"/>
    </xf>
    <xf numFmtId="0" fontId="8" fillId="0" borderId="147" xfId="0" applyFont="1" applyFill="1" applyBorder="1" applyAlignment="1" applyProtection="1">
      <alignment vertical="center"/>
    </xf>
    <xf numFmtId="49" fontId="8" fillId="0" borderId="217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49" fontId="8" fillId="0" borderId="62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/>
    </xf>
    <xf numFmtId="0" fontId="11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9" fontId="8" fillId="0" borderId="89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242" xfId="0" applyFont="1" applyFill="1" applyBorder="1" applyAlignment="1" applyProtection="1">
      <alignment vertical="center"/>
    </xf>
    <xf numFmtId="0" fontId="36" fillId="0" borderId="130" xfId="0" applyFont="1" applyFill="1" applyBorder="1" applyAlignment="1" applyProtection="1">
      <alignment horizontal="center" vertical="center"/>
    </xf>
    <xf numFmtId="3" fontId="19" fillId="0" borderId="131" xfId="0" applyNumberFormat="1" applyFont="1" applyFill="1" applyBorder="1" applyAlignment="1">
      <alignment vertical="center"/>
    </xf>
    <xf numFmtId="0" fontId="4" fillId="0" borderId="83" xfId="0" applyFont="1" applyFill="1" applyBorder="1" applyAlignment="1">
      <alignment vertical="center"/>
    </xf>
    <xf numFmtId="3" fontId="19" fillId="0" borderId="83" xfId="0" applyNumberFormat="1" applyFont="1" applyFill="1" applyBorder="1" applyAlignment="1">
      <alignment vertical="center"/>
    </xf>
    <xf numFmtId="0" fontId="109" fillId="0" borderId="202" xfId="0" applyFont="1" applyFill="1" applyBorder="1" applyAlignment="1">
      <alignment vertical="center"/>
    </xf>
    <xf numFmtId="0" fontId="31" fillId="0" borderId="115" xfId="0" applyFont="1" applyFill="1" applyBorder="1" applyAlignment="1">
      <alignment vertical="center"/>
    </xf>
    <xf numFmtId="49" fontId="108" fillId="0" borderId="202" xfId="0" applyNumberFormat="1" applyFont="1" applyFill="1" applyBorder="1" applyAlignment="1">
      <alignment horizontal="center" vertical="center"/>
    </xf>
    <xf numFmtId="0" fontId="108" fillId="0" borderId="202" xfId="0" applyFont="1" applyFill="1" applyBorder="1" applyAlignment="1">
      <alignment vertical="center"/>
    </xf>
    <xf numFmtId="0" fontId="29" fillId="0" borderId="115" xfId="0" applyFont="1" applyFill="1" applyBorder="1" applyAlignment="1">
      <alignment vertical="center"/>
    </xf>
    <xf numFmtId="0" fontId="29" fillId="0" borderId="115" xfId="0" applyFont="1" applyFill="1" applyBorder="1" applyAlignment="1">
      <alignment vertical="center" wrapText="1"/>
    </xf>
    <xf numFmtId="0" fontId="29" fillId="0" borderId="203" xfId="0" applyFont="1" applyFill="1" applyBorder="1" applyAlignment="1">
      <alignment vertical="center"/>
    </xf>
    <xf numFmtId="49" fontId="108" fillId="0" borderId="203" xfId="0" applyNumberFormat="1" applyFont="1" applyFill="1" applyBorder="1" applyAlignment="1">
      <alignment horizontal="center" vertical="center"/>
    </xf>
    <xf numFmtId="0" fontId="108" fillId="0" borderId="203" xfId="0" applyFont="1" applyFill="1" applyBorder="1" applyAlignment="1">
      <alignment vertical="center"/>
    </xf>
    <xf numFmtId="49" fontId="108" fillId="0" borderId="204" xfId="0" applyNumberFormat="1" applyFont="1" applyFill="1" applyBorder="1" applyAlignment="1">
      <alignment horizontal="center" vertical="center"/>
    </xf>
    <xf numFmtId="0" fontId="29" fillId="0" borderId="208" xfId="0" applyFont="1" applyFill="1" applyBorder="1" applyAlignment="1">
      <alignment vertical="center"/>
    </xf>
    <xf numFmtId="0" fontId="29" fillId="0" borderId="209" xfId="0" applyFont="1" applyFill="1" applyBorder="1" applyAlignment="1">
      <alignment vertical="center"/>
    </xf>
    <xf numFmtId="49" fontId="31" fillId="0" borderId="115" xfId="0" applyNumberFormat="1" applyFont="1" applyFill="1" applyBorder="1" applyAlignment="1">
      <alignment horizontal="center" vertical="center"/>
    </xf>
    <xf numFmtId="49" fontId="29" fillId="0" borderId="205" xfId="0" applyNumberFormat="1" applyFont="1" applyFill="1" applyBorder="1" applyAlignment="1">
      <alignment horizontal="center" vertical="center"/>
    </xf>
    <xf numFmtId="0" fontId="29" fillId="0" borderId="205" xfId="0" applyFont="1" applyFill="1" applyBorder="1" applyAlignment="1">
      <alignment vertical="center"/>
    </xf>
    <xf numFmtId="49" fontId="29" fillId="0" borderId="206" xfId="0" applyNumberFormat="1" applyFont="1" applyFill="1" applyBorder="1" applyAlignment="1">
      <alignment horizontal="center" vertical="center"/>
    </xf>
    <xf numFmtId="0" fontId="29" fillId="0" borderId="206" xfId="0" applyFont="1" applyFill="1" applyBorder="1" applyAlignment="1">
      <alignment vertical="center"/>
    </xf>
    <xf numFmtId="49" fontId="109" fillId="0" borderId="139" xfId="0" applyNumberFormat="1" applyFont="1" applyFill="1" applyBorder="1" applyAlignment="1">
      <alignment horizontal="center" vertical="center"/>
    </xf>
    <xf numFmtId="0" fontId="109" fillId="0" borderId="139" xfId="0" applyFont="1" applyFill="1" applyBorder="1" applyAlignment="1">
      <alignment vertical="center"/>
    </xf>
    <xf numFmtId="166" fontId="13" fillId="0" borderId="0" xfId="32" applyNumberFormat="1" applyFont="1" applyFill="1" applyAlignment="1">
      <alignment horizontal="left"/>
    </xf>
    <xf numFmtId="166" fontId="13" fillId="0" borderId="0" xfId="32" applyNumberFormat="1" applyFont="1" applyFill="1"/>
    <xf numFmtId="0" fontId="2" fillId="0" borderId="0" xfId="32" applyFont="1" applyFill="1" applyBorder="1" applyAlignment="1"/>
    <xf numFmtId="0" fontId="2" fillId="0" borderId="0" xfId="32" applyFont="1" applyFill="1" applyBorder="1" applyAlignment="1">
      <alignment horizontal="center"/>
    </xf>
    <xf numFmtId="0" fontId="2" fillId="0" borderId="141" xfId="32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2" fillId="0" borderId="158" xfId="32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2" fillId="0" borderId="115" xfId="32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2" fillId="0" borderId="159" xfId="32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" fillId="0" borderId="139" xfId="32" applyFont="1" applyFill="1" applyBorder="1" applyAlignment="1">
      <alignment horizontal="center"/>
    </xf>
    <xf numFmtId="0" fontId="7" fillId="0" borderId="139" xfId="0" applyFont="1" applyFill="1" applyBorder="1" applyAlignment="1">
      <alignment horizontal="center"/>
    </xf>
    <xf numFmtId="0" fontId="7" fillId="0" borderId="139" xfId="32" applyFont="1" applyFill="1" applyBorder="1" applyAlignment="1">
      <alignment horizontal="center"/>
    </xf>
    <xf numFmtId="0" fontId="8" fillId="0" borderId="140" xfId="0" applyFont="1" applyFill="1" applyBorder="1" applyAlignment="1">
      <alignment horizontal="center"/>
    </xf>
    <xf numFmtId="0" fontId="2" fillId="0" borderId="189" xfId="32" applyFont="1" applyFill="1" applyBorder="1" applyAlignment="1">
      <alignment horizontal="center"/>
    </xf>
    <xf numFmtId="0" fontId="2" fillId="0" borderId="109" xfId="32" applyFont="1" applyFill="1" applyBorder="1" applyAlignment="1">
      <alignment horizontal="center"/>
    </xf>
    <xf numFmtId="0" fontId="8" fillId="0" borderId="146" xfId="0" applyFont="1" applyFill="1" applyBorder="1" applyAlignment="1">
      <alignment horizontal="center"/>
    </xf>
    <xf numFmtId="0" fontId="2" fillId="0" borderId="160" xfId="32" applyFont="1" applyFill="1" applyBorder="1" applyAlignment="1">
      <alignment horizontal="center"/>
    </xf>
    <xf numFmtId="0" fontId="2" fillId="0" borderId="161" xfId="32" applyFont="1" applyFill="1" applyBorder="1" applyAlignment="1">
      <alignment horizontal="center"/>
    </xf>
    <xf numFmtId="0" fontId="2" fillId="0" borderId="188" xfId="32" applyFont="1" applyFill="1" applyBorder="1" applyAlignment="1">
      <alignment horizontal="center"/>
    </xf>
    <xf numFmtId="0" fontId="2" fillId="0" borderId="90" xfId="32" applyFont="1" applyFill="1" applyBorder="1" applyAlignment="1">
      <alignment horizontal="center"/>
    </xf>
    <xf numFmtId="0" fontId="2" fillId="0" borderId="0" xfId="32" applyFont="1" applyFill="1" applyAlignment="1">
      <alignment horizontal="center"/>
    </xf>
    <xf numFmtId="3" fontId="51" fillId="0" borderId="0" xfId="32" applyNumberFormat="1" applyFont="1" applyFill="1"/>
    <xf numFmtId="0" fontId="17" fillId="0" borderId="62" xfId="32" applyFont="1" applyFill="1" applyBorder="1" applyAlignment="1">
      <alignment horizontal="center"/>
    </xf>
    <xf numFmtId="4" fontId="17" fillId="0" borderId="64" xfId="32" applyNumberFormat="1" applyFont="1" applyFill="1" applyBorder="1"/>
    <xf numFmtId="3" fontId="51" fillId="0" borderId="0" xfId="32" applyNumberFormat="1" applyFont="1" applyFill="1" applyBorder="1"/>
    <xf numFmtId="3" fontId="51" fillId="0" borderId="164" xfId="32" applyNumberFormat="1" applyFont="1" applyFill="1" applyBorder="1" applyAlignment="1">
      <alignment horizontal="center"/>
    </xf>
    <xf numFmtId="3" fontId="17" fillId="0" borderId="64" xfId="32" applyNumberFormat="1" applyFont="1" applyFill="1" applyBorder="1"/>
    <xf numFmtId="3" fontId="51" fillId="0" borderId="165" xfId="32" applyNumberFormat="1" applyFont="1" applyFill="1" applyBorder="1"/>
    <xf numFmtId="0" fontId="51" fillId="0" borderId="0" xfId="32" applyFont="1" applyFill="1"/>
    <xf numFmtId="0" fontId="51" fillId="0" borderId="86" xfId="32" applyFont="1" applyFill="1" applyBorder="1" applyAlignment="1">
      <alignment vertical="center" wrapText="1"/>
    </xf>
    <xf numFmtId="3" fontId="52" fillId="0" borderId="86" xfId="32" applyNumberFormat="1" applyFont="1" applyFill="1" applyBorder="1" applyAlignment="1">
      <alignment vertical="center" wrapText="1"/>
    </xf>
    <xf numFmtId="4" fontId="47" fillId="0" borderId="15" xfId="0" applyNumberFormat="1" applyFont="1" applyFill="1" applyBorder="1" applyAlignment="1" applyProtection="1">
      <alignment vertical="center"/>
      <protection hidden="1"/>
    </xf>
    <xf numFmtId="4" fontId="47" fillId="0" borderId="127" xfId="0" applyNumberFormat="1" applyFont="1" applyFill="1" applyBorder="1" applyAlignment="1" applyProtection="1">
      <alignment vertical="center"/>
      <protection hidden="1"/>
    </xf>
    <xf numFmtId="0" fontId="51" fillId="0" borderId="0" xfId="32" applyFont="1" applyFill="1" applyBorder="1" applyAlignment="1">
      <alignment vertical="center" wrapText="1"/>
    </xf>
    <xf numFmtId="0" fontId="51" fillId="0" borderId="166" xfId="32" applyFont="1" applyFill="1" applyBorder="1" applyAlignment="1">
      <alignment horizontal="center" vertical="center"/>
    </xf>
    <xf numFmtId="0" fontId="51" fillId="0" borderId="86" xfId="32" applyFont="1" applyFill="1" applyBorder="1" applyAlignment="1">
      <alignment vertical="center"/>
    </xf>
    <xf numFmtId="3" fontId="51" fillId="0" borderId="127" xfId="32" applyNumberFormat="1" applyFont="1" applyFill="1" applyBorder="1" applyAlignment="1" applyProtection="1">
      <alignment vertical="center"/>
      <protection locked="0"/>
    </xf>
    <xf numFmtId="0" fontId="17" fillId="0" borderId="169" xfId="32" applyFont="1" applyFill="1" applyBorder="1"/>
    <xf numFmtId="3" fontId="51" fillId="0" borderId="124" xfId="32" applyNumberFormat="1" applyFont="1" applyFill="1" applyBorder="1"/>
    <xf numFmtId="3" fontId="51" fillId="0" borderId="167" xfId="32" applyNumberFormat="1" applyFont="1" applyFill="1" applyBorder="1"/>
    <xf numFmtId="0" fontId="17" fillId="0" borderId="170" xfId="32" applyFont="1" applyFill="1" applyBorder="1"/>
    <xf numFmtId="3" fontId="17" fillId="0" borderId="126" xfId="32" applyNumberFormat="1" applyFont="1" applyFill="1" applyBorder="1"/>
    <xf numFmtId="3" fontId="47" fillId="0" borderId="85" xfId="32" applyNumberFormat="1" applyFont="1" applyFill="1" applyBorder="1" applyAlignment="1">
      <alignment horizontal="center"/>
    </xf>
    <xf numFmtId="3" fontId="47" fillId="0" borderId="141" xfId="32" applyNumberFormat="1" applyFont="1" applyFill="1" applyBorder="1" applyAlignment="1">
      <alignment horizontal="center"/>
    </xf>
    <xf numFmtId="3" fontId="47" fillId="0" borderId="85" xfId="0" applyNumberFormat="1" applyFont="1" applyFill="1" applyBorder="1" applyAlignment="1">
      <alignment horizontal="center"/>
    </xf>
    <xf numFmtId="0" fontId="17" fillId="0" borderId="171" xfId="32" applyFont="1" applyFill="1" applyBorder="1"/>
    <xf numFmtId="3" fontId="17" fillId="0" borderId="137" xfId="32" applyNumberFormat="1" applyFont="1" applyFill="1" applyBorder="1"/>
    <xf numFmtId="4" fontId="47" fillId="0" borderId="137" xfId="0" applyNumberFormat="1" applyFont="1" applyFill="1" applyBorder="1" applyAlignment="1" applyProtection="1">
      <alignment vertical="center"/>
      <protection hidden="1"/>
    </xf>
    <xf numFmtId="0" fontId="17" fillId="0" borderId="172" xfId="32" applyFont="1" applyFill="1" applyBorder="1"/>
    <xf numFmtId="4" fontId="47" fillId="0" borderId="138" xfId="0" applyNumberFormat="1" applyFont="1" applyFill="1" applyBorder="1" applyAlignment="1" applyProtection="1">
      <alignment vertical="center"/>
      <protection hidden="1"/>
    </xf>
    <xf numFmtId="3" fontId="17" fillId="0" borderId="182" xfId="32" applyNumberFormat="1" applyFont="1" applyFill="1" applyBorder="1" applyAlignment="1">
      <alignment horizontal="center" vertical="center"/>
    </xf>
    <xf numFmtId="3" fontId="17" fillId="0" borderId="139" xfId="32" applyNumberFormat="1" applyFont="1" applyFill="1" applyBorder="1" applyAlignment="1">
      <alignment horizontal="center" vertical="center"/>
    </xf>
    <xf numFmtId="3" fontId="17" fillId="0" borderId="146" xfId="32" applyNumberFormat="1" applyFont="1" applyFill="1" applyBorder="1" applyAlignment="1">
      <alignment horizontal="center"/>
    </xf>
    <xf numFmtId="0" fontId="51" fillId="0" borderId="0" xfId="32" applyFont="1" applyFill="1" applyBorder="1" applyAlignment="1">
      <alignment vertical="center"/>
    </xf>
    <xf numFmtId="3" fontId="51" fillId="0" borderId="0" xfId="32" applyNumberFormat="1" applyFont="1" applyFill="1" applyBorder="1" applyAlignment="1">
      <alignment horizontal="center" vertical="center"/>
    </xf>
    <xf numFmtId="0" fontId="17" fillId="0" borderId="169" xfId="32" applyFont="1" applyFill="1" applyBorder="1" applyAlignment="1">
      <alignment vertical="center"/>
    </xf>
    <xf numFmtId="3" fontId="17" fillId="0" borderId="124" xfId="32" applyNumberFormat="1" applyFont="1" applyFill="1" applyBorder="1" applyAlignment="1">
      <alignment vertical="center"/>
    </xf>
    <xf numFmtId="3" fontId="51" fillId="0" borderId="125" xfId="32" applyNumberFormat="1" applyFont="1" applyFill="1" applyBorder="1" applyAlignment="1">
      <alignment vertical="center"/>
    </xf>
    <xf numFmtId="3" fontId="51" fillId="0" borderId="124" xfId="32" applyNumberFormat="1" applyFont="1" applyFill="1" applyBorder="1" applyAlignment="1">
      <alignment vertical="center"/>
    </xf>
    <xf numFmtId="3" fontId="51" fillId="0" borderId="167" xfId="32" applyNumberFormat="1" applyFont="1" applyFill="1" applyBorder="1" applyAlignment="1">
      <alignment vertical="center"/>
    </xf>
    <xf numFmtId="3" fontId="17" fillId="0" borderId="126" xfId="32" applyNumberFormat="1" applyFont="1" applyFill="1" applyBorder="1" applyAlignment="1">
      <alignment vertical="center"/>
    </xf>
    <xf numFmtId="0" fontId="17" fillId="0" borderId="171" xfId="32" applyFont="1" applyFill="1" applyBorder="1" applyAlignment="1">
      <alignment vertical="center"/>
    </xf>
    <xf numFmtId="3" fontId="17" fillId="0" borderId="137" xfId="32" applyNumberFormat="1" applyFont="1" applyFill="1" applyBorder="1" applyAlignment="1">
      <alignment vertical="center"/>
    </xf>
    <xf numFmtId="0" fontId="17" fillId="0" borderId="175" xfId="32" applyFont="1" applyFill="1" applyBorder="1" applyAlignment="1">
      <alignment vertical="center"/>
    </xf>
    <xf numFmtId="3" fontId="17" fillId="0" borderId="176" xfId="32" applyNumberFormat="1" applyFont="1" applyFill="1" applyBorder="1" applyAlignment="1">
      <alignment vertical="center"/>
    </xf>
    <xf numFmtId="3" fontId="51" fillId="0" borderId="177" xfId="32" applyNumberFormat="1" applyFont="1" applyFill="1" applyBorder="1" applyAlignment="1">
      <alignment vertical="center"/>
    </xf>
    <xf numFmtId="3" fontId="51" fillId="0" borderId="176" xfId="32" applyNumberFormat="1" applyFont="1" applyFill="1" applyBorder="1" applyAlignment="1">
      <alignment vertical="center"/>
    </xf>
    <xf numFmtId="3" fontId="51" fillId="0" borderId="174" xfId="32" applyNumberFormat="1" applyFont="1" applyFill="1" applyBorder="1" applyAlignment="1">
      <alignment vertical="center"/>
    </xf>
    <xf numFmtId="0" fontId="17" fillId="0" borderId="176" xfId="32" applyFont="1" applyFill="1" applyBorder="1" applyAlignment="1">
      <alignment vertical="center"/>
    </xf>
    <xf numFmtId="3" fontId="17" fillId="0" borderId="183" xfId="32" applyNumberFormat="1" applyFont="1" applyFill="1" applyBorder="1" applyAlignment="1">
      <alignment vertical="center"/>
    </xf>
    <xf numFmtId="0" fontId="17" fillId="0" borderId="179" xfId="32" applyFont="1" applyFill="1" applyBorder="1" applyAlignment="1">
      <alignment vertical="center"/>
    </xf>
    <xf numFmtId="3" fontId="17" fillId="0" borderId="178" xfId="32" applyNumberFormat="1" applyFont="1" applyFill="1" applyBorder="1" applyAlignment="1">
      <alignment vertical="center"/>
    </xf>
    <xf numFmtId="0" fontId="17" fillId="0" borderId="178" xfId="32" applyFont="1" applyFill="1" applyBorder="1" applyAlignment="1">
      <alignment vertical="center"/>
    </xf>
    <xf numFmtId="3" fontId="51" fillId="0" borderId="187" xfId="32" applyNumberFormat="1" applyFont="1" applyFill="1" applyBorder="1" applyAlignment="1" applyProtection="1">
      <alignment vertical="center"/>
      <protection hidden="1"/>
    </xf>
    <xf numFmtId="0" fontId="17" fillId="0" borderId="171" xfId="32" applyFont="1" applyFill="1" applyBorder="1" applyAlignment="1"/>
    <xf numFmtId="0" fontId="17" fillId="0" borderId="172" xfId="32" applyFont="1" applyFill="1" applyBorder="1" applyAlignment="1"/>
    <xf numFmtId="4" fontId="47" fillId="0" borderId="0" xfId="0" applyNumberFormat="1" applyFont="1" applyFill="1" applyBorder="1" applyAlignment="1" applyProtection="1">
      <alignment vertical="center"/>
      <protection hidden="1"/>
    </xf>
    <xf numFmtId="4" fontId="47" fillId="0" borderId="259" xfId="0" applyNumberFormat="1" applyFont="1" applyFill="1" applyBorder="1" applyAlignment="1" applyProtection="1">
      <alignment vertical="center"/>
      <protection hidden="1"/>
    </xf>
    <xf numFmtId="0" fontId="17" fillId="0" borderId="124" xfId="32" applyFont="1" applyFill="1" applyBorder="1"/>
    <xf numFmtId="3" fontId="17" fillId="0" borderId="186" xfId="32" applyNumberFormat="1" applyFont="1" applyFill="1" applyBorder="1" applyAlignment="1">
      <alignment vertical="center"/>
    </xf>
    <xf numFmtId="3" fontId="17" fillId="0" borderId="177" xfId="32" applyNumberFormat="1" applyFont="1" applyFill="1" applyBorder="1" applyAlignment="1">
      <alignment vertical="center"/>
    </xf>
    <xf numFmtId="3" fontId="51" fillId="0" borderId="187" xfId="32" applyNumberFormat="1" applyFont="1" applyFill="1" applyBorder="1" applyAlignment="1">
      <alignment vertical="center"/>
    </xf>
    <xf numFmtId="3" fontId="47" fillId="0" borderId="85" xfId="32" applyNumberFormat="1" applyFont="1" applyFill="1" applyBorder="1" applyAlignment="1">
      <alignment horizontal="center" vertical="center"/>
    </xf>
    <xf numFmtId="3" fontId="47" fillId="0" borderId="141" xfId="32" applyNumberFormat="1" applyFont="1" applyFill="1" applyBorder="1" applyAlignment="1">
      <alignment horizontal="center" vertical="center"/>
    </xf>
    <xf numFmtId="3" fontId="47" fillId="0" borderId="85" xfId="0" applyNumberFormat="1" applyFont="1" applyFill="1" applyBorder="1" applyAlignment="1">
      <alignment horizontal="center" vertical="center"/>
    </xf>
    <xf numFmtId="4" fontId="47" fillId="0" borderId="185" xfId="0" applyNumberFormat="1" applyFont="1" applyFill="1" applyBorder="1" applyAlignment="1" applyProtection="1">
      <alignment vertical="center"/>
      <protection hidden="1"/>
    </xf>
    <xf numFmtId="4" fontId="2" fillId="0" borderId="0" xfId="32" applyNumberFormat="1" applyFont="1" applyFill="1"/>
    <xf numFmtId="3" fontId="2" fillId="0" borderId="0" xfId="32" applyNumberFormat="1" applyFont="1" applyFill="1"/>
    <xf numFmtId="0" fontId="24" fillId="0" borderId="0" xfId="0" applyFont="1" applyFill="1" applyBorder="1" applyAlignment="1">
      <alignment horizontal="left"/>
    </xf>
    <xf numFmtId="0" fontId="2" fillId="22" borderId="64" xfId="0" applyFont="1" applyFill="1" applyBorder="1" applyAlignment="1">
      <alignment horizontal="left" wrapText="1"/>
    </xf>
    <xf numFmtId="3" fontId="8" fillId="21" borderId="17" xfId="0" applyNumberFormat="1" applyFont="1" applyFill="1" applyBorder="1" applyAlignment="1">
      <alignment horizontal="right" vertical="top"/>
    </xf>
    <xf numFmtId="3" fontId="2" fillId="21" borderId="21" xfId="0" applyNumberFormat="1" applyFont="1" applyFill="1" applyBorder="1" applyAlignment="1">
      <alignment horizontal="right" vertical="top"/>
    </xf>
    <xf numFmtId="4" fontId="2" fillId="21" borderId="23" xfId="0" applyNumberFormat="1" applyFont="1" applyFill="1" applyBorder="1" applyAlignment="1">
      <alignment horizontal="right" vertical="top"/>
    </xf>
    <xf numFmtId="3" fontId="21" fillId="22" borderId="64" xfId="0" applyNumberFormat="1" applyFont="1" applyFill="1" applyBorder="1" applyAlignment="1">
      <alignment horizontal="right" wrapText="1"/>
    </xf>
    <xf numFmtId="0" fontId="12" fillId="0" borderId="115" xfId="0" applyFont="1" applyFill="1" applyBorder="1" applyAlignment="1">
      <alignment horizontal="center"/>
    </xf>
    <xf numFmtId="0" fontId="12" fillId="0" borderId="115" xfId="0" applyFont="1" applyFill="1" applyBorder="1"/>
    <xf numFmtId="0" fontId="12" fillId="0" borderId="63" xfId="0" applyFont="1" applyFill="1" applyBorder="1"/>
    <xf numFmtId="4" fontId="2" fillId="0" borderId="23" xfId="0" applyNumberFormat="1" applyFont="1" applyFill="1" applyBorder="1" applyAlignment="1">
      <alignment vertical="center"/>
    </xf>
    <xf numFmtId="4" fontId="25" fillId="0" borderId="23" xfId="0" applyNumberFormat="1" applyFont="1" applyFill="1" applyBorder="1" applyAlignment="1">
      <alignment vertical="center"/>
    </xf>
    <xf numFmtId="0" fontId="17" fillId="0" borderId="191" xfId="0" applyFont="1" applyFill="1" applyBorder="1" applyAlignment="1">
      <alignment vertical="center"/>
    </xf>
    <xf numFmtId="3" fontId="12" fillId="0" borderId="115" xfId="0" applyNumberFormat="1" applyFont="1" applyFill="1" applyBorder="1" applyAlignment="1">
      <alignment vertical="center"/>
    </xf>
    <xf numFmtId="4" fontId="25" fillId="0" borderId="115" xfId="0" applyNumberFormat="1" applyFont="1" applyFill="1" applyBorder="1" applyAlignment="1">
      <alignment vertical="center"/>
    </xf>
    <xf numFmtId="3" fontId="25" fillId="22" borderId="115" xfId="0" applyNumberFormat="1" applyFont="1" applyFill="1" applyBorder="1"/>
    <xf numFmtId="3" fontId="25" fillId="0" borderId="13" xfId="0" applyNumberFormat="1" applyFont="1" applyFill="1" applyBorder="1" applyAlignment="1">
      <alignment vertical="center"/>
    </xf>
    <xf numFmtId="3" fontId="25" fillId="0" borderId="115" xfId="0" applyNumberFormat="1" applyFont="1" applyFill="1" applyBorder="1" applyAlignment="1">
      <alignment vertical="center"/>
    </xf>
    <xf numFmtId="167" fontId="39" fillId="22" borderId="0" xfId="0" applyNumberFormat="1" applyFont="1" applyFill="1" applyBorder="1"/>
    <xf numFmtId="3" fontId="19" fillId="22" borderId="139" xfId="0" applyNumberFormat="1" applyFont="1" applyFill="1" applyBorder="1"/>
    <xf numFmtId="3" fontId="19" fillId="0" borderId="139" xfId="0" applyNumberFormat="1" applyFont="1" applyFill="1" applyBorder="1"/>
    <xf numFmtId="3" fontId="19" fillId="0" borderId="16" xfId="0" applyNumberFormat="1" applyFont="1" applyFill="1" applyBorder="1" applyAlignment="1">
      <alignment vertical="center" wrapText="1"/>
    </xf>
    <xf numFmtId="3" fontId="24" fillId="0" borderId="13" xfId="0" applyNumberFormat="1" applyFont="1" applyFill="1" applyBorder="1" applyAlignment="1">
      <alignment horizontal="right" vertical="center"/>
    </xf>
    <xf numFmtId="0" fontId="49" fillId="0" borderId="64" xfId="34" applyFont="1" applyFill="1" applyBorder="1" applyAlignment="1">
      <alignment horizontal="left"/>
    </xf>
    <xf numFmtId="0" fontId="2" fillId="0" borderId="62" xfId="34" applyFont="1" applyFill="1" applyBorder="1" applyAlignment="1">
      <alignment horizontal="center" vertical="center"/>
    </xf>
    <xf numFmtId="3" fontId="2" fillId="0" borderId="64" xfId="34" applyNumberFormat="1" applyFont="1" applyFill="1" applyBorder="1" applyAlignment="1">
      <alignment vertical="center"/>
    </xf>
    <xf numFmtId="3" fontId="2" fillId="0" borderId="67" xfId="34" applyNumberFormat="1" applyFont="1" applyFill="1" applyBorder="1" applyAlignment="1">
      <alignment vertical="center"/>
    </xf>
    <xf numFmtId="3" fontId="8" fillId="22" borderId="64" xfId="34" applyNumberFormat="1" applyFont="1" applyFill="1" applyBorder="1" applyAlignment="1">
      <alignment vertical="center"/>
    </xf>
    <xf numFmtId="3" fontId="8" fillId="22" borderId="67" xfId="34" applyNumberFormat="1" applyFont="1" applyFill="1" applyBorder="1" applyAlignment="1">
      <alignment vertical="center"/>
    </xf>
    <xf numFmtId="167" fontId="24" fillId="0" borderId="21" xfId="0" applyNumberFormat="1" applyFont="1" applyFill="1" applyBorder="1" applyAlignment="1" applyProtection="1">
      <alignment vertical="center"/>
      <protection locked="0"/>
    </xf>
    <xf numFmtId="1" fontId="29" fillId="0" borderId="0" xfId="0" applyNumberFormat="1" applyFont="1" applyFill="1"/>
    <xf numFmtId="0" fontId="4" fillId="22" borderId="62" xfId="0" applyFont="1" applyFill="1" applyBorder="1" applyAlignment="1">
      <alignment horizontal="left" vertical="center"/>
    </xf>
    <xf numFmtId="4" fontId="2" fillId="22" borderId="30" xfId="0" applyNumberFormat="1" applyFont="1" applyFill="1" applyBorder="1" applyAlignment="1">
      <alignment vertical="center"/>
    </xf>
    <xf numFmtId="3" fontId="19" fillId="22" borderId="65" xfId="0" applyNumberFormat="1" applyFont="1" applyFill="1" applyBorder="1" applyAlignment="1">
      <alignment vertical="center"/>
    </xf>
    <xf numFmtId="3" fontId="19" fillId="22" borderId="68" xfId="0" applyNumberFormat="1" applyFont="1" applyFill="1" applyBorder="1" applyAlignment="1">
      <alignment vertical="center"/>
    </xf>
    <xf numFmtId="4" fontId="3" fillId="0" borderId="73" xfId="0" applyNumberFormat="1" applyFont="1" applyFill="1" applyBorder="1" applyAlignment="1">
      <alignment vertical="center"/>
    </xf>
    <xf numFmtId="3" fontId="19" fillId="0" borderId="277" xfId="0" applyNumberFormat="1" applyFont="1" applyFill="1" applyBorder="1" applyAlignment="1">
      <alignment vertical="center"/>
    </xf>
    <xf numFmtId="3" fontId="7" fillId="0" borderId="19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80" fillId="0" borderId="47" xfId="0" applyFont="1" applyBorder="1" applyAlignment="1">
      <alignment horizontal="center" vertical="center" wrapText="1"/>
    </xf>
    <xf numFmtId="174" fontId="2" fillId="21" borderId="41" xfId="0" applyNumberFormat="1" applyFont="1" applyFill="1" applyBorder="1" applyAlignment="1">
      <alignment vertical="center" wrapText="1"/>
    </xf>
    <xf numFmtId="174" fontId="2" fillId="21" borderId="41" xfId="0" applyNumberFormat="1" applyFont="1" applyFill="1" applyBorder="1" applyAlignment="1">
      <alignment vertical="center"/>
    </xf>
    <xf numFmtId="174" fontId="2" fillId="0" borderId="41" xfId="0" applyNumberFormat="1" applyFont="1" applyFill="1" applyBorder="1" applyAlignment="1">
      <alignment vertical="center"/>
    </xf>
    <xf numFmtId="174" fontId="3" fillId="21" borderId="41" xfId="0" applyNumberFormat="1" applyFont="1" applyFill="1" applyBorder="1" applyAlignment="1">
      <alignment vertical="center" wrapText="1"/>
    </xf>
    <xf numFmtId="174" fontId="3" fillId="21" borderId="41" xfId="0" applyNumberFormat="1" applyFont="1" applyFill="1" applyBorder="1" applyAlignment="1">
      <alignment vertical="center"/>
    </xf>
    <xf numFmtId="174" fontId="25" fillId="21" borderId="41" xfId="0" applyNumberFormat="1" applyFont="1" applyFill="1" applyBorder="1" applyAlignment="1">
      <alignment vertical="center"/>
    </xf>
    <xf numFmtId="174" fontId="24" fillId="21" borderId="41" xfId="0" applyNumberFormat="1" applyFont="1" applyFill="1" applyBorder="1" applyAlignment="1">
      <alignment vertical="center"/>
    </xf>
    <xf numFmtId="3" fontId="80" fillId="0" borderId="298" xfId="41" applyNumberFormat="1" applyFont="1" applyBorder="1" applyAlignment="1">
      <alignment horizontal="center"/>
    </xf>
    <xf numFmtId="3" fontId="80" fillId="0" borderId="298" xfId="41" applyNumberFormat="1" applyFont="1" applyBorder="1" applyAlignment="1">
      <alignment horizontal="right"/>
    </xf>
    <xf numFmtId="3" fontId="117" fillId="0" borderId="58" xfId="41" applyNumberFormat="1" applyFont="1" applyFill="1" applyBorder="1" applyAlignment="1">
      <alignment horizontal="right"/>
    </xf>
    <xf numFmtId="3" fontId="82" fillId="0" borderId="0" xfId="41" applyNumberFormat="1" applyFont="1"/>
    <xf numFmtId="3" fontId="42" fillId="0" borderId="0" xfId="0" applyNumberFormat="1" applyFont="1"/>
    <xf numFmtId="175" fontId="82" fillId="0" borderId="0" xfId="42" applyNumberFormat="1" applyFont="1"/>
    <xf numFmtId="3" fontId="94" fillId="0" borderId="107" xfId="41" applyNumberFormat="1" applyFont="1" applyFill="1" applyBorder="1" applyAlignment="1">
      <alignment horizontal="right" vertical="center"/>
    </xf>
    <xf numFmtId="0" fontId="95" fillId="0" borderId="298" xfId="0" applyFont="1" applyBorder="1"/>
    <xf numFmtId="3" fontId="80" fillId="0" borderId="298" xfId="0" applyNumberFormat="1" applyFont="1" applyBorder="1"/>
    <xf numFmtId="3" fontId="80" fillId="0" borderId="298" xfId="41" applyNumberFormat="1" applyFont="1" applyFill="1" applyBorder="1" applyAlignment="1">
      <alignment horizontal="right"/>
    </xf>
    <xf numFmtId="3" fontId="118" fillId="0" borderId="0" xfId="41" applyNumberFormat="1" applyFont="1" applyFill="1" applyBorder="1"/>
    <xf numFmtId="3" fontId="94" fillId="0" borderId="19" xfId="41" applyNumberFormat="1" applyFont="1" applyBorder="1" applyAlignment="1">
      <alignment horizontal="right" vertical="center"/>
    </xf>
    <xf numFmtId="0" fontId="119" fillId="0" borderId="0" xfId="0" applyFont="1" applyAlignment="1">
      <alignment horizontal="right"/>
    </xf>
    <xf numFmtId="0" fontId="37" fillId="0" borderId="107" xfId="0" applyFont="1" applyBorder="1"/>
    <xf numFmtId="0" fontId="94" fillId="0" borderId="107" xfId="0" applyFont="1" applyFill="1" applyBorder="1"/>
    <xf numFmtId="3" fontId="10" fillId="0" borderId="77" xfId="0" applyNumberFormat="1" applyFont="1" applyBorder="1" applyAlignment="1">
      <alignment horizontal="right"/>
    </xf>
    <xf numFmtId="3" fontId="10" fillId="0" borderId="28" xfId="0" applyNumberFormat="1" applyFont="1" applyBorder="1" applyAlignment="1">
      <alignment horizontal="right"/>
    </xf>
    <xf numFmtId="3" fontId="10" fillId="0" borderId="58" xfId="0" applyNumberFormat="1" applyFont="1" applyBorder="1" applyAlignment="1">
      <alignment horizontal="right"/>
    </xf>
    <xf numFmtId="3" fontId="10" fillId="0" borderId="54" xfId="0" applyNumberFormat="1" applyFont="1" applyBorder="1" applyAlignment="1">
      <alignment horizontal="right"/>
    </xf>
    <xf numFmtId="3" fontId="10" fillId="0" borderId="38" xfId="0" applyNumberFormat="1" applyFont="1" applyBorder="1" applyAlignment="1">
      <alignment horizontal="right"/>
    </xf>
    <xf numFmtId="3" fontId="10" fillId="0" borderId="77" xfId="0" applyNumberFormat="1" applyFont="1" applyBorder="1"/>
    <xf numFmtId="3" fontId="10" fillId="0" borderId="28" xfId="0" applyNumberFormat="1" applyFont="1" applyBorder="1"/>
    <xf numFmtId="3" fontId="10" fillId="0" borderId="58" xfId="0" applyNumberFormat="1" applyFont="1" applyBorder="1"/>
    <xf numFmtId="3" fontId="10" fillId="0" borderId="54" xfId="0" applyNumberFormat="1" applyFont="1" applyBorder="1"/>
    <xf numFmtId="3" fontId="10" fillId="0" borderId="38" xfId="0" applyNumberFormat="1" applyFont="1" applyBorder="1"/>
    <xf numFmtId="3" fontId="10" fillId="0" borderId="49" xfId="0" applyNumberFormat="1" applyFont="1" applyBorder="1"/>
    <xf numFmtId="0" fontId="13" fillId="0" borderId="19" xfId="0" applyFont="1" applyBorder="1"/>
    <xf numFmtId="0" fontId="79" fillId="0" borderId="19" xfId="0" applyFont="1" applyBorder="1"/>
    <xf numFmtId="3" fontId="10" fillId="0" borderId="92" xfId="0" applyNumberFormat="1" applyFont="1" applyBorder="1"/>
    <xf numFmtId="3" fontId="10" fillId="0" borderId="37" xfId="0" applyNumberFormat="1" applyFont="1" applyBorder="1"/>
    <xf numFmtId="3" fontId="10" fillId="0" borderId="20" xfId="0" applyNumberFormat="1" applyFont="1" applyBorder="1"/>
    <xf numFmtId="3" fontId="10" fillId="0" borderId="73" xfId="0" applyNumberFormat="1" applyFont="1" applyBorder="1"/>
    <xf numFmtId="3" fontId="10" fillId="0" borderId="68" xfId="0" applyNumberFormat="1" applyFont="1" applyBorder="1"/>
    <xf numFmtId="3" fontId="10" fillId="0" borderId="65" xfId="0" applyNumberFormat="1" applyFont="1" applyBorder="1"/>
    <xf numFmtId="3" fontId="2" fillId="0" borderId="64" xfId="39" applyNumberFormat="1" applyFont="1" applyFill="1" applyBorder="1" applyAlignment="1" applyProtection="1">
      <alignment vertical="center"/>
    </xf>
    <xf numFmtId="3" fontId="0" fillId="0" borderId="211" xfId="0" applyNumberFormat="1" applyFill="1" applyBorder="1"/>
    <xf numFmtId="167" fontId="3" fillId="0" borderId="30" xfId="0" applyNumberFormat="1" applyFont="1" applyFill="1" applyBorder="1" applyAlignment="1">
      <alignment vertical="center"/>
    </xf>
    <xf numFmtId="3" fontId="39" fillId="0" borderId="115" xfId="0" applyNumberFormat="1" applyFont="1" applyFill="1" applyBorder="1"/>
    <xf numFmtId="0" fontId="25" fillId="22" borderId="63" xfId="0" applyFont="1" applyFill="1" applyBorder="1"/>
    <xf numFmtId="3" fontId="2" fillId="0" borderId="13" xfId="0" applyNumberFormat="1" applyFont="1" applyFill="1" applyBorder="1"/>
    <xf numFmtId="3" fontId="3" fillId="0" borderId="16" xfId="0" applyNumberFormat="1" applyFont="1" applyFill="1" applyBorder="1" applyAlignment="1">
      <alignment horizontal="center"/>
    </xf>
    <xf numFmtId="3" fontId="3" fillId="0" borderId="17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3" fontId="3" fillId="0" borderId="23" xfId="0" applyNumberFormat="1" applyFont="1" applyFill="1" applyBorder="1" applyAlignment="1">
      <alignment horizontal="center"/>
    </xf>
    <xf numFmtId="4" fontId="8" fillId="0" borderId="23" xfId="0" applyNumberFormat="1" applyFont="1" applyFill="1" applyBorder="1" applyAlignment="1">
      <alignment vertical="center"/>
    </xf>
    <xf numFmtId="3" fontId="7" fillId="0" borderId="16" xfId="0" applyNumberFormat="1" applyFont="1" applyFill="1" applyBorder="1"/>
    <xf numFmtId="3" fontId="7" fillId="0" borderId="17" xfId="0" applyNumberFormat="1" applyFont="1" applyFill="1" applyBorder="1"/>
    <xf numFmtId="3" fontId="7" fillId="0" borderId="21" xfId="0" applyNumberFormat="1" applyFont="1" applyFill="1" applyBorder="1"/>
    <xf numFmtId="3" fontId="8" fillId="0" borderId="16" xfId="0" applyNumberFormat="1" applyFont="1" applyFill="1" applyBorder="1"/>
    <xf numFmtId="3" fontId="8" fillId="0" borderId="17" xfId="0" applyNumberFormat="1" applyFont="1" applyFill="1" applyBorder="1"/>
    <xf numFmtId="3" fontId="8" fillId="0" borderId="21" xfId="0" applyNumberFormat="1" applyFont="1" applyFill="1" applyBorder="1"/>
    <xf numFmtId="3" fontId="7" fillId="0" borderId="16" xfId="0" applyNumberFormat="1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2" fillId="0" borderId="16" xfId="0" applyNumberFormat="1" applyFont="1" applyFill="1" applyBorder="1"/>
    <xf numFmtId="3" fontId="2" fillId="0" borderId="17" xfId="0" applyNumberFormat="1" applyFont="1" applyFill="1" applyBorder="1"/>
    <xf numFmtId="3" fontId="2" fillId="0" borderId="21" xfId="0" applyNumberFormat="1" applyFont="1" applyFill="1" applyBorder="1"/>
    <xf numFmtId="3" fontId="2" fillId="0" borderId="16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3" fontId="7" fillId="0" borderId="23" xfId="0" applyNumberFormat="1" applyFont="1" applyFill="1" applyBorder="1"/>
    <xf numFmtId="3" fontId="8" fillId="0" borderId="23" xfId="0" applyNumberFormat="1" applyFont="1" applyFill="1" applyBorder="1" applyAlignment="1">
      <alignment vertical="center"/>
    </xf>
    <xf numFmtId="3" fontId="8" fillId="0" borderId="34" xfId="0" applyNumberFormat="1" applyFont="1" applyFill="1" applyBorder="1" applyAlignment="1">
      <alignment vertical="center"/>
    </xf>
    <xf numFmtId="3" fontId="8" fillId="0" borderId="260" xfId="0" applyNumberFormat="1" applyFont="1" applyFill="1" applyBorder="1" applyAlignment="1">
      <alignment vertical="center"/>
    </xf>
    <xf numFmtId="3" fontId="8" fillId="0" borderId="27" xfId="0" applyNumberFormat="1" applyFont="1" applyFill="1" applyBorder="1" applyAlignment="1">
      <alignment vertical="center"/>
    </xf>
    <xf numFmtId="3" fontId="8" fillId="0" borderId="26" xfId="0" applyNumberFormat="1" applyFont="1" applyFill="1" applyBorder="1" applyAlignment="1">
      <alignment vertical="center"/>
    </xf>
    <xf numFmtId="3" fontId="7" fillId="0" borderId="44" xfId="0" applyNumberFormat="1" applyFont="1" applyFill="1" applyBorder="1" applyAlignment="1">
      <alignment vertical="center"/>
    </xf>
    <xf numFmtId="4" fontId="7" fillId="0" borderId="29" xfId="0" applyNumberFormat="1" applyFont="1" applyFill="1" applyBorder="1" applyAlignment="1">
      <alignment vertical="center"/>
    </xf>
    <xf numFmtId="4" fontId="7" fillId="0" borderId="30" xfId="0" applyNumberFormat="1" applyFont="1" applyFill="1" applyBorder="1" applyAlignment="1">
      <alignment vertical="center"/>
    </xf>
    <xf numFmtId="167" fontId="120" fillId="22" borderId="0" xfId="0" applyNumberFormat="1" applyFont="1" applyFill="1"/>
    <xf numFmtId="0" fontId="87" fillId="22" borderId="0" xfId="0" applyFont="1" applyFill="1" applyBorder="1" applyAlignment="1">
      <alignment horizontal="center"/>
    </xf>
    <xf numFmtId="165" fontId="36" fillId="0" borderId="157" xfId="0" applyNumberFormat="1" applyFont="1" applyFill="1" applyBorder="1" applyAlignment="1">
      <alignment horizontal="right" vertical="center"/>
    </xf>
    <xf numFmtId="165" fontId="12" fillId="0" borderId="192" xfId="0" applyNumberFormat="1" applyFont="1" applyFill="1" applyBorder="1" applyAlignment="1">
      <alignment horizontal="right" vertical="center"/>
    </xf>
    <xf numFmtId="3" fontId="8" fillId="0" borderId="245" xfId="0" applyNumberFormat="1" applyFont="1" applyFill="1" applyBorder="1" applyAlignment="1" applyProtection="1">
      <alignment vertical="center"/>
    </xf>
    <xf numFmtId="3" fontId="7" fillId="0" borderId="251" xfId="0" applyNumberFormat="1" applyFont="1" applyFill="1" applyBorder="1" applyAlignment="1" applyProtection="1">
      <alignment vertical="center"/>
    </xf>
    <xf numFmtId="3" fontId="7" fillId="0" borderId="28" xfId="0" applyNumberFormat="1" applyFont="1" applyFill="1" applyBorder="1" applyAlignment="1">
      <alignment vertical="center"/>
    </xf>
    <xf numFmtId="3" fontId="2" fillId="0" borderId="232" xfId="0" applyNumberFormat="1" applyFont="1" applyFill="1" applyBorder="1" applyAlignment="1">
      <alignment vertical="center"/>
    </xf>
    <xf numFmtId="3" fontId="2" fillId="0" borderId="233" xfId="0" applyNumberFormat="1" applyFont="1" applyFill="1" applyBorder="1" applyAlignment="1">
      <alignment vertical="center"/>
    </xf>
    <xf numFmtId="3" fontId="2" fillId="0" borderId="234" xfId="0" applyNumberFormat="1" applyFont="1" applyFill="1" applyBorder="1" applyAlignment="1">
      <alignment vertical="center"/>
    </xf>
    <xf numFmtId="3" fontId="24" fillId="0" borderId="17" xfId="0" applyNumberFormat="1" applyFont="1" applyFill="1" applyBorder="1" applyAlignment="1">
      <alignment vertical="center"/>
    </xf>
    <xf numFmtId="3" fontId="24" fillId="0" borderId="47" xfId="0" applyNumberFormat="1" applyFont="1" applyFill="1" applyBorder="1" applyAlignment="1">
      <alignment vertical="center"/>
    </xf>
    <xf numFmtId="3" fontId="2" fillId="0" borderId="47" xfId="0" applyNumberFormat="1" applyFont="1" applyFill="1" applyBorder="1" applyAlignment="1">
      <alignment vertical="center"/>
    </xf>
    <xf numFmtId="2" fontId="29" fillId="0" borderId="13" xfId="0" applyNumberFormat="1" applyFont="1" applyFill="1" applyBorder="1" applyAlignment="1">
      <alignment vertical="center"/>
    </xf>
    <xf numFmtId="2" fontId="29" fillId="0" borderId="107" xfId="0" applyNumberFormat="1" applyFont="1" applyFill="1" applyBorder="1" applyAlignment="1">
      <alignment vertical="center"/>
    </xf>
    <xf numFmtId="2" fontId="29" fillId="0" borderId="231" xfId="0" applyNumberFormat="1" applyFont="1" applyFill="1" applyBorder="1" applyAlignment="1">
      <alignment vertical="center"/>
    </xf>
    <xf numFmtId="3" fontId="19" fillId="0" borderId="265" xfId="0" applyNumberFormat="1" applyFont="1" applyFill="1" applyBorder="1" applyAlignment="1" applyProtection="1">
      <alignment vertical="center"/>
    </xf>
    <xf numFmtId="3" fontId="19" fillId="0" borderId="300" xfId="0" applyNumberFormat="1" applyFont="1" applyFill="1" applyBorder="1" applyAlignment="1" applyProtection="1">
      <alignment vertical="center"/>
    </xf>
    <xf numFmtId="3" fontId="19" fillId="0" borderId="301" xfId="0" applyNumberFormat="1" applyFont="1" applyFill="1" applyBorder="1" applyAlignment="1" applyProtection="1">
      <alignment vertical="center"/>
    </xf>
    <xf numFmtId="0" fontId="8" fillId="0" borderId="162" xfId="32" applyFont="1" applyFill="1" applyBorder="1" applyAlignment="1">
      <alignment horizontal="center"/>
    </xf>
    <xf numFmtId="0" fontId="2" fillId="0" borderId="258" xfId="32" applyFont="1" applyFill="1" applyBorder="1" applyAlignment="1">
      <alignment horizontal="center"/>
    </xf>
    <xf numFmtId="0" fontId="8" fillId="0" borderId="72" xfId="32" applyFont="1" applyFill="1" applyBorder="1" applyAlignment="1">
      <alignment horizontal="center"/>
    </xf>
    <xf numFmtId="0" fontId="33" fillId="0" borderId="56" xfId="0" applyFont="1" applyFill="1" applyBorder="1" applyAlignment="1">
      <alignment horizontal="center"/>
    </xf>
    <xf numFmtId="0" fontId="8" fillId="0" borderId="131" xfId="0" applyFont="1" applyFill="1" applyBorder="1" applyAlignment="1" applyProtection="1">
      <alignment horizontal="center" vertical="center"/>
    </xf>
    <xf numFmtId="0" fontId="2" fillId="0" borderId="147" xfId="0" applyFont="1" applyFill="1" applyBorder="1" applyAlignment="1" applyProtection="1">
      <alignment horizontal="center" vertical="center"/>
    </xf>
    <xf numFmtId="0" fontId="2" fillId="0" borderId="57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0" fontId="2" fillId="0" borderId="152" xfId="0" applyNumberFormat="1" applyFont="1" applyFill="1" applyBorder="1" applyAlignment="1">
      <alignment horizontal="center"/>
    </xf>
    <xf numFmtId="0" fontId="2" fillId="0" borderId="262" xfId="0" applyNumberFormat="1" applyFont="1" applyFill="1" applyBorder="1" applyAlignment="1">
      <alignment horizontal="center"/>
    </xf>
    <xf numFmtId="0" fontId="33" fillId="0" borderId="302" xfId="0" applyFont="1" applyFill="1" applyBorder="1" applyAlignment="1">
      <alignment horizontal="center"/>
    </xf>
    <xf numFmtId="0" fontId="3" fillId="0" borderId="303" xfId="0" applyFont="1" applyFill="1" applyBorder="1" applyAlignment="1" applyProtection="1">
      <alignment horizontal="left" vertical="center"/>
    </xf>
    <xf numFmtId="0" fontId="3" fillId="0" borderId="303" xfId="0" applyFont="1" applyFill="1" applyBorder="1" applyAlignment="1" applyProtection="1">
      <alignment vertical="center"/>
    </xf>
    <xf numFmtId="0" fontId="2" fillId="0" borderId="304" xfId="0" applyFont="1" applyFill="1" applyBorder="1" applyAlignment="1" applyProtection="1">
      <alignment vertical="center"/>
    </xf>
    <xf numFmtId="0" fontId="24" fillId="0" borderId="67" xfId="0" applyFont="1" applyFill="1" applyBorder="1" applyAlignment="1" applyProtection="1">
      <alignment horizontal="left" vertical="center"/>
    </xf>
    <xf numFmtId="0" fontId="24" fillId="0" borderId="128" xfId="0" applyFont="1" applyFill="1" applyBorder="1" applyAlignment="1" applyProtection="1">
      <alignment horizontal="left" vertical="center"/>
    </xf>
    <xf numFmtId="0" fontId="2" fillId="0" borderId="299" xfId="0" applyFont="1" applyFill="1" applyBorder="1" applyAlignment="1" applyProtection="1">
      <alignment vertical="center"/>
    </xf>
    <xf numFmtId="0" fontId="8" fillId="0" borderId="303" xfId="0" applyFont="1" applyFill="1" applyBorder="1" applyAlignment="1" applyProtection="1">
      <alignment horizontal="left" vertical="center"/>
    </xf>
    <xf numFmtId="0" fontId="7" fillId="0" borderId="303" xfId="0" applyFont="1" applyFill="1" applyBorder="1" applyAlignment="1" applyProtection="1">
      <alignment vertical="center"/>
    </xf>
    <xf numFmtId="0" fontId="8" fillId="0" borderId="303" xfId="0" applyFont="1" applyFill="1" applyBorder="1" applyAlignment="1" applyProtection="1">
      <alignment vertical="center"/>
    </xf>
    <xf numFmtId="3" fontId="19" fillId="0" borderId="303" xfId="0" applyNumberFormat="1" applyFont="1" applyFill="1" applyBorder="1" applyAlignment="1">
      <alignment vertical="center"/>
    </xf>
    <xf numFmtId="3" fontId="19" fillId="0" borderId="195" xfId="0" applyNumberFormat="1" applyFont="1" applyFill="1" applyBorder="1" applyAlignment="1">
      <alignment vertical="center"/>
    </xf>
    <xf numFmtId="3" fontId="3" fillId="0" borderId="305" xfId="0" applyNumberFormat="1" applyFont="1" applyFill="1" applyBorder="1" applyAlignment="1" applyProtection="1">
      <alignment vertical="center"/>
    </xf>
    <xf numFmtId="3" fontId="8" fillId="0" borderId="306" xfId="0" applyNumberFormat="1" applyFont="1" applyFill="1" applyBorder="1" applyAlignment="1" applyProtection="1">
      <alignment vertical="center"/>
      <protection locked="0"/>
    </xf>
    <xf numFmtId="3" fontId="3" fillId="0" borderId="305" xfId="0" applyNumberFormat="1" applyFont="1" applyFill="1" applyBorder="1" applyAlignment="1" applyProtection="1">
      <alignment vertical="center"/>
      <protection locked="0"/>
    </xf>
    <xf numFmtId="3" fontId="3" fillId="0" borderId="307" xfId="0" applyNumberFormat="1" applyFont="1" applyFill="1" applyBorder="1" applyAlignment="1" applyProtection="1">
      <alignment vertical="center"/>
    </xf>
    <xf numFmtId="3" fontId="8" fillId="0" borderId="288" xfId="0" applyNumberFormat="1" applyFont="1" applyFill="1" applyBorder="1" applyAlignment="1" applyProtection="1">
      <alignment vertical="center"/>
      <protection locked="0"/>
    </xf>
    <xf numFmtId="3" fontId="7" fillId="0" borderId="306" xfId="0" applyNumberFormat="1" applyFont="1" applyFill="1" applyBorder="1" applyAlignment="1" applyProtection="1">
      <alignment vertical="center"/>
    </xf>
    <xf numFmtId="3" fontId="3" fillId="0" borderId="306" xfId="0" applyNumberFormat="1" applyFont="1" applyFill="1" applyBorder="1" applyAlignment="1" applyProtection="1">
      <alignment vertical="center"/>
      <protection locked="0"/>
    </xf>
    <xf numFmtId="3" fontId="7" fillId="0" borderId="305" xfId="0" applyNumberFormat="1" applyFont="1" applyFill="1" applyBorder="1" applyAlignment="1" applyProtection="1">
      <alignment vertical="center"/>
    </xf>
    <xf numFmtId="3" fontId="7" fillId="0" borderId="305" xfId="0" applyNumberFormat="1" applyFont="1" applyFill="1" applyBorder="1" applyAlignment="1" applyProtection="1">
      <alignment vertical="center"/>
      <protection hidden="1"/>
    </xf>
    <xf numFmtId="3" fontId="8" fillId="0" borderId="305" xfId="0" applyNumberFormat="1" applyFont="1" applyFill="1" applyBorder="1" applyAlignment="1" applyProtection="1">
      <alignment vertical="center"/>
      <protection locked="0"/>
    </xf>
    <xf numFmtId="3" fontId="8" fillId="0" borderId="305" xfId="0" applyNumberFormat="1" applyFont="1" applyFill="1" applyBorder="1" applyAlignment="1" applyProtection="1">
      <alignment vertical="center"/>
      <protection hidden="1"/>
    </xf>
    <xf numFmtId="3" fontId="19" fillId="0" borderId="296" xfId="0" applyNumberFormat="1" applyFont="1" applyFill="1" applyBorder="1" applyAlignment="1" applyProtection="1">
      <alignment vertical="center"/>
    </xf>
    <xf numFmtId="0" fontId="33" fillId="0" borderId="57" xfId="0" applyFont="1" applyFill="1" applyBorder="1" applyAlignment="1">
      <alignment horizontal="center"/>
    </xf>
    <xf numFmtId="0" fontId="33" fillId="0" borderId="40" xfId="0" applyFont="1" applyFill="1" applyBorder="1" applyAlignment="1">
      <alignment horizontal="center"/>
    </xf>
    <xf numFmtId="0" fontId="33" fillId="0" borderId="152" xfId="0" applyFont="1" applyFill="1" applyBorder="1" applyAlignment="1">
      <alignment horizontal="center"/>
    </xf>
    <xf numFmtId="0" fontId="2" fillId="0" borderId="152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/>
    </xf>
    <xf numFmtId="0" fontId="36" fillId="0" borderId="25" xfId="0" applyFont="1" applyFill="1" applyBorder="1" applyAlignment="1">
      <alignment horizontal="center"/>
    </xf>
    <xf numFmtId="0" fontId="36" fillId="0" borderId="13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top"/>
    </xf>
    <xf numFmtId="0" fontId="36" fillId="0" borderId="26" xfId="0" applyFont="1" applyFill="1" applyBorder="1" applyAlignment="1">
      <alignment horizontal="center" vertical="top"/>
    </xf>
    <xf numFmtId="0" fontId="2" fillId="0" borderId="57" xfId="0" applyFont="1" applyFill="1" applyBorder="1" applyAlignment="1">
      <alignment horizontal="center" vertical="center" wrapText="1"/>
    </xf>
    <xf numFmtId="0" fontId="2" fillId="21" borderId="21" xfId="0" applyFont="1" applyFill="1" applyBorder="1" applyAlignment="1">
      <alignment wrapText="1"/>
    </xf>
    <xf numFmtId="0" fontId="2" fillId="0" borderId="21" xfId="0" applyFont="1" applyBorder="1"/>
    <xf numFmtId="4" fontId="2" fillId="0" borderId="30" xfId="0" applyNumberFormat="1" applyFont="1" applyFill="1" applyBorder="1" applyAlignment="1">
      <alignment horizontal="right" vertical="top" wrapText="1"/>
    </xf>
    <xf numFmtId="0" fontId="36" fillId="0" borderId="13" xfId="0" applyFont="1" applyFill="1" applyBorder="1" applyAlignment="1">
      <alignment horizontal="center"/>
    </xf>
    <xf numFmtId="0" fontId="36" fillId="0" borderId="23" xfId="0" applyFont="1" applyFill="1" applyBorder="1" applyAlignment="1">
      <alignment horizontal="center"/>
    </xf>
    <xf numFmtId="0" fontId="36" fillId="0" borderId="11" xfId="0" applyFont="1" applyFill="1" applyBorder="1" applyAlignment="1">
      <alignment horizontal="center"/>
    </xf>
    <xf numFmtId="0" fontId="36" fillId="0" borderId="26" xfId="0" applyFont="1" applyFill="1" applyBorder="1" applyAlignment="1">
      <alignment horizontal="center"/>
    </xf>
    <xf numFmtId="0" fontId="36" fillId="0" borderId="148" xfId="0" applyFont="1" applyFill="1" applyBorder="1" applyAlignment="1">
      <alignment horizontal="center"/>
    </xf>
    <xf numFmtId="0" fontId="36" fillId="0" borderId="149" xfId="0" applyFont="1" applyFill="1" applyBorder="1" applyAlignment="1">
      <alignment horizontal="center"/>
    </xf>
    <xf numFmtId="0" fontId="36" fillId="0" borderId="115" xfId="0" applyFont="1" applyFill="1" applyBorder="1" applyAlignment="1">
      <alignment horizontal="center"/>
    </xf>
    <xf numFmtId="0" fontId="36" fillId="0" borderId="150" xfId="0" applyFont="1" applyFill="1" applyBorder="1" applyAlignment="1">
      <alignment horizontal="center"/>
    </xf>
    <xf numFmtId="0" fontId="36" fillId="0" borderId="139" xfId="0" applyFont="1" applyFill="1" applyBorder="1" applyAlignment="1">
      <alignment horizontal="center"/>
    </xf>
    <xf numFmtId="0" fontId="36" fillId="0" borderId="146" xfId="0" applyFont="1" applyFill="1" applyBorder="1" applyAlignment="1">
      <alignment horizontal="center"/>
    </xf>
    <xf numFmtId="0" fontId="36" fillId="0" borderId="297" xfId="0" applyFont="1" applyFill="1" applyBorder="1" applyAlignment="1">
      <alignment horizontal="center"/>
    </xf>
    <xf numFmtId="0" fontId="12" fillId="22" borderId="63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3" fontId="25" fillId="0" borderId="194" xfId="0" applyNumberFormat="1" applyFont="1" applyFill="1" applyBorder="1" applyAlignment="1">
      <alignment horizontal="right" vertical="center"/>
    </xf>
    <xf numFmtId="0" fontId="87" fillId="22" borderId="0" xfId="0" applyFont="1" applyFill="1" applyBorder="1" applyAlignment="1"/>
    <xf numFmtId="0" fontId="7" fillId="0" borderId="195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3" fontId="7" fillId="0" borderId="296" xfId="0" applyNumberFormat="1" applyFont="1" applyFill="1" applyBorder="1" applyAlignment="1">
      <alignment horizontal="center" vertical="center"/>
    </xf>
    <xf numFmtId="3" fontId="36" fillId="22" borderId="308" xfId="0" applyNumberFormat="1" applyFont="1" applyFill="1" applyBorder="1" applyAlignment="1">
      <alignment horizontal="right" vertical="center"/>
    </xf>
    <xf numFmtId="4" fontId="36" fillId="0" borderId="309" xfId="0" applyNumberFormat="1" applyFont="1" applyFill="1" applyBorder="1" applyAlignment="1">
      <alignment horizontal="right" vertical="center"/>
    </xf>
    <xf numFmtId="165" fontId="36" fillId="0" borderId="309" xfId="0" applyNumberFormat="1" applyFont="1" applyFill="1" applyBorder="1" applyAlignment="1">
      <alignment horizontal="right" vertical="center"/>
    </xf>
    <xf numFmtId="4" fontId="36" fillId="0" borderId="310" xfId="0" applyNumberFormat="1" applyFont="1" applyFill="1" applyBorder="1" applyAlignment="1">
      <alignment horizontal="right" vertical="center"/>
    </xf>
    <xf numFmtId="0" fontId="3" fillId="22" borderId="193" xfId="0" applyFont="1" applyFill="1" applyBorder="1" applyAlignment="1">
      <alignment horizontal="center" vertical="center" wrapText="1"/>
    </xf>
    <xf numFmtId="0" fontId="3" fillId="22" borderId="19" xfId="0" applyFont="1" applyFill="1" applyBorder="1" applyAlignment="1">
      <alignment horizontal="center" vertical="center"/>
    </xf>
    <xf numFmtId="3" fontId="3" fillId="0" borderId="83" xfId="0" applyNumberFormat="1" applyFont="1" applyFill="1" applyBorder="1" applyAlignment="1">
      <alignment horizontal="center" vertical="center"/>
    </xf>
    <xf numFmtId="167" fontId="2" fillId="0" borderId="0" xfId="32" applyNumberFormat="1" applyFont="1" applyFill="1"/>
    <xf numFmtId="49" fontId="109" fillId="0" borderId="83" xfId="0" applyNumberFormat="1" applyFont="1" applyFill="1" applyBorder="1" applyAlignment="1">
      <alignment horizontal="center" vertical="center"/>
    </xf>
    <xf numFmtId="0" fontId="109" fillId="0" borderId="83" xfId="0" applyFont="1" applyFill="1" applyBorder="1" applyAlignment="1">
      <alignment vertical="center"/>
    </xf>
    <xf numFmtId="4" fontId="26" fillId="0" borderId="37" xfId="0" applyNumberFormat="1" applyFont="1" applyFill="1" applyBorder="1" applyAlignment="1">
      <alignment vertical="center"/>
    </xf>
    <xf numFmtId="0" fontId="4" fillId="0" borderId="70" xfId="0" applyFont="1" applyFill="1" applyBorder="1" applyAlignment="1">
      <alignment vertical="center"/>
    </xf>
    <xf numFmtId="3" fontId="3" fillId="0" borderId="70" xfId="0" applyNumberFormat="1" applyFont="1" applyFill="1" applyBorder="1" applyAlignment="1" applyProtection="1">
      <alignment vertical="center"/>
    </xf>
    <xf numFmtId="0" fontId="14" fillId="0" borderId="0" xfId="32" applyFont="1" applyFill="1" applyBorder="1" applyAlignment="1">
      <alignment horizontal="center"/>
    </xf>
    <xf numFmtId="0" fontId="2" fillId="0" borderId="0" xfId="32" applyFont="1" applyFill="1" applyBorder="1" applyAlignment="1">
      <alignment horizontal="center"/>
    </xf>
    <xf numFmtId="0" fontId="17" fillId="0" borderId="69" xfId="32" applyFont="1" applyFill="1" applyBorder="1" applyAlignment="1">
      <alignment horizontal="center" vertical="center"/>
    </xf>
    <xf numFmtId="0" fontId="17" fillId="0" borderId="263" xfId="32" applyFont="1" applyFill="1" applyBorder="1" applyAlignment="1">
      <alignment horizontal="center" vertical="center"/>
    </xf>
    <xf numFmtId="3" fontId="17" fillId="0" borderId="241" xfId="32" applyNumberFormat="1" applyFont="1" applyFill="1" applyBorder="1" applyAlignment="1">
      <alignment horizontal="center" vertical="center"/>
    </xf>
    <xf numFmtId="3" fontId="17" fillId="0" borderId="269" xfId="32" applyNumberFormat="1" applyFont="1" applyFill="1" applyBorder="1" applyAlignment="1">
      <alignment horizontal="center" vertical="center"/>
    </xf>
    <xf numFmtId="0" fontId="17" fillId="0" borderId="264" xfId="32" applyFont="1" applyFill="1" applyBorder="1" applyAlignment="1">
      <alignment horizontal="center" vertical="center"/>
    </xf>
    <xf numFmtId="0" fontId="17" fillId="0" borderId="265" xfId="32" applyFont="1" applyFill="1" applyBorder="1" applyAlignment="1">
      <alignment horizontal="center" vertical="center"/>
    </xf>
    <xf numFmtId="0" fontId="17" fillId="0" borderId="266" xfId="32" applyFont="1" applyFill="1" applyBorder="1" applyAlignment="1">
      <alignment horizontal="center" vertical="center"/>
    </xf>
    <xf numFmtId="0" fontId="17" fillId="0" borderId="267" xfId="32" applyFont="1" applyFill="1" applyBorder="1" applyAlignment="1">
      <alignment horizontal="center" vertical="center"/>
    </xf>
    <xf numFmtId="0" fontId="17" fillId="0" borderId="268" xfId="32" applyFont="1" applyFill="1" applyBorder="1" applyAlignment="1">
      <alignment horizontal="center" vertical="center"/>
    </xf>
    <xf numFmtId="0" fontId="17" fillId="0" borderId="136" xfId="32" applyFont="1" applyFill="1" applyBorder="1" applyAlignment="1">
      <alignment horizontal="center" vertical="center"/>
    </xf>
    <xf numFmtId="0" fontId="97" fillId="0" borderId="0" xfId="0" applyFont="1" applyFill="1" applyBorder="1" applyAlignment="1">
      <alignment horizontal="center"/>
    </xf>
    <xf numFmtId="0" fontId="108" fillId="0" borderId="0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 wrapText="1"/>
    </xf>
    <xf numFmtId="0" fontId="2" fillId="0" borderId="33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7" fillId="0" borderId="32" xfId="0" applyNumberFormat="1" applyFont="1" applyFill="1" applyBorder="1" applyAlignment="1">
      <alignment horizontal="center"/>
    </xf>
    <xf numFmtId="0" fontId="7" fillId="0" borderId="33" xfId="0" applyNumberFormat="1" applyFont="1" applyFill="1" applyBorder="1" applyAlignment="1">
      <alignment horizontal="center"/>
    </xf>
    <xf numFmtId="0" fontId="7" fillId="0" borderId="25" xfId="0" applyNumberFormat="1" applyFont="1" applyFill="1" applyBorder="1" applyAlignment="1">
      <alignment horizontal="center"/>
    </xf>
    <xf numFmtId="0" fontId="81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0" fontId="3" fillId="0" borderId="32" xfId="0" applyNumberFormat="1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7" fillId="0" borderId="34" xfId="0" applyNumberFormat="1" applyFont="1" applyFill="1" applyBorder="1" applyAlignment="1">
      <alignment horizontal="center"/>
    </xf>
    <xf numFmtId="0" fontId="7" fillId="0" borderId="35" xfId="0" applyNumberFormat="1" applyFont="1" applyFill="1" applyBorder="1" applyAlignment="1">
      <alignment horizontal="center"/>
    </xf>
    <xf numFmtId="0" fontId="7" fillId="0" borderId="26" xfId="0" applyNumberFormat="1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 wrapText="1"/>
    </xf>
    <xf numFmtId="0" fontId="2" fillId="0" borderId="35" xfId="0" applyNumberFormat="1" applyFont="1" applyFill="1" applyBorder="1" applyAlignment="1">
      <alignment horizontal="center" wrapText="1"/>
    </xf>
    <xf numFmtId="0" fontId="2" fillId="0" borderId="26" xfId="0" applyNumberFormat="1" applyFont="1" applyFill="1" applyBorder="1" applyAlignment="1">
      <alignment horizontal="center" wrapText="1"/>
    </xf>
    <xf numFmtId="0" fontId="2" fillId="0" borderId="32" xfId="0" applyNumberFormat="1" applyFont="1" applyFill="1" applyBorder="1" applyAlignment="1">
      <alignment horizontal="center" wrapText="1"/>
    </xf>
    <xf numFmtId="0" fontId="2" fillId="0" borderId="33" xfId="0" applyNumberFormat="1" applyFont="1" applyFill="1" applyBorder="1" applyAlignment="1">
      <alignment horizontal="center" wrapText="1"/>
    </xf>
    <xf numFmtId="0" fontId="2" fillId="0" borderId="25" xfId="0" applyNumberFormat="1" applyFont="1" applyFill="1" applyBorder="1" applyAlignment="1">
      <alignment horizontal="center" wrapText="1"/>
    </xf>
    <xf numFmtId="0" fontId="6" fillId="0" borderId="35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3" fillId="0" borderId="35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/>
    </xf>
    <xf numFmtId="0" fontId="33" fillId="0" borderId="34" xfId="0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69" fontId="80" fillId="0" borderId="16" xfId="41" applyNumberFormat="1" applyFont="1" applyFill="1" applyBorder="1" applyAlignment="1">
      <alignment horizontal="center"/>
    </xf>
    <xf numFmtId="169" fontId="80" fillId="0" borderId="23" xfId="41" applyNumberFormat="1" applyFont="1" applyFill="1" applyBorder="1" applyAlignment="1">
      <alignment horizontal="center"/>
    </xf>
    <xf numFmtId="169" fontId="26" fillId="0" borderId="0" xfId="41" applyNumberFormat="1" applyFont="1" applyAlignment="1">
      <alignment horizontal="center"/>
    </xf>
    <xf numFmtId="3" fontId="26" fillId="0" borderId="20" xfId="41" applyNumberFormat="1" applyFont="1" applyBorder="1" applyAlignment="1">
      <alignment horizontal="center"/>
    </xf>
    <xf numFmtId="3" fontId="26" fillId="0" borderId="37" xfId="41" applyNumberFormat="1" applyFont="1" applyBorder="1" applyAlignment="1">
      <alignment horizontal="center"/>
    </xf>
    <xf numFmtId="3" fontId="91" fillId="0" borderId="34" xfId="41" applyNumberFormat="1" applyFont="1" applyBorder="1" applyAlignment="1">
      <alignment horizontal="center"/>
    </xf>
    <xf numFmtId="3" fontId="91" fillId="0" borderId="35" xfId="41" applyNumberFormat="1" applyFont="1" applyBorder="1" applyAlignment="1">
      <alignment horizontal="center"/>
    </xf>
    <xf numFmtId="169" fontId="91" fillId="0" borderId="16" xfId="41" applyNumberFormat="1" applyFont="1" applyBorder="1" applyAlignment="1">
      <alignment horizontal="center"/>
    </xf>
    <xf numFmtId="169" fontId="91" fillId="0" borderId="23" xfId="41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3" fontId="26" fillId="0" borderId="33" xfId="0" applyNumberFormat="1" applyFont="1" applyBorder="1" applyAlignment="1">
      <alignment horizontal="center"/>
    </xf>
    <xf numFmtId="3" fontId="26" fillId="0" borderId="37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0" borderId="196" xfId="0" applyNumberFormat="1" applyFont="1" applyBorder="1" applyAlignment="1">
      <alignment horizontal="center"/>
    </xf>
    <xf numFmtId="3" fontId="34" fillId="0" borderId="20" xfId="0" applyNumberFormat="1" applyFont="1" applyBorder="1" applyAlignment="1">
      <alignment horizontal="center"/>
    </xf>
    <xf numFmtId="3" fontId="34" fillId="0" borderId="37" xfId="0" applyNumberFormat="1" applyFont="1" applyBorder="1" applyAlignment="1">
      <alignment horizontal="center"/>
    </xf>
    <xf numFmtId="3" fontId="34" fillId="0" borderId="196" xfId="0" applyNumberFormat="1" applyFont="1" applyBorder="1" applyAlignment="1">
      <alignment horizontal="center"/>
    </xf>
    <xf numFmtId="0" fontId="80" fillId="0" borderId="270" xfId="0" applyFont="1" applyBorder="1" applyAlignment="1">
      <alignment horizontal="center" vertical="center" wrapText="1"/>
    </xf>
    <xf numFmtId="0" fontId="80" fillId="0" borderId="262" xfId="0" applyFont="1" applyBorder="1" applyAlignment="1">
      <alignment horizontal="center" vertical="center" wrapText="1"/>
    </xf>
    <xf numFmtId="0" fontId="80" fillId="0" borderId="57" xfId="0" applyFont="1" applyBorder="1" applyAlignment="1">
      <alignment horizontal="center" vertical="center" wrapText="1"/>
    </xf>
    <xf numFmtId="0" fontId="80" fillId="0" borderId="152" xfId="0" applyFont="1" applyBorder="1" applyAlignment="1">
      <alignment horizontal="center" vertical="center" wrapText="1"/>
    </xf>
    <xf numFmtId="0" fontId="80" fillId="0" borderId="11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196" xfId="0" applyFont="1" applyBorder="1" applyAlignment="1">
      <alignment horizontal="center"/>
    </xf>
    <xf numFmtId="0" fontId="37" fillId="0" borderId="37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196" xfId="0" applyFont="1" applyBorder="1" applyAlignment="1">
      <alignment horizontal="center" vertical="center"/>
    </xf>
    <xf numFmtId="0" fontId="80" fillId="0" borderId="24" xfId="0" applyFont="1" applyBorder="1" applyAlignment="1">
      <alignment horizontal="center" vertical="center" wrapText="1"/>
    </xf>
    <xf numFmtId="0" fontId="80" fillId="0" borderId="46" xfId="0" applyFont="1" applyBorder="1" applyAlignment="1">
      <alignment horizontal="center" vertical="center" wrapText="1"/>
    </xf>
    <xf numFmtId="0" fontId="80" fillId="0" borderId="47" xfId="0" applyFont="1" applyBorder="1" applyAlignment="1">
      <alignment horizontal="center" vertical="center" wrapText="1"/>
    </xf>
    <xf numFmtId="0" fontId="105" fillId="0" borderId="270" xfId="0" applyFont="1" applyBorder="1" applyAlignment="1">
      <alignment horizontal="center" vertical="center" wrapText="1"/>
    </xf>
    <xf numFmtId="0" fontId="105" fillId="0" borderId="119" xfId="0" applyFont="1" applyBorder="1" applyAlignment="1">
      <alignment horizontal="center" vertical="center" wrapText="1"/>
    </xf>
    <xf numFmtId="0" fontId="19" fillId="21" borderId="0" xfId="0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19" fillId="22" borderId="0" xfId="0" applyFont="1" applyFill="1" applyBorder="1" applyAlignment="1"/>
    <xf numFmtId="0" fontId="51" fillId="22" borderId="0" xfId="0" applyFont="1" applyFill="1" applyBorder="1" applyAlignment="1">
      <alignment horizontal="center"/>
    </xf>
    <xf numFmtId="0" fontId="14" fillId="21" borderId="0" xfId="0" applyFont="1" applyFill="1" applyAlignment="1">
      <alignment horizontal="center"/>
    </xf>
    <xf numFmtId="0" fontId="17" fillId="21" borderId="0" xfId="0" applyFont="1" applyFill="1" applyAlignment="1">
      <alignment horizontal="center"/>
    </xf>
    <xf numFmtId="0" fontId="17" fillId="21" borderId="0" xfId="0" applyFont="1" applyFill="1" applyAlignment="1">
      <alignment horizontal="center" vertical="center"/>
    </xf>
    <xf numFmtId="0" fontId="51" fillId="21" borderId="0" xfId="0" applyFont="1" applyFill="1" applyAlignment="1">
      <alignment horizontal="center"/>
    </xf>
    <xf numFmtId="0" fontId="3" fillId="22" borderId="0" xfId="0" applyFont="1" applyFill="1" applyBorder="1" applyAlignment="1"/>
    <xf numFmtId="0" fontId="3" fillId="22" borderId="0" xfId="0" applyFont="1" applyFill="1" applyBorder="1" applyAlignment="1">
      <alignment vertical="center"/>
    </xf>
    <xf numFmtId="0" fontId="48" fillId="21" borderId="0" xfId="0" applyFont="1" applyFill="1" applyAlignment="1">
      <alignment horizontal="center"/>
    </xf>
    <xf numFmtId="0" fontId="4" fillId="21" borderId="0" xfId="0" applyFont="1" applyFill="1" applyAlignment="1"/>
    <xf numFmtId="0" fontId="2" fillId="20" borderId="0" xfId="0" applyFont="1" applyFill="1" applyBorder="1" applyAlignment="1">
      <alignment horizontal="right"/>
    </xf>
    <xf numFmtId="0" fontId="19" fillId="22" borderId="0" xfId="0" applyFont="1" applyFill="1" applyBorder="1" applyAlignment="1">
      <alignment horizontal="center"/>
    </xf>
    <xf numFmtId="0" fontId="4" fillId="22" borderId="0" xfId="0" applyFont="1" applyFill="1" applyBorder="1" applyAlignment="1">
      <alignment horizontal="center"/>
    </xf>
    <xf numFmtId="0" fontId="87" fillId="22" borderId="0" xfId="0" applyFont="1" applyFill="1" applyBorder="1" applyAlignment="1">
      <alignment horizontal="center"/>
    </xf>
    <xf numFmtId="0" fontId="2" fillId="22" borderId="0" xfId="0" applyFont="1" applyFill="1" applyBorder="1" applyAlignment="1">
      <alignment horizontal="center"/>
    </xf>
    <xf numFmtId="0" fontId="15" fillId="22" borderId="160" xfId="34" applyFont="1" applyFill="1" applyBorder="1" applyAlignment="1">
      <alignment horizontal="center" vertical="center"/>
    </xf>
    <xf numFmtId="0" fontId="3" fillId="22" borderId="162" xfId="34" applyFont="1" applyFill="1" applyBorder="1" applyAlignment="1">
      <alignment horizontal="center" vertical="center"/>
    </xf>
    <xf numFmtId="0" fontId="3" fillId="2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22" borderId="125" xfId="34" applyFont="1" applyFill="1" applyBorder="1" applyAlignment="1">
      <alignment horizontal="center" vertical="center"/>
    </xf>
    <xf numFmtId="0" fontId="7" fillId="22" borderId="169" xfId="34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54" fillId="21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51" fillId="0" borderId="20" xfId="0" applyFont="1" applyFill="1" applyBorder="1" applyAlignment="1">
      <alignment horizontal="center" vertical="center"/>
    </xf>
    <xf numFmtId="0" fontId="51" fillId="0" borderId="196" xfId="0" applyFont="1" applyFill="1" applyBorder="1" applyAlignment="1">
      <alignment horizontal="center" vertical="center"/>
    </xf>
    <xf numFmtId="0" fontId="51" fillId="21" borderId="10" xfId="0" applyFont="1" applyFill="1" applyBorder="1" applyAlignment="1">
      <alignment horizontal="center" vertical="center"/>
    </xf>
    <xf numFmtId="0" fontId="51" fillId="21" borderId="11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0" fontId="51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21" borderId="0" xfId="0" applyFont="1" applyFill="1" applyBorder="1" applyAlignment="1">
      <alignment horizontal="center"/>
    </xf>
    <xf numFmtId="0" fontId="2" fillId="21" borderId="44" xfId="0" applyFont="1" applyFill="1" applyBorder="1" applyAlignment="1">
      <alignment horizontal="center" vertical="center"/>
    </xf>
    <xf numFmtId="0" fontId="2" fillId="21" borderId="21" xfId="0" applyFont="1" applyFill="1" applyBorder="1" applyAlignment="1">
      <alignment horizontal="center" vertical="center"/>
    </xf>
    <xf numFmtId="0" fontId="2" fillId="21" borderId="41" xfId="0" applyFont="1" applyFill="1" applyBorder="1" applyAlignment="1">
      <alignment horizontal="center" vertical="center"/>
    </xf>
    <xf numFmtId="0" fontId="10" fillId="21" borderId="51" xfId="0" applyFont="1" applyFill="1" applyBorder="1" applyAlignment="1">
      <alignment horizontal="center"/>
    </xf>
    <xf numFmtId="0" fontId="10" fillId="21" borderId="52" xfId="0" applyFont="1" applyFill="1" applyBorder="1" applyAlignment="1">
      <alignment horizontal="center"/>
    </xf>
    <xf numFmtId="0" fontId="10" fillId="21" borderId="44" xfId="0" applyFont="1" applyFill="1" applyBorder="1" applyAlignment="1">
      <alignment horizontal="center" wrapText="1"/>
    </xf>
    <xf numFmtId="0" fontId="0" fillId="0" borderId="21" xfId="0" applyBorder="1" applyAlignment="1">
      <alignment wrapText="1"/>
    </xf>
    <xf numFmtId="0" fontId="14" fillId="21" borderId="0" xfId="0" applyFont="1" applyFill="1" applyAlignment="1" applyProtection="1">
      <alignment horizontal="center"/>
      <protection locked="0" hidden="1"/>
    </xf>
    <xf numFmtId="0" fontId="10" fillId="21" borderId="0" xfId="0" applyFont="1" applyFill="1" applyBorder="1" applyAlignment="1" applyProtection="1">
      <protection locked="0" hidden="1"/>
    </xf>
    <xf numFmtId="0" fontId="39" fillId="21" borderId="17" xfId="0" applyFont="1" applyFill="1" applyBorder="1" applyAlignment="1" applyProtection="1">
      <alignment horizontal="center"/>
      <protection locked="0" hidden="1"/>
    </xf>
    <xf numFmtId="0" fontId="39" fillId="21" borderId="15" xfId="0" applyFont="1" applyFill="1" applyBorder="1" applyAlignment="1" applyProtection="1">
      <alignment horizontal="center"/>
      <protection locked="0" hidden="1"/>
    </xf>
    <xf numFmtId="0" fontId="39" fillId="21" borderId="60" xfId="0" applyFont="1" applyFill="1" applyBorder="1" applyAlignment="1" applyProtection="1">
      <alignment horizontal="center"/>
      <protection locked="0" hidden="1"/>
    </xf>
    <xf numFmtId="0" fontId="39" fillId="21" borderId="45" xfId="0" applyFont="1" applyFill="1" applyBorder="1" applyAlignment="1" applyProtection="1">
      <alignment horizontal="center"/>
      <protection locked="0" hidden="1"/>
    </xf>
    <xf numFmtId="0" fontId="39" fillId="21" borderId="47" xfId="0" applyFont="1" applyFill="1" applyBorder="1" applyAlignment="1" applyProtection="1">
      <alignment horizontal="center"/>
      <protection locked="0" hidden="1"/>
    </xf>
    <xf numFmtId="0" fontId="39" fillId="21" borderId="46" xfId="0" applyFont="1" applyFill="1" applyBorder="1" applyAlignment="1" applyProtection="1">
      <alignment horizontal="center"/>
      <protection locked="0" hidden="1"/>
    </xf>
    <xf numFmtId="3" fontId="98" fillId="21" borderId="65" xfId="0" applyNumberFormat="1" applyFont="1" applyFill="1" applyBorder="1" applyAlignment="1">
      <alignment horizontal="center" vertical="center"/>
    </xf>
    <xf numFmtId="0" fontId="99" fillId="21" borderId="92" xfId="0" applyFont="1" applyFill="1" applyBorder="1" applyAlignment="1">
      <alignment horizontal="center" vertical="center"/>
    </xf>
    <xf numFmtId="3" fontId="100" fillId="21" borderId="58" xfId="0" applyNumberFormat="1" applyFont="1" applyFill="1" applyBorder="1" applyAlignment="1">
      <alignment horizontal="center" vertical="center"/>
    </xf>
    <xf numFmtId="0" fontId="101" fillId="21" borderId="77" xfId="0" applyFont="1" applyFill="1" applyBorder="1" applyAlignment="1">
      <alignment horizontal="center" vertical="center"/>
    </xf>
    <xf numFmtId="3" fontId="4" fillId="21" borderId="17" xfId="0" applyNumberFormat="1" applyFont="1" applyFill="1" applyBorder="1" applyAlignment="1">
      <alignment horizontal="center"/>
    </xf>
    <xf numFmtId="3" fontId="4" fillId="21" borderId="23" xfId="0" applyNumberFormat="1" applyFont="1" applyFill="1" applyBorder="1" applyAlignment="1">
      <alignment horizontal="center"/>
    </xf>
    <xf numFmtId="0" fontId="99" fillId="21" borderId="196" xfId="0" applyFont="1" applyFill="1" applyBorder="1" applyAlignment="1">
      <alignment horizontal="center" vertical="center"/>
    </xf>
    <xf numFmtId="0" fontId="101" fillId="21" borderId="122" xfId="0" applyFont="1" applyFill="1" applyBorder="1" applyAlignment="1">
      <alignment horizontal="center" vertical="center"/>
    </xf>
    <xf numFmtId="3" fontId="4" fillId="21" borderId="58" xfId="0" applyNumberFormat="1" applyFont="1" applyFill="1" applyBorder="1" applyAlignment="1">
      <alignment horizontal="center"/>
    </xf>
    <xf numFmtId="3" fontId="4" fillId="21" borderId="122" xfId="0" applyNumberFormat="1" applyFont="1" applyFill="1" applyBorder="1" applyAlignment="1">
      <alignment horizontal="center"/>
    </xf>
    <xf numFmtId="3" fontId="40" fillId="21" borderId="17" xfId="0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3" fontId="4" fillId="21" borderId="15" xfId="0" applyNumberFormat="1" applyFont="1" applyFill="1" applyBorder="1" applyAlignment="1">
      <alignment horizontal="center"/>
    </xf>
    <xf numFmtId="3" fontId="4" fillId="21" borderId="47" xfId="0" applyNumberFormat="1" applyFont="1" applyFill="1" applyBorder="1" applyAlignment="1">
      <alignment horizontal="center"/>
    </xf>
    <xf numFmtId="3" fontId="4" fillId="21" borderId="46" xfId="0" applyNumberFormat="1" applyFont="1" applyFill="1" applyBorder="1" applyAlignment="1">
      <alignment horizontal="center"/>
    </xf>
    <xf numFmtId="3" fontId="4" fillId="21" borderId="77" xfId="0" applyNumberFormat="1" applyFont="1" applyFill="1" applyBorder="1" applyAlignment="1">
      <alignment horizontal="center"/>
    </xf>
    <xf numFmtId="0" fontId="0" fillId="0" borderId="15" xfId="0" applyBorder="1"/>
    <xf numFmtId="0" fontId="22" fillId="21" borderId="15" xfId="0" applyFont="1" applyFill="1" applyBorder="1" applyAlignment="1">
      <alignment horizontal="center"/>
    </xf>
    <xf numFmtId="3" fontId="4" fillId="21" borderId="22" xfId="0" applyNumberFormat="1" applyFont="1" applyFill="1" applyBorder="1" applyAlignment="1">
      <alignment horizontal="center"/>
    </xf>
    <xf numFmtId="0" fontId="19" fillId="21" borderId="0" xfId="0" applyFont="1" applyFill="1" applyBorder="1" applyAlignment="1">
      <alignment horizontal="center"/>
    </xf>
    <xf numFmtId="0" fontId="39" fillId="21" borderId="0" xfId="0" applyFont="1" applyFill="1" applyBorder="1" applyAlignment="1">
      <alignment horizontal="center"/>
    </xf>
    <xf numFmtId="3" fontId="4" fillId="21" borderId="60" xfId="0" applyNumberFormat="1" applyFont="1" applyFill="1" applyBorder="1" applyAlignment="1">
      <alignment horizontal="center"/>
    </xf>
    <xf numFmtId="3" fontId="4" fillId="21" borderId="45" xfId="0" applyNumberFormat="1" applyFont="1" applyFill="1" applyBorder="1" applyAlignment="1">
      <alignment horizontal="center"/>
    </xf>
    <xf numFmtId="0" fontId="0" fillId="0" borderId="45" xfId="0" applyBorder="1"/>
    <xf numFmtId="0" fontId="4" fillId="20" borderId="14" xfId="0" applyFont="1" applyFill="1" applyBorder="1" applyAlignment="1">
      <alignment horizontal="center" vertical="center" wrapText="1"/>
    </xf>
    <xf numFmtId="0" fontId="4" fillId="20" borderId="12" xfId="0" applyFont="1" applyFill="1" applyBorder="1" applyAlignment="1">
      <alignment horizontal="center" vertical="center" wrapText="1"/>
    </xf>
    <xf numFmtId="0" fontId="4" fillId="20" borderId="61" xfId="0" applyFont="1" applyFill="1" applyBorder="1" applyAlignment="1">
      <alignment horizontal="center" vertical="center" wrapText="1"/>
    </xf>
    <xf numFmtId="0" fontId="4" fillId="20" borderId="58" xfId="0" applyFont="1" applyFill="1" applyBorder="1" applyAlignment="1">
      <alignment horizontal="center" vertical="center"/>
    </xf>
    <xf numFmtId="0" fontId="4" fillId="20" borderId="22" xfId="0" applyFont="1" applyFill="1" applyBorder="1" applyAlignment="1">
      <alignment horizontal="center" vertical="center"/>
    </xf>
    <xf numFmtId="0" fontId="4" fillId="20" borderId="122" xfId="0" applyFont="1" applyFill="1" applyBorder="1" applyAlignment="1">
      <alignment horizontal="center" vertical="center"/>
    </xf>
    <xf numFmtId="0" fontId="4" fillId="20" borderId="197" xfId="0" applyFont="1" applyFill="1" applyBorder="1" applyAlignment="1">
      <alignment horizontal="center" vertical="center"/>
    </xf>
    <xf numFmtId="0" fontId="22" fillId="0" borderId="198" xfId="0" applyFont="1" applyBorder="1" applyAlignment="1">
      <alignment horizontal="center" vertical="center"/>
    </xf>
    <xf numFmtId="0" fontId="19" fillId="20" borderId="0" xfId="0" applyFont="1" applyFill="1" applyAlignment="1">
      <alignment horizontal="center"/>
    </xf>
    <xf numFmtId="0" fontId="4" fillId="20" borderId="270" xfId="0" applyFont="1" applyFill="1" applyBorder="1" applyAlignment="1">
      <alignment horizontal="center"/>
    </xf>
    <xf numFmtId="0" fontId="4" fillId="20" borderId="84" xfId="0" applyFont="1" applyFill="1" applyBorder="1" applyAlignment="1">
      <alignment horizontal="center"/>
    </xf>
    <xf numFmtId="0" fontId="4" fillId="20" borderId="119" xfId="0" applyFont="1" applyFill="1" applyBorder="1" applyAlignment="1">
      <alignment horizontal="center"/>
    </xf>
    <xf numFmtId="0" fontId="4" fillId="20" borderId="36" xfId="0" applyFont="1" applyFill="1" applyBorder="1" applyAlignment="1">
      <alignment vertical="center" wrapText="1"/>
    </xf>
    <xf numFmtId="0" fontId="4" fillId="20" borderId="27" xfId="0" applyFont="1" applyFill="1" applyBorder="1" applyAlignment="1">
      <alignment vertical="center" wrapText="1"/>
    </xf>
    <xf numFmtId="0" fontId="4" fillId="20" borderId="50" xfId="0" applyFont="1" applyFill="1" applyBorder="1" applyAlignment="1">
      <alignment vertical="center" wrapText="1"/>
    </xf>
    <xf numFmtId="0" fontId="4" fillId="20" borderId="31" xfId="0" applyFont="1" applyFill="1" applyBorder="1" applyAlignment="1">
      <alignment vertical="center" wrapText="1"/>
    </xf>
    <xf numFmtId="0" fontId="4" fillId="20" borderId="76" xfId="0" applyFont="1" applyFill="1" applyBorder="1" applyAlignment="1">
      <alignment horizontal="center" vertical="center"/>
    </xf>
    <xf numFmtId="0" fontId="4" fillId="20" borderId="79" xfId="0" applyFont="1" applyFill="1" applyBorder="1" applyAlignment="1">
      <alignment horizontal="center" vertical="center"/>
    </xf>
    <xf numFmtId="0" fontId="4" fillId="20" borderId="198" xfId="0" applyFont="1" applyFill="1" applyBorder="1" applyAlignment="1">
      <alignment horizontal="center" vertical="center"/>
    </xf>
    <xf numFmtId="0" fontId="4" fillId="20" borderId="271" xfId="0" applyFont="1" applyFill="1" applyBorder="1" applyAlignment="1">
      <alignment horizontal="center" vertical="center"/>
    </xf>
    <xf numFmtId="0" fontId="4" fillId="2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4" fillId="20" borderId="56" xfId="0" applyFont="1" applyFill="1" applyBorder="1" applyAlignment="1">
      <alignment horizontal="center"/>
    </xf>
    <xf numFmtId="0" fontId="4" fillId="20" borderId="57" xfId="0" applyFont="1" applyFill="1" applyBorder="1" applyAlignment="1">
      <alignment horizontal="center"/>
    </xf>
    <xf numFmtId="0" fontId="4" fillId="20" borderId="40" xfId="0" applyFont="1" applyFill="1" applyBorder="1" applyAlignment="1">
      <alignment horizontal="center"/>
    </xf>
    <xf numFmtId="0" fontId="4" fillId="20" borderId="49" xfId="0" applyFont="1" applyFill="1" applyBorder="1" applyAlignment="1">
      <alignment horizontal="center" vertical="center" wrapText="1"/>
    </xf>
    <xf numFmtId="0" fontId="4" fillId="20" borderId="78" xfId="0" applyFont="1" applyFill="1" applyBorder="1" applyAlignment="1">
      <alignment horizontal="center" vertical="center" wrapText="1"/>
    </xf>
    <xf numFmtId="0" fontId="4" fillId="20" borderId="28" xfId="0" applyFont="1" applyFill="1" applyBorder="1" applyAlignment="1">
      <alignment horizontal="center" vertical="center"/>
    </xf>
    <xf numFmtId="0" fontId="4" fillId="20" borderId="38" xfId="0" applyFont="1" applyFill="1" applyBorder="1" applyAlignment="1">
      <alignment horizontal="center" vertical="center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39" builtinId="3"/>
    <cellStyle name="Ezres 2" xfId="40"/>
    <cellStyle name="Ezres 2 2" xfId="42"/>
    <cellStyle name="Ezres 3" xfId="41"/>
    <cellStyle name="Ezres 3 2" xfId="43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_1.számú melléklet" xfId="32"/>
    <cellStyle name="Normal_KARSZJ3" xfId="33"/>
    <cellStyle name="Normál_Tartalék felhasználás" xfId="34"/>
    <cellStyle name="Összesen" xfId="35" builtinId="25" customBuiltin="1"/>
    <cellStyle name="Rossz" xfId="36" builtinId="27" customBuiltin="1"/>
    <cellStyle name="Semleges" xfId="37" builtinId="28" customBuiltin="1"/>
    <cellStyle name="Számítás" xfId="38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zoomScale="75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N2" sqref="N2"/>
    </sheetView>
  </sheetViews>
  <sheetFormatPr defaultRowHeight="12.75" x14ac:dyDescent="0.2"/>
  <cols>
    <col min="1" max="1" width="4.28515625" style="757" customWidth="1"/>
    <col min="2" max="2" width="50.7109375" style="757" customWidth="1"/>
    <col min="3" max="5" width="11.140625" style="757" customWidth="1"/>
    <col min="6" max="6" width="13.5703125" style="757" customWidth="1"/>
    <col min="7" max="7" width="9.7109375" style="757" customWidth="1"/>
    <col min="8" max="8" width="4.28515625" style="757" customWidth="1"/>
    <col min="9" max="9" width="55.7109375" style="757" customWidth="1"/>
    <col min="10" max="12" width="11.140625" style="757" customWidth="1"/>
    <col min="13" max="13" width="13.28515625" style="757" customWidth="1"/>
    <col min="14" max="14" width="9.7109375" style="757" customWidth="1"/>
    <col min="15" max="16" width="11.7109375" style="757" customWidth="1"/>
    <col min="17" max="17" width="12" style="757" customWidth="1"/>
    <col min="18" max="16384" width="9.140625" style="757"/>
  </cols>
  <sheetData>
    <row r="1" spans="1:17" ht="7.5" customHeight="1" x14ac:dyDescent="0.2"/>
    <row r="2" spans="1:17" x14ac:dyDescent="0.2">
      <c r="A2" s="2100"/>
      <c r="B2" s="2101"/>
      <c r="C2" s="2101"/>
      <c r="D2" s="756"/>
      <c r="E2" s="756"/>
      <c r="F2" s="756"/>
      <c r="G2" s="756"/>
      <c r="I2" s="1019"/>
      <c r="J2" s="1019"/>
      <c r="M2" s="2002"/>
      <c r="N2" s="2002" t="s">
        <v>1312</v>
      </c>
      <c r="Q2" s="2002"/>
    </row>
    <row r="3" spans="1:17" x14ac:dyDescent="0.2">
      <c r="F3" s="1019"/>
      <c r="G3" s="1019"/>
      <c r="I3" s="1019"/>
      <c r="J3" s="1019"/>
      <c r="M3" s="2002"/>
      <c r="N3" s="2002" t="s">
        <v>53</v>
      </c>
      <c r="Q3" s="2002"/>
    </row>
    <row r="4" spans="1:17" hidden="1" x14ac:dyDescent="0.2">
      <c r="F4" s="1019"/>
      <c r="G4" s="1019"/>
      <c r="I4" s="1019"/>
      <c r="J4" s="1019"/>
      <c r="M4" s="2002"/>
      <c r="N4" s="2003" t="s">
        <v>547</v>
      </c>
      <c r="Q4" s="2002"/>
    </row>
    <row r="5" spans="1:17" ht="18.75" x14ac:dyDescent="0.3">
      <c r="A5" s="2406" t="s">
        <v>1311</v>
      </c>
      <c r="B5" s="2406"/>
      <c r="C5" s="2406"/>
      <c r="D5" s="2406"/>
      <c r="E5" s="2406"/>
      <c r="F5" s="2406"/>
      <c r="G5" s="2406"/>
      <c r="H5" s="2406"/>
      <c r="I5" s="2406"/>
      <c r="J5" s="2406"/>
      <c r="K5" s="2406"/>
      <c r="L5" s="2406"/>
      <c r="M5" s="2406"/>
      <c r="N5" s="2406"/>
    </row>
    <row r="6" spans="1:17" x14ac:dyDescent="0.2">
      <c r="A6" s="2407" t="s">
        <v>54</v>
      </c>
      <c r="B6" s="2407"/>
      <c r="C6" s="2407"/>
      <c r="D6" s="2407"/>
      <c r="E6" s="2407"/>
      <c r="F6" s="2407"/>
      <c r="G6" s="2407"/>
      <c r="H6" s="2407"/>
      <c r="I6" s="2407"/>
      <c r="J6" s="2407"/>
      <c r="K6" s="2407"/>
      <c r="L6" s="2407"/>
      <c r="M6" s="2407"/>
      <c r="N6" s="2407"/>
      <c r="O6" s="2102"/>
      <c r="P6" s="2102"/>
      <c r="Q6" s="2102"/>
    </row>
    <row r="7" spans="1:17" hidden="1" x14ac:dyDescent="0.2">
      <c r="A7" s="2103"/>
      <c r="B7" s="2103"/>
      <c r="C7" s="2103"/>
      <c r="D7" s="2103"/>
      <c r="E7" s="2103"/>
      <c r="F7" s="2103"/>
      <c r="G7" s="2103"/>
      <c r="H7" s="2103"/>
      <c r="I7" s="2103"/>
      <c r="J7" s="2103"/>
      <c r="K7" s="2103"/>
      <c r="L7" s="2103"/>
      <c r="M7" s="2103"/>
      <c r="N7" s="2103"/>
      <c r="O7" s="2103"/>
      <c r="P7" s="2103"/>
      <c r="Q7" s="2103"/>
    </row>
    <row r="8" spans="1:17" ht="13.5" thickBot="1" x14ac:dyDescent="0.25">
      <c r="I8" s="1019"/>
      <c r="J8" s="1019"/>
    </row>
    <row r="9" spans="1:17" x14ac:dyDescent="0.2">
      <c r="A9" s="2104" t="s">
        <v>535</v>
      </c>
      <c r="B9" s="2104"/>
      <c r="C9" s="103" t="s">
        <v>1143</v>
      </c>
      <c r="D9" s="984" t="s">
        <v>1202</v>
      </c>
      <c r="E9" s="984" t="s">
        <v>1202</v>
      </c>
      <c r="F9" s="103" t="s">
        <v>1202</v>
      </c>
      <c r="G9" s="2105" t="s">
        <v>1143</v>
      </c>
      <c r="H9" s="2106"/>
      <c r="I9" s="2104"/>
      <c r="J9" s="103" t="s">
        <v>1143</v>
      </c>
      <c r="K9" s="984" t="s">
        <v>1202</v>
      </c>
      <c r="L9" s="984" t="s">
        <v>1202</v>
      </c>
      <c r="M9" s="103" t="s">
        <v>1202</v>
      </c>
      <c r="N9" s="2107" t="s">
        <v>1143</v>
      </c>
    </row>
    <row r="10" spans="1:17" x14ac:dyDescent="0.2">
      <c r="A10" s="2108" t="s">
        <v>354</v>
      </c>
      <c r="B10" s="2108" t="s">
        <v>375</v>
      </c>
      <c r="C10" s="2109" t="s">
        <v>135</v>
      </c>
      <c r="D10" s="985" t="s">
        <v>34</v>
      </c>
      <c r="E10" s="985" t="s">
        <v>318</v>
      </c>
      <c r="F10" s="2109" t="s">
        <v>135</v>
      </c>
      <c r="G10" s="2110" t="s">
        <v>135</v>
      </c>
      <c r="H10" s="2111" t="s">
        <v>354</v>
      </c>
      <c r="I10" s="2108" t="s">
        <v>376</v>
      </c>
      <c r="J10" s="2109" t="s">
        <v>135</v>
      </c>
      <c r="K10" s="985" t="s">
        <v>34</v>
      </c>
      <c r="L10" s="985" t="s">
        <v>318</v>
      </c>
      <c r="M10" s="2109" t="s">
        <v>135</v>
      </c>
      <c r="N10" s="2112" t="s">
        <v>135</v>
      </c>
    </row>
    <row r="11" spans="1:17" ht="13.5" thickBot="1" x14ac:dyDescent="0.25">
      <c r="A11" s="2113"/>
      <c r="B11" s="2113" t="s">
        <v>81</v>
      </c>
      <c r="C11" s="2114"/>
      <c r="D11" s="986" t="s">
        <v>8</v>
      </c>
      <c r="E11" s="2115" t="s">
        <v>8</v>
      </c>
      <c r="F11" s="2114"/>
      <c r="G11" s="2116" t="s">
        <v>184</v>
      </c>
      <c r="H11" s="2117"/>
      <c r="I11" s="2118" t="s">
        <v>81</v>
      </c>
      <c r="J11" s="2114"/>
      <c r="K11" s="986" t="s">
        <v>8</v>
      </c>
      <c r="L11" s="2115" t="s">
        <v>8</v>
      </c>
      <c r="M11" s="2114"/>
      <c r="N11" s="2119" t="s">
        <v>184</v>
      </c>
    </row>
    <row r="12" spans="1:17" ht="15" x14ac:dyDescent="0.25">
      <c r="A12" s="2120">
        <v>1</v>
      </c>
      <c r="B12" s="2121">
        <v>2</v>
      </c>
      <c r="C12" s="2326">
        <v>3</v>
      </c>
      <c r="D12" s="2327">
        <v>4</v>
      </c>
      <c r="E12" s="2326">
        <v>5</v>
      </c>
      <c r="F12" s="2326">
        <v>6</v>
      </c>
      <c r="G12" s="987">
        <v>7</v>
      </c>
      <c r="H12" s="2122">
        <v>8</v>
      </c>
      <c r="I12" s="2123">
        <v>9</v>
      </c>
      <c r="J12" s="2326">
        <v>10</v>
      </c>
      <c r="K12" s="2327">
        <v>11</v>
      </c>
      <c r="L12" s="2328">
        <v>12</v>
      </c>
      <c r="M12" s="2326">
        <v>13</v>
      </c>
      <c r="N12" s="1022">
        <v>14</v>
      </c>
      <c r="O12" s="2124"/>
      <c r="P12" s="2124"/>
      <c r="Q12" s="2125"/>
    </row>
    <row r="13" spans="1:17" ht="15" x14ac:dyDescent="0.25">
      <c r="A13" s="2126"/>
      <c r="B13" s="1347"/>
      <c r="C13" s="2127"/>
      <c r="D13" s="988"/>
      <c r="E13" s="988"/>
      <c r="F13" s="2127"/>
      <c r="G13" s="2128"/>
      <c r="H13" s="2129" t="s">
        <v>535</v>
      </c>
      <c r="I13" s="988"/>
      <c r="J13" s="2130"/>
      <c r="K13" s="988"/>
      <c r="L13" s="988"/>
      <c r="M13" s="2130"/>
      <c r="N13" s="2131"/>
      <c r="O13" s="2132"/>
      <c r="P13" s="2132"/>
      <c r="Q13" s="2132"/>
    </row>
    <row r="14" spans="1:17" s="2137" customFormat="1" ht="24.95" customHeight="1" x14ac:dyDescent="0.25">
      <c r="A14" s="1012">
        <v>1</v>
      </c>
      <c r="B14" s="2133" t="s">
        <v>313</v>
      </c>
      <c r="C14" s="2134">
        <v>7073359.4470000006</v>
      </c>
      <c r="D14" s="2134">
        <v>8293144</v>
      </c>
      <c r="E14" s="2134">
        <v>8557060.5350000001</v>
      </c>
      <c r="F14" s="2134">
        <v>7931378.6739999996</v>
      </c>
      <c r="G14" s="2135">
        <v>92.688121599223905</v>
      </c>
      <c r="H14" s="993">
        <v>1</v>
      </c>
      <c r="I14" s="994" t="s">
        <v>861</v>
      </c>
      <c r="J14" s="990">
        <v>2723465.4619999998</v>
      </c>
      <c r="K14" s="990">
        <v>3633947.9529999997</v>
      </c>
      <c r="L14" s="990">
        <v>3850185.0879999995</v>
      </c>
      <c r="M14" s="990">
        <v>3850185.088</v>
      </c>
      <c r="N14" s="2136">
        <v>100.00000000000003</v>
      </c>
      <c r="O14" s="2132"/>
      <c r="P14" s="2132"/>
      <c r="Q14" s="2125"/>
    </row>
    <row r="15" spans="1:17" ht="24.95" customHeight="1" x14ac:dyDescent="0.25">
      <c r="A15" s="1012">
        <v>2</v>
      </c>
      <c r="B15" s="2133" t="s">
        <v>58</v>
      </c>
      <c r="C15" s="2134">
        <v>1263840.0719999999</v>
      </c>
      <c r="D15" s="2134">
        <v>1341959</v>
      </c>
      <c r="E15" s="2134">
        <v>1341244.1509999998</v>
      </c>
      <c r="F15" s="2134">
        <v>1203691.6400000001</v>
      </c>
      <c r="G15" s="2135">
        <v>89.744409256327884</v>
      </c>
      <c r="H15" s="2138">
        <v>2</v>
      </c>
      <c r="I15" s="1001" t="s">
        <v>862</v>
      </c>
      <c r="J15" s="990">
        <v>26631.494999999999</v>
      </c>
      <c r="K15" s="990">
        <v>0</v>
      </c>
      <c r="L15" s="990">
        <v>5090.7960000000003</v>
      </c>
      <c r="M15" s="990">
        <v>5090.7960000000003</v>
      </c>
      <c r="N15" s="2136">
        <v>100</v>
      </c>
      <c r="O15" s="2132"/>
      <c r="P15" s="2132"/>
      <c r="Q15" s="2132"/>
    </row>
    <row r="16" spans="1:17" ht="24.95" customHeight="1" x14ac:dyDescent="0.25">
      <c r="A16" s="1012">
        <v>3</v>
      </c>
      <c r="B16" s="2133" t="s">
        <v>23</v>
      </c>
      <c r="C16" s="2134">
        <v>5876958.4120000005</v>
      </c>
      <c r="D16" s="2134">
        <v>5769838.5590000004</v>
      </c>
      <c r="E16" s="2134">
        <v>7582912.1220000004</v>
      </c>
      <c r="F16" s="2134">
        <v>5424104.8700000001</v>
      </c>
      <c r="G16" s="2135">
        <v>71.530630748881563</v>
      </c>
      <c r="H16" s="2138">
        <v>3</v>
      </c>
      <c r="I16" s="1344" t="s">
        <v>863</v>
      </c>
      <c r="J16" s="990">
        <v>1975151.5249999999</v>
      </c>
      <c r="K16" s="990">
        <v>2595044</v>
      </c>
      <c r="L16" s="990">
        <v>2681821.91</v>
      </c>
      <c r="M16" s="990">
        <v>2671213.861</v>
      </c>
      <c r="N16" s="2136">
        <v>99.604446180395328</v>
      </c>
      <c r="O16" s="2132"/>
      <c r="P16" s="2132"/>
      <c r="Q16" s="2132"/>
    </row>
    <row r="17" spans="1:18" ht="24.95" customHeight="1" x14ac:dyDescent="0.25">
      <c r="A17" s="1363">
        <v>4</v>
      </c>
      <c r="B17" s="2139" t="s">
        <v>208</v>
      </c>
      <c r="C17" s="990">
        <v>156854.34799999997</v>
      </c>
      <c r="D17" s="990">
        <v>150060</v>
      </c>
      <c r="E17" s="990">
        <v>175785</v>
      </c>
      <c r="F17" s="990">
        <v>118699.98000000001</v>
      </c>
      <c r="G17" s="2135">
        <v>67.525659185937371</v>
      </c>
      <c r="H17" s="2138">
        <v>4</v>
      </c>
      <c r="I17" s="1344" t="s">
        <v>514</v>
      </c>
      <c r="J17" s="990">
        <v>8466573.8619999997</v>
      </c>
      <c r="K17" s="990">
        <v>8596107</v>
      </c>
      <c r="L17" s="990">
        <v>9249136</v>
      </c>
      <c r="M17" s="990">
        <v>9569665.6150000002</v>
      </c>
      <c r="N17" s="2136">
        <v>103.46550872427436</v>
      </c>
      <c r="O17" s="2132"/>
      <c r="P17" s="2132"/>
      <c r="Q17" s="2132"/>
    </row>
    <row r="18" spans="1:18" ht="24.95" customHeight="1" x14ac:dyDescent="0.25">
      <c r="A18" s="1012">
        <v>5</v>
      </c>
      <c r="B18" s="2139" t="s">
        <v>832</v>
      </c>
      <c r="C18" s="990">
        <v>337160.07</v>
      </c>
      <c r="D18" s="990">
        <v>1333346.5220000001</v>
      </c>
      <c r="E18" s="990">
        <v>1349942.7880000002</v>
      </c>
      <c r="F18" s="990">
        <v>1349942.7880000002</v>
      </c>
      <c r="G18" s="2135">
        <v>100</v>
      </c>
      <c r="H18" s="993">
        <v>5</v>
      </c>
      <c r="I18" s="1344" t="s">
        <v>238</v>
      </c>
      <c r="J18" s="990">
        <v>2188304.3789999993</v>
      </c>
      <c r="K18" s="990">
        <v>2249526.128</v>
      </c>
      <c r="L18" s="990">
        <v>2031914.3870000001</v>
      </c>
      <c r="M18" s="990">
        <v>1907591.2720000001</v>
      </c>
      <c r="N18" s="2136">
        <v>93.881478678658524</v>
      </c>
      <c r="O18" s="2132"/>
      <c r="P18" s="2132"/>
      <c r="Q18" s="2125"/>
    </row>
    <row r="19" spans="1:18" ht="24.95" customHeight="1" x14ac:dyDescent="0.25">
      <c r="A19" s="1363">
        <v>6</v>
      </c>
      <c r="B19" s="2133" t="s">
        <v>836</v>
      </c>
      <c r="C19" s="990">
        <v>39180.462999999996</v>
      </c>
      <c r="D19" s="990">
        <v>64795</v>
      </c>
      <c r="E19" s="990">
        <v>168450.21400000001</v>
      </c>
      <c r="F19" s="990">
        <v>141332.29999999999</v>
      </c>
      <c r="G19" s="2135">
        <v>83.90152594285216</v>
      </c>
      <c r="H19" s="993">
        <v>6</v>
      </c>
      <c r="I19" s="994" t="s">
        <v>864</v>
      </c>
      <c r="J19" s="990">
        <v>5793.4369999999999</v>
      </c>
      <c r="K19" s="990">
        <v>0</v>
      </c>
      <c r="L19" s="990">
        <v>6193</v>
      </c>
      <c r="M19" s="990">
        <v>6018.2</v>
      </c>
      <c r="N19" s="2136">
        <v>97.177458420797663</v>
      </c>
      <c r="O19" s="2132"/>
      <c r="P19" s="2132"/>
      <c r="Q19" s="2125"/>
    </row>
    <row r="20" spans="1:18" ht="24.95" customHeight="1" x14ac:dyDescent="0.25">
      <c r="A20" s="1363">
        <v>7</v>
      </c>
      <c r="B20" s="2133" t="s">
        <v>839</v>
      </c>
      <c r="C20" s="990">
        <v>1152612.2729999998</v>
      </c>
      <c r="D20" s="990">
        <v>1070494</v>
      </c>
      <c r="E20" s="990">
        <v>1073349.2</v>
      </c>
      <c r="F20" s="990">
        <v>1057589.365</v>
      </c>
      <c r="G20" s="2135">
        <v>98.531714096400307</v>
      </c>
      <c r="H20" s="993"/>
      <c r="I20" s="1001"/>
      <c r="J20" s="989"/>
      <c r="K20" s="989"/>
      <c r="L20" s="989"/>
      <c r="M20" s="989"/>
      <c r="N20" s="2136"/>
      <c r="O20" s="2132"/>
      <c r="P20" s="2132"/>
      <c r="Q20" s="2125"/>
    </row>
    <row r="21" spans="1:18" ht="24.95" customHeight="1" x14ac:dyDescent="0.25">
      <c r="A21" s="1363">
        <v>8</v>
      </c>
      <c r="B21" s="2139" t="s">
        <v>42</v>
      </c>
      <c r="C21" s="990"/>
      <c r="D21" s="990">
        <v>136100</v>
      </c>
      <c r="E21" s="990">
        <v>98362.944000000003</v>
      </c>
      <c r="F21" s="990"/>
      <c r="G21" s="2135">
        <v>0</v>
      </c>
      <c r="H21" s="993"/>
      <c r="I21" s="994"/>
      <c r="J21" s="989"/>
      <c r="K21" s="989"/>
      <c r="L21" s="989"/>
      <c r="M21" s="989"/>
      <c r="N21" s="2136"/>
      <c r="O21" s="2125"/>
      <c r="P21" s="2125"/>
      <c r="Q21" s="2125"/>
    </row>
    <row r="22" spans="1:18" ht="24.95" customHeight="1" thickBot="1" x14ac:dyDescent="0.3">
      <c r="A22" s="1363">
        <v>9</v>
      </c>
      <c r="B22" s="2139" t="s">
        <v>43</v>
      </c>
      <c r="C22" s="990"/>
      <c r="D22" s="990">
        <v>278729</v>
      </c>
      <c r="E22" s="990">
        <v>183430</v>
      </c>
      <c r="F22" s="990"/>
      <c r="G22" s="2135">
        <v>0</v>
      </c>
      <c r="H22" s="993"/>
      <c r="I22" s="1361"/>
      <c r="J22" s="996"/>
      <c r="K22" s="995"/>
      <c r="L22" s="995"/>
      <c r="M22" s="996"/>
      <c r="N22" s="2140"/>
      <c r="O22" s="997" t="s">
        <v>377</v>
      </c>
      <c r="P22" s="997"/>
      <c r="Q22" s="997"/>
    </row>
    <row r="23" spans="1:18" ht="17.100000000000001" customHeight="1" thickBot="1" x14ac:dyDescent="0.3">
      <c r="A23" s="2408" t="s">
        <v>126</v>
      </c>
      <c r="B23" s="2141" t="s">
        <v>59</v>
      </c>
      <c r="C23" s="1349"/>
      <c r="D23" s="2142"/>
      <c r="E23" s="2142"/>
      <c r="F23" s="1349"/>
      <c r="G23" s="2143"/>
      <c r="H23" s="2409" t="s">
        <v>126</v>
      </c>
      <c r="I23" s="2144" t="s">
        <v>612</v>
      </c>
      <c r="J23" s="1349"/>
      <c r="K23" s="1349"/>
      <c r="L23" s="1349"/>
      <c r="M23" s="1349"/>
      <c r="N23" s="2145"/>
      <c r="O23" s="2146" t="s">
        <v>145</v>
      </c>
      <c r="P23" s="2147" t="s">
        <v>645</v>
      </c>
      <c r="Q23" s="2148" t="s">
        <v>183</v>
      </c>
    </row>
    <row r="24" spans="1:18" ht="17.100000000000001" customHeight="1" thickBot="1" x14ac:dyDescent="0.25">
      <c r="A24" s="2408"/>
      <c r="B24" s="2149" t="s">
        <v>536</v>
      </c>
      <c r="C24" s="2150">
        <v>15899965.085000001</v>
      </c>
      <c r="D24" s="2150">
        <v>18438466.081</v>
      </c>
      <c r="E24" s="2150">
        <v>20530536.954</v>
      </c>
      <c r="F24" s="2150">
        <v>17226739.617000002</v>
      </c>
      <c r="G24" s="2151">
        <v>83.907886362629625</v>
      </c>
      <c r="H24" s="2409"/>
      <c r="I24" s="2152" t="s">
        <v>536</v>
      </c>
      <c r="J24" s="2150">
        <v>15385920.16</v>
      </c>
      <c r="K24" s="2150">
        <v>17074625.081</v>
      </c>
      <c r="L24" s="2150">
        <v>17824341.181000002</v>
      </c>
      <c r="M24" s="2150">
        <v>18009764.831999999</v>
      </c>
      <c r="N24" s="2153">
        <v>101.04028333567612</v>
      </c>
      <c r="O24" s="2154">
        <v>-1363841</v>
      </c>
      <c r="P24" s="2155">
        <v>-2706195.7729999982</v>
      </c>
      <c r="Q24" s="2156">
        <v>783025.21499999613</v>
      </c>
    </row>
    <row r="25" spans="1:18" ht="9.9499999999999993" customHeight="1" x14ac:dyDescent="0.2">
      <c r="A25" s="1004"/>
      <c r="B25" s="1347"/>
      <c r="C25" s="1349"/>
      <c r="D25" s="1349"/>
      <c r="E25" s="1350"/>
      <c r="F25" s="1349"/>
      <c r="G25" s="1355"/>
      <c r="H25" s="1356"/>
      <c r="I25" s="1348"/>
      <c r="J25" s="989"/>
      <c r="K25" s="989"/>
      <c r="L25" s="989"/>
      <c r="M25" s="989"/>
      <c r="N25" s="1351"/>
      <c r="O25" s="1352"/>
      <c r="P25" s="1353"/>
      <c r="Q25" s="1353"/>
      <c r="R25" s="1354"/>
    </row>
    <row r="26" spans="1:18" ht="24.95" customHeight="1" x14ac:dyDescent="0.2">
      <c r="A26" s="1012">
        <v>10</v>
      </c>
      <c r="B26" s="2133" t="s">
        <v>379</v>
      </c>
      <c r="C26" s="990">
        <v>2169086.85</v>
      </c>
      <c r="D26" s="990">
        <v>4570068</v>
      </c>
      <c r="E26" s="990">
        <v>5414283.7560000001</v>
      </c>
      <c r="F26" s="990">
        <v>2122434.0839999993</v>
      </c>
      <c r="G26" s="2135">
        <v>39.200643698216972</v>
      </c>
      <c r="H26" s="993">
        <v>7</v>
      </c>
      <c r="I26" s="994" t="s">
        <v>930</v>
      </c>
      <c r="J26" s="1578">
        <v>0</v>
      </c>
      <c r="K26" s="1578">
        <v>0</v>
      </c>
      <c r="L26" s="1578">
        <v>0</v>
      </c>
      <c r="M26" s="1578">
        <v>0</v>
      </c>
      <c r="N26" s="2136">
        <v>0</v>
      </c>
      <c r="O26" s="2157"/>
      <c r="P26" s="2157"/>
      <c r="Q26" s="2157"/>
    </row>
    <row r="27" spans="1:18" ht="24.95" customHeight="1" x14ac:dyDescent="0.2">
      <c r="A27" s="1363">
        <v>11</v>
      </c>
      <c r="B27" s="2139" t="s">
        <v>380</v>
      </c>
      <c r="C27" s="990">
        <v>229649.44099999993</v>
      </c>
      <c r="D27" s="990">
        <v>75498</v>
      </c>
      <c r="E27" s="990">
        <v>937401</v>
      </c>
      <c r="F27" s="990">
        <v>206764.171</v>
      </c>
      <c r="G27" s="2135">
        <v>22.057174144256301</v>
      </c>
      <c r="H27" s="993">
        <v>8</v>
      </c>
      <c r="I27" s="1344" t="s">
        <v>946</v>
      </c>
      <c r="J27" s="999">
        <v>495000</v>
      </c>
      <c r="K27" s="999">
        <v>750000</v>
      </c>
      <c r="L27" s="999">
        <v>1001465.48</v>
      </c>
      <c r="M27" s="999">
        <v>1001465.08</v>
      </c>
      <c r="N27" s="2136">
        <v>99.999960058533418</v>
      </c>
      <c r="O27" s="2158"/>
      <c r="P27" s="2158"/>
      <c r="Q27" s="1361"/>
    </row>
    <row r="28" spans="1:18" ht="24.95" customHeight="1" x14ac:dyDescent="0.2">
      <c r="A28" s="1363">
        <v>12</v>
      </c>
      <c r="B28" s="2133" t="s">
        <v>828</v>
      </c>
      <c r="C28" s="990">
        <v>27400</v>
      </c>
      <c r="D28" s="990">
        <v>6550</v>
      </c>
      <c r="E28" s="990">
        <v>468598.614</v>
      </c>
      <c r="F28" s="990">
        <v>468598.21399999998</v>
      </c>
      <c r="G28" s="2135">
        <v>99.999914639098776</v>
      </c>
      <c r="H28" s="993">
        <v>9</v>
      </c>
      <c r="I28" s="1344" t="s">
        <v>937</v>
      </c>
      <c r="J28" s="1578">
        <v>1586366.4340000001</v>
      </c>
      <c r="K28" s="1578">
        <v>2874500</v>
      </c>
      <c r="L28" s="1578">
        <v>1443899</v>
      </c>
      <c r="M28" s="1578">
        <v>352305.63400000002</v>
      </c>
      <c r="N28" s="2136">
        <v>24.399603711893977</v>
      </c>
      <c r="O28" s="2158"/>
      <c r="P28" s="2158"/>
      <c r="Q28" s="1361"/>
    </row>
    <row r="29" spans="1:18" ht="24.95" customHeight="1" x14ac:dyDescent="0.2">
      <c r="A29" s="1363">
        <v>13</v>
      </c>
      <c r="B29" s="2133" t="s">
        <v>865</v>
      </c>
      <c r="C29" s="990">
        <v>1115014.9450000001</v>
      </c>
      <c r="D29" s="990">
        <v>0</v>
      </c>
      <c r="E29" s="990">
        <v>8000</v>
      </c>
      <c r="F29" s="990">
        <v>3000</v>
      </c>
      <c r="G29" s="2135">
        <v>37.5</v>
      </c>
      <c r="H29" s="993">
        <v>10</v>
      </c>
      <c r="I29" s="994" t="s">
        <v>947</v>
      </c>
      <c r="J29" s="1578">
        <v>886131.78899999999</v>
      </c>
      <c r="K29" s="1578">
        <v>40515</v>
      </c>
      <c r="L29" s="1578">
        <v>4691</v>
      </c>
      <c r="M29" s="1578">
        <v>5390.4279999999999</v>
      </c>
      <c r="N29" s="2136">
        <v>114.90999786825837</v>
      </c>
      <c r="O29" s="2158"/>
      <c r="P29" s="2158"/>
      <c r="Q29" s="1361"/>
    </row>
    <row r="30" spans="1:18" ht="24.95" customHeight="1" x14ac:dyDescent="0.2">
      <c r="A30" s="1363">
        <v>14</v>
      </c>
      <c r="B30" s="2133" t="s">
        <v>825</v>
      </c>
      <c r="C30" s="990">
        <v>225298.81900000002</v>
      </c>
      <c r="D30" s="990">
        <v>214151</v>
      </c>
      <c r="E30" s="990">
        <v>716258</v>
      </c>
      <c r="F30" s="990">
        <v>469691.734</v>
      </c>
      <c r="G30" s="2135">
        <v>65.575774930262554</v>
      </c>
      <c r="H30" s="993">
        <v>11</v>
      </c>
      <c r="I30" s="2137" t="s">
        <v>941</v>
      </c>
      <c r="J30" s="1578">
        <v>44000</v>
      </c>
      <c r="K30" s="1578">
        <v>0</v>
      </c>
      <c r="L30" s="1578">
        <v>33777.300000000003</v>
      </c>
      <c r="M30" s="1578">
        <v>29061.149999999998</v>
      </c>
      <c r="N30" s="2136">
        <v>86.037516320132141</v>
      </c>
      <c r="O30" s="2158"/>
      <c r="P30" s="2158"/>
      <c r="Q30" s="1361"/>
    </row>
    <row r="31" spans="1:18" ht="24.95" customHeight="1" thickBot="1" x14ac:dyDescent="0.3">
      <c r="A31" s="1363">
        <v>15</v>
      </c>
      <c r="B31" s="2139" t="s">
        <v>128</v>
      </c>
      <c r="C31" s="991"/>
      <c r="D31" s="990">
        <v>1677872</v>
      </c>
      <c r="E31" s="990">
        <v>201919</v>
      </c>
      <c r="F31" s="991"/>
      <c r="G31" s="2135">
        <v>0</v>
      </c>
      <c r="H31" s="993"/>
      <c r="I31" s="1001"/>
      <c r="J31" s="1000"/>
      <c r="K31" s="1000"/>
      <c r="L31" s="1000"/>
      <c r="M31" s="1000"/>
      <c r="N31" s="2136"/>
      <c r="O31" s="997" t="s">
        <v>1033</v>
      </c>
      <c r="P31" s="2158"/>
      <c r="Q31" s="1361"/>
    </row>
    <row r="32" spans="1:18" ht="17.100000000000001" customHeight="1" x14ac:dyDescent="0.25">
      <c r="A32" s="2416" t="s">
        <v>292</v>
      </c>
      <c r="B32" s="2159" t="s">
        <v>60</v>
      </c>
      <c r="C32" s="2160"/>
      <c r="D32" s="2161"/>
      <c r="E32" s="2162"/>
      <c r="F32" s="2160"/>
      <c r="G32" s="2163"/>
      <c r="H32" s="2410" t="s">
        <v>292</v>
      </c>
      <c r="I32" s="2160" t="s">
        <v>61</v>
      </c>
      <c r="J32" s="2160"/>
      <c r="K32" s="2160"/>
      <c r="L32" s="2160"/>
      <c r="M32" s="2160"/>
      <c r="N32" s="2164"/>
      <c r="O32" s="2146" t="s">
        <v>145</v>
      </c>
      <c r="P32" s="2147" t="s">
        <v>645</v>
      </c>
      <c r="Q32" s="2148" t="s">
        <v>183</v>
      </c>
    </row>
    <row r="33" spans="1:17" ht="17.100000000000001" customHeight="1" thickBot="1" x14ac:dyDescent="0.25">
      <c r="A33" s="2417"/>
      <c r="B33" s="2165" t="s">
        <v>536</v>
      </c>
      <c r="C33" s="2166">
        <v>3766450.0550000006</v>
      </c>
      <c r="D33" s="2166">
        <v>6544139</v>
      </c>
      <c r="E33" s="2166">
        <v>7746460.3700000001</v>
      </c>
      <c r="F33" s="2166">
        <v>3270488.2029999997</v>
      </c>
      <c r="G33" s="2151">
        <v>42.219130374251172</v>
      </c>
      <c r="H33" s="2411"/>
      <c r="I33" s="2166" t="s">
        <v>536</v>
      </c>
      <c r="J33" s="2166">
        <v>3011498.2230000002</v>
      </c>
      <c r="K33" s="2166">
        <v>3665015</v>
      </c>
      <c r="L33" s="2166">
        <v>2483832.7799999998</v>
      </c>
      <c r="M33" s="2166">
        <v>1388222.2919999999</v>
      </c>
      <c r="N33" s="2153">
        <v>55.890328172575288</v>
      </c>
      <c r="O33" s="2154">
        <v>-2879124</v>
      </c>
      <c r="P33" s="2155">
        <v>-5262627.59</v>
      </c>
      <c r="Q33" s="2156">
        <v>-1882265.9109999998</v>
      </c>
    </row>
    <row r="34" spans="1:17" ht="9.9499999999999993" customHeight="1" thickBot="1" x14ac:dyDescent="0.25">
      <c r="A34" s="1004"/>
      <c r="B34" s="1005"/>
      <c r="C34" s="1002"/>
      <c r="D34" s="1006"/>
      <c r="E34" s="1002"/>
      <c r="F34" s="1002"/>
      <c r="G34" s="1003"/>
      <c r="H34" s="1007"/>
      <c r="I34" s="1002"/>
      <c r="J34" s="1002"/>
      <c r="K34" s="1002"/>
      <c r="L34" s="1002"/>
      <c r="M34" s="1002"/>
      <c r="N34" s="1023"/>
      <c r="O34" s="1020"/>
      <c r="P34" s="1020"/>
      <c r="Q34" s="1020"/>
    </row>
    <row r="35" spans="1:17" ht="17.100000000000001" customHeight="1" thickBot="1" x14ac:dyDescent="0.3">
      <c r="A35" s="2412" t="s">
        <v>9</v>
      </c>
      <c r="B35" s="2167" t="s">
        <v>62</v>
      </c>
      <c r="C35" s="2168"/>
      <c r="D35" s="2169"/>
      <c r="E35" s="2170"/>
      <c r="F35" s="2168"/>
      <c r="G35" s="2171"/>
      <c r="H35" s="2414" t="s">
        <v>9</v>
      </c>
      <c r="I35" s="2172" t="s">
        <v>63</v>
      </c>
      <c r="J35" s="2168"/>
      <c r="K35" s="2168"/>
      <c r="L35" s="2168"/>
      <c r="M35" s="2168"/>
      <c r="N35" s="2173"/>
      <c r="O35" s="2146" t="s">
        <v>145</v>
      </c>
      <c r="P35" s="2147" t="s">
        <v>645</v>
      </c>
      <c r="Q35" s="2148" t="s">
        <v>183</v>
      </c>
    </row>
    <row r="36" spans="1:17" ht="17.100000000000001" customHeight="1" thickBot="1" x14ac:dyDescent="0.25">
      <c r="A36" s="2413"/>
      <c r="B36" s="2174" t="s">
        <v>515</v>
      </c>
      <c r="C36" s="2175">
        <v>19666415.140000001</v>
      </c>
      <c r="D36" s="2175">
        <v>24982605.081</v>
      </c>
      <c r="E36" s="2175">
        <v>28276997.324000001</v>
      </c>
      <c r="F36" s="2175">
        <v>20497227.82</v>
      </c>
      <c r="G36" s="2151">
        <v>72.487285637655205</v>
      </c>
      <c r="H36" s="2415"/>
      <c r="I36" s="2176" t="s">
        <v>515</v>
      </c>
      <c r="J36" s="2175">
        <v>18397418.383000001</v>
      </c>
      <c r="K36" s="2175">
        <v>20739640.081</v>
      </c>
      <c r="L36" s="2175">
        <v>20308173.961000003</v>
      </c>
      <c r="M36" s="2175">
        <v>19397987.123999998</v>
      </c>
      <c r="N36" s="2153">
        <v>95.518125663351441</v>
      </c>
      <c r="O36" s="2154">
        <v>-4242965</v>
      </c>
      <c r="P36" s="2154">
        <v>-7968823.362999998</v>
      </c>
      <c r="Q36" s="2156">
        <v>-1099240.6960000023</v>
      </c>
    </row>
    <row r="37" spans="1:17" ht="9.9499999999999993" customHeight="1" x14ac:dyDescent="0.25">
      <c r="A37" s="1004"/>
      <c r="B37" s="1005"/>
      <c r="C37" s="1542"/>
      <c r="D37" s="1006"/>
      <c r="E37" s="1002"/>
      <c r="F37" s="1002"/>
      <c r="G37" s="1003"/>
      <c r="H37" s="1008"/>
      <c r="I37" s="1009"/>
      <c r="J37" s="1344"/>
      <c r="K37" s="998"/>
      <c r="L37" s="998"/>
      <c r="M37" s="998"/>
      <c r="N37" s="2136"/>
      <c r="O37" s="1021"/>
      <c r="P37" s="1021"/>
      <c r="Q37" s="1010"/>
    </row>
    <row r="38" spans="1:17" ht="17.100000000000001" customHeight="1" x14ac:dyDescent="0.25">
      <c r="A38" s="1004"/>
      <c r="B38" s="1005"/>
      <c r="C38" s="1542"/>
      <c r="D38" s="1006"/>
      <c r="E38" s="1002"/>
      <c r="F38" s="1002"/>
      <c r="G38" s="1003"/>
      <c r="H38" s="1343">
        <v>12</v>
      </c>
      <c r="I38" s="1344" t="s">
        <v>866</v>
      </c>
      <c r="J38" s="999">
        <v>3235486.9469999997</v>
      </c>
      <c r="K38" s="999">
        <v>1509198.919</v>
      </c>
      <c r="L38" s="999">
        <v>3278499.4989999998</v>
      </c>
      <c r="M38" s="999">
        <v>3278499.4989999994</v>
      </c>
      <c r="N38" s="2136">
        <v>99.999999999999986</v>
      </c>
      <c r="O38" s="1345"/>
      <c r="P38" s="1345"/>
      <c r="Q38" s="1346"/>
    </row>
    <row r="39" spans="1:17" ht="17.100000000000001" customHeight="1" x14ac:dyDescent="0.25">
      <c r="A39" s="1012">
        <v>16</v>
      </c>
      <c r="B39" s="1357" t="s">
        <v>1023</v>
      </c>
      <c r="C39" s="1002"/>
      <c r="D39" s="1006"/>
      <c r="E39" s="1002"/>
      <c r="F39" s="1002">
        <v>21300000</v>
      </c>
      <c r="G39" s="1003"/>
      <c r="H39" s="1343">
        <v>13</v>
      </c>
      <c r="I39" s="1357" t="s">
        <v>1024</v>
      </c>
      <c r="J39" s="999"/>
      <c r="K39" s="999"/>
      <c r="L39" s="999"/>
      <c r="M39" s="999">
        <v>21300000</v>
      </c>
      <c r="N39" s="2136"/>
      <c r="O39" s="1345"/>
      <c r="P39" s="1345"/>
      <c r="Q39" s="1346"/>
    </row>
    <row r="40" spans="1:17" ht="17.100000000000001" customHeight="1" thickBot="1" x14ac:dyDescent="0.3">
      <c r="A40" s="1358">
        <v>17</v>
      </c>
      <c r="B40" s="1344" t="s">
        <v>1092</v>
      </c>
      <c r="C40" s="999">
        <v>100984.683</v>
      </c>
      <c r="D40" s="999">
        <v>145357.91899999999</v>
      </c>
      <c r="E40" s="999">
        <v>600157.58100000001</v>
      </c>
      <c r="F40" s="999">
        <v>458307.82699999999</v>
      </c>
      <c r="G40" s="2135">
        <v>76.364581821386665</v>
      </c>
      <c r="H40" s="1359">
        <v>14</v>
      </c>
      <c r="I40" s="1344" t="s">
        <v>1091</v>
      </c>
      <c r="J40" s="999">
        <v>145357.91899999999</v>
      </c>
      <c r="K40" s="999"/>
      <c r="L40" s="999">
        <v>454799.66200000001</v>
      </c>
      <c r="M40" s="999">
        <v>454799.66200000001</v>
      </c>
      <c r="N40" s="2136">
        <v>0</v>
      </c>
      <c r="O40" s="1020"/>
      <c r="P40" s="1020"/>
      <c r="Q40" s="1011"/>
    </row>
    <row r="41" spans="1:17" ht="17.100000000000001" customHeight="1" thickBot="1" x14ac:dyDescent="0.3">
      <c r="A41" s="2408" t="s">
        <v>365</v>
      </c>
      <c r="B41" s="2141" t="s">
        <v>867</v>
      </c>
      <c r="C41" s="2142"/>
      <c r="D41" s="2142"/>
      <c r="E41" s="2142"/>
      <c r="F41" s="2142"/>
      <c r="G41" s="2177"/>
      <c r="H41" s="2409" t="s">
        <v>365</v>
      </c>
      <c r="I41" s="2144" t="s">
        <v>868</v>
      </c>
      <c r="J41" s="1349"/>
      <c r="K41" s="1349"/>
      <c r="L41" s="1349"/>
      <c r="M41" s="1349"/>
      <c r="N41" s="2173"/>
      <c r="O41" s="2146" t="s">
        <v>145</v>
      </c>
      <c r="P41" s="2147" t="s">
        <v>645</v>
      </c>
      <c r="Q41" s="2148" t="s">
        <v>183</v>
      </c>
    </row>
    <row r="42" spans="1:17" ht="17.100000000000001" customHeight="1" thickBot="1" x14ac:dyDescent="0.25">
      <c r="A42" s="2408"/>
      <c r="B42" s="2178" t="s">
        <v>536</v>
      </c>
      <c r="C42" s="2150">
        <v>100984.683</v>
      </c>
      <c r="D42" s="2150">
        <v>145357.91899999999</v>
      </c>
      <c r="E42" s="2150">
        <v>600157.58100000001</v>
      </c>
      <c r="F42" s="2150">
        <v>21758307.827</v>
      </c>
      <c r="G42" s="2151">
        <v>3625.432472375951</v>
      </c>
      <c r="H42" s="2409"/>
      <c r="I42" s="2179" t="s">
        <v>536</v>
      </c>
      <c r="J42" s="2150">
        <v>3380844.8659999995</v>
      </c>
      <c r="K42" s="2150">
        <v>1509198.919</v>
      </c>
      <c r="L42" s="2150">
        <v>3733299.1609999998</v>
      </c>
      <c r="M42" s="2150">
        <v>25033299.160999998</v>
      </c>
      <c r="N42" s="2153">
        <v>670.54093662010712</v>
      </c>
      <c r="O42" s="2154">
        <v>1363841</v>
      </c>
      <c r="P42" s="2154">
        <v>3133141.58</v>
      </c>
      <c r="Q42" s="2156">
        <v>3274991.3339999989</v>
      </c>
    </row>
    <row r="43" spans="1:17" ht="9.9499999999999993" customHeight="1" x14ac:dyDescent="0.2">
      <c r="A43" s="1004"/>
      <c r="B43" s="1005"/>
      <c r="C43" s="1005"/>
      <c r="D43" s="989"/>
      <c r="E43" s="989"/>
      <c r="F43" s="989"/>
      <c r="G43" s="2135"/>
      <c r="H43" s="1343"/>
      <c r="I43" s="1360"/>
      <c r="J43" s="1360"/>
      <c r="K43" s="1002"/>
      <c r="L43" s="1002"/>
      <c r="M43" s="1002"/>
      <c r="N43" s="1023"/>
      <c r="O43" s="1361"/>
      <c r="P43" s="1361"/>
      <c r="Q43" s="1362"/>
    </row>
    <row r="44" spans="1:17" ht="17.100000000000001" customHeight="1" x14ac:dyDescent="0.2">
      <c r="A44" s="1363"/>
      <c r="B44" s="994"/>
      <c r="C44" s="994"/>
      <c r="D44" s="989"/>
      <c r="E44" s="989"/>
      <c r="F44" s="989"/>
      <c r="G44" s="2180"/>
      <c r="H44" s="1343">
        <v>15</v>
      </c>
      <c r="I44" s="1344" t="s">
        <v>872</v>
      </c>
      <c r="J44" s="999">
        <v>6103317.5439999998</v>
      </c>
      <c r="K44" s="999">
        <v>2879124</v>
      </c>
      <c r="L44" s="999">
        <v>4835681.7829999998</v>
      </c>
      <c r="M44" s="999">
        <v>4835681.7829999998</v>
      </c>
      <c r="N44" s="2136">
        <v>100</v>
      </c>
      <c r="O44" s="1361"/>
      <c r="P44" s="1361"/>
      <c r="Q44" s="1362"/>
    </row>
    <row r="45" spans="1:17" ht="17.100000000000001" customHeight="1" x14ac:dyDescent="0.2">
      <c r="A45" s="1012">
        <v>18</v>
      </c>
      <c r="B45" s="1013" t="s">
        <v>516</v>
      </c>
      <c r="C45" s="990">
        <v>0</v>
      </c>
      <c r="D45" s="990">
        <v>0</v>
      </c>
      <c r="E45" s="990">
        <v>0</v>
      </c>
      <c r="F45" s="990">
        <v>0</v>
      </c>
      <c r="G45" s="2135">
        <v>0</v>
      </c>
      <c r="H45" s="1343">
        <v>16</v>
      </c>
      <c r="I45" s="1360" t="s">
        <v>517</v>
      </c>
      <c r="J45" s="999">
        <v>0</v>
      </c>
      <c r="K45" s="999">
        <v>0</v>
      </c>
      <c r="L45" s="999">
        <v>0</v>
      </c>
      <c r="M45" s="999">
        <v>0</v>
      </c>
      <c r="N45" s="2136">
        <v>0</v>
      </c>
      <c r="O45" s="1361"/>
      <c r="P45" s="1361"/>
      <c r="Q45" s="1362"/>
    </row>
    <row r="46" spans="1:17" ht="17.100000000000001" customHeight="1" x14ac:dyDescent="0.2">
      <c r="A46" s="1363">
        <v>19</v>
      </c>
      <c r="B46" s="994" t="s">
        <v>869</v>
      </c>
      <c r="C46" s="989"/>
      <c r="D46" s="989"/>
      <c r="E46" s="989"/>
      <c r="F46" s="989"/>
      <c r="G46" s="2135"/>
      <c r="H46" s="1343">
        <v>17</v>
      </c>
      <c r="I46" s="1344" t="s">
        <v>378</v>
      </c>
      <c r="J46" s="1579"/>
      <c r="K46" s="999"/>
      <c r="L46" s="999"/>
      <c r="M46" s="999"/>
      <c r="N46" s="1023"/>
      <c r="O46" s="1361"/>
      <c r="P46" s="1361"/>
      <c r="Q46" s="1362"/>
    </row>
    <row r="47" spans="1:17" ht="30" customHeight="1" x14ac:dyDescent="0.2">
      <c r="A47" s="1364">
        <v>20</v>
      </c>
      <c r="B47" s="1344" t="s">
        <v>870</v>
      </c>
      <c r="C47" s="1344"/>
      <c r="D47" s="1514"/>
      <c r="E47" s="1514"/>
      <c r="F47" s="1514"/>
      <c r="G47" s="2181"/>
      <c r="H47" s="1359">
        <v>18</v>
      </c>
      <c r="I47" s="1344" t="s">
        <v>871</v>
      </c>
      <c r="J47" s="1579"/>
      <c r="K47" s="999"/>
      <c r="L47" s="999"/>
      <c r="M47" s="999"/>
      <c r="N47" s="1023"/>
      <c r="O47" s="1362"/>
      <c r="P47" s="1362"/>
      <c r="Q47" s="1361"/>
    </row>
    <row r="48" spans="1:17" ht="20.100000000000001" customHeight="1" thickBot="1" x14ac:dyDescent="0.25">
      <c r="A48" s="1358">
        <v>21</v>
      </c>
      <c r="B48" s="1344" t="s">
        <v>1023</v>
      </c>
      <c r="C48" s="1344"/>
      <c r="D48" s="1514"/>
      <c r="E48" s="1514"/>
      <c r="F48" s="1514"/>
      <c r="G48" s="2181"/>
      <c r="H48" s="1359">
        <v>19</v>
      </c>
      <c r="I48" s="1344" t="s">
        <v>1024</v>
      </c>
      <c r="J48" s="999"/>
      <c r="K48" s="999"/>
      <c r="L48" s="999"/>
      <c r="N48" s="1543"/>
      <c r="O48" s="1362"/>
      <c r="P48" s="1362"/>
      <c r="Q48" s="1361"/>
    </row>
    <row r="49" spans="1:18" ht="17.100000000000001" customHeight="1" thickBot="1" x14ac:dyDescent="0.3">
      <c r="A49" s="2408" t="s">
        <v>366</v>
      </c>
      <c r="B49" s="2141" t="s">
        <v>873</v>
      </c>
      <c r="C49" s="2141"/>
      <c r="D49" s="2142"/>
      <c r="E49" s="2142"/>
      <c r="F49" s="2142"/>
      <c r="G49" s="2177"/>
      <c r="H49" s="2409" t="s">
        <v>366</v>
      </c>
      <c r="I49" s="2144" t="s">
        <v>874</v>
      </c>
      <c r="J49" s="2182"/>
      <c r="K49" s="1349"/>
      <c r="L49" s="1349"/>
      <c r="M49" s="1349"/>
      <c r="N49" s="2173"/>
      <c r="O49" s="2146" t="s">
        <v>145</v>
      </c>
      <c r="P49" s="2147" t="s">
        <v>645</v>
      </c>
      <c r="Q49" s="2148" t="s">
        <v>183</v>
      </c>
    </row>
    <row r="50" spans="1:18" ht="17.100000000000001" customHeight="1" thickBot="1" x14ac:dyDescent="0.25">
      <c r="A50" s="2408"/>
      <c r="B50" s="2178" t="s">
        <v>536</v>
      </c>
      <c r="C50" s="2150">
        <v>0</v>
      </c>
      <c r="D50" s="2150">
        <v>0</v>
      </c>
      <c r="E50" s="2150">
        <v>0</v>
      </c>
      <c r="F50" s="2150">
        <v>0</v>
      </c>
      <c r="G50" s="2151">
        <v>0</v>
      </c>
      <c r="H50" s="2409"/>
      <c r="I50" s="2179" t="s">
        <v>536</v>
      </c>
      <c r="J50" s="2150">
        <v>6103317.5439999998</v>
      </c>
      <c r="K50" s="2150">
        <v>2879124</v>
      </c>
      <c r="L50" s="2150">
        <v>4835681.7829999998</v>
      </c>
      <c r="M50" s="2150">
        <v>4835681.7829999998</v>
      </c>
      <c r="N50" s="2153">
        <v>100</v>
      </c>
      <c r="O50" s="2154">
        <v>2879124</v>
      </c>
      <c r="P50" s="2154">
        <v>4835681.7829999998</v>
      </c>
      <c r="Q50" s="2156">
        <v>4835681.7829999998</v>
      </c>
    </row>
    <row r="51" spans="1:18" ht="9.9499999999999993" customHeight="1" thickBot="1" x14ac:dyDescent="0.25">
      <c r="A51" s="1004"/>
      <c r="B51" s="1014"/>
      <c r="C51" s="1025"/>
      <c r="D51" s="1015"/>
      <c r="E51" s="992"/>
      <c r="F51" s="1025"/>
      <c r="G51" s="2183"/>
      <c r="H51" s="1016"/>
      <c r="I51" s="1017"/>
      <c r="J51" s="1002"/>
      <c r="K51" s="1002"/>
      <c r="L51" s="1002"/>
      <c r="M51" s="1002"/>
      <c r="N51" s="1024"/>
      <c r="O51" s="1018"/>
      <c r="P51" s="1018"/>
      <c r="Q51" s="1018"/>
    </row>
    <row r="52" spans="1:18" ht="24.95" customHeight="1" thickBot="1" x14ac:dyDescent="0.25">
      <c r="A52" s="2412" t="s">
        <v>552</v>
      </c>
      <c r="B52" s="2167" t="s">
        <v>553</v>
      </c>
      <c r="C52" s="2184"/>
      <c r="D52" s="2169"/>
      <c r="E52" s="2170"/>
      <c r="F52" s="2184"/>
      <c r="G52" s="2185"/>
      <c r="H52" s="2414" t="s">
        <v>552</v>
      </c>
      <c r="I52" s="2172" t="s">
        <v>554</v>
      </c>
      <c r="J52" s="2168"/>
      <c r="K52" s="2168"/>
      <c r="L52" s="2168"/>
      <c r="M52" s="2168"/>
      <c r="N52" s="2173"/>
      <c r="O52" s="2186" t="s">
        <v>145</v>
      </c>
      <c r="P52" s="2187" t="s">
        <v>645</v>
      </c>
      <c r="Q52" s="2188" t="s">
        <v>183</v>
      </c>
    </row>
    <row r="53" spans="1:18" ht="17.100000000000001" customHeight="1" thickBot="1" x14ac:dyDescent="0.25">
      <c r="A53" s="2413"/>
      <c r="B53" s="2174" t="s">
        <v>1057</v>
      </c>
      <c r="C53" s="2175">
        <v>19767399.822999999</v>
      </c>
      <c r="D53" s="2175">
        <v>25127963</v>
      </c>
      <c r="E53" s="2175">
        <v>28877154.905000001</v>
      </c>
      <c r="F53" s="2175">
        <v>42255535.647</v>
      </c>
      <c r="G53" s="2189">
        <v>146.32859707271081</v>
      </c>
      <c r="H53" s="2415"/>
      <c r="I53" s="2176" t="s">
        <v>1058</v>
      </c>
      <c r="J53" s="2175">
        <v>27881580.793000001</v>
      </c>
      <c r="K53" s="2175">
        <v>25127963</v>
      </c>
      <c r="L53" s="2175">
        <v>28877154.905000001</v>
      </c>
      <c r="M53" s="2175">
        <v>49266968.067999996</v>
      </c>
      <c r="N53" s="2153">
        <v>170.60880211391446</v>
      </c>
      <c r="O53" s="2154">
        <v>0</v>
      </c>
      <c r="P53" s="2154">
        <v>0</v>
      </c>
      <c r="Q53" s="2156">
        <v>7011432.3219999997</v>
      </c>
    </row>
    <row r="54" spans="1:18" ht="16.5" hidden="1" customHeight="1" x14ac:dyDescent="0.2">
      <c r="I54" s="2124"/>
      <c r="J54" s="2124"/>
      <c r="L54" s="1019"/>
      <c r="M54" s="2190"/>
      <c r="N54" s="2191"/>
    </row>
    <row r="55" spans="1:18" hidden="1" x14ac:dyDescent="0.2">
      <c r="L55" s="2191">
        <v>0</v>
      </c>
      <c r="M55" s="2191">
        <v>7011432.4209999964</v>
      </c>
      <c r="Q55" s="2191">
        <v>-1099240.6960000037</v>
      </c>
      <c r="R55" s="757" t="s">
        <v>518</v>
      </c>
    </row>
    <row r="56" spans="1:18" hidden="1" x14ac:dyDescent="0.2">
      <c r="Q56" s="2191">
        <v>7011432.4209999945</v>
      </c>
      <c r="R56" s="757" t="s">
        <v>519</v>
      </c>
    </row>
    <row r="57" spans="1:18" hidden="1" x14ac:dyDescent="0.2"/>
    <row r="58" spans="1:18" ht="13.5" thickBot="1" x14ac:dyDescent="0.25"/>
    <row r="59" spans="1:18" ht="15.75" thickBot="1" x14ac:dyDescent="0.25">
      <c r="A59" s="2412" t="s">
        <v>1351</v>
      </c>
      <c r="B59" s="2167" t="s">
        <v>553</v>
      </c>
      <c r="C59" s="2184"/>
      <c r="D59" s="2169"/>
      <c r="E59" s="2170"/>
      <c r="F59" s="2184"/>
      <c r="G59" s="2185"/>
      <c r="H59" s="2414" t="s">
        <v>1351</v>
      </c>
      <c r="I59" s="2172" t="s">
        <v>554</v>
      </c>
      <c r="J59" s="2168"/>
      <c r="K59" s="2168"/>
      <c r="L59" s="2168"/>
      <c r="M59" s="2168"/>
      <c r="N59" s="2173"/>
      <c r="O59" s="2186" t="s">
        <v>145</v>
      </c>
      <c r="P59" s="2187" t="s">
        <v>645</v>
      </c>
      <c r="Q59" s="2188" t="s">
        <v>183</v>
      </c>
    </row>
    <row r="60" spans="1:18" ht="15.75" thickBot="1" x14ac:dyDescent="0.25">
      <c r="A60" s="2413"/>
      <c r="B60" s="2174" t="s">
        <v>1352</v>
      </c>
      <c r="C60" s="2175">
        <v>19767399.822999999</v>
      </c>
      <c r="D60" s="2175">
        <v>25127963</v>
      </c>
      <c r="E60" s="2175">
        <v>28877154.905000001</v>
      </c>
      <c r="F60" s="2175">
        <v>20955535.647</v>
      </c>
      <c r="G60" s="2189">
        <v>72.569999999999993</v>
      </c>
      <c r="H60" s="2415"/>
      <c r="I60" s="2176" t="s">
        <v>1352</v>
      </c>
      <c r="J60" s="2175">
        <v>27881580.793000001</v>
      </c>
      <c r="K60" s="2175">
        <v>25127963</v>
      </c>
      <c r="L60" s="2175">
        <v>28877154.905000001</v>
      </c>
      <c r="M60" s="2175">
        <v>27966968.068</v>
      </c>
      <c r="N60" s="2153">
        <v>96.85</v>
      </c>
      <c r="O60" s="2154">
        <v>0</v>
      </c>
      <c r="P60" s="2154">
        <v>0</v>
      </c>
      <c r="Q60" s="2156">
        <v>7011432.3219999997</v>
      </c>
    </row>
    <row r="63" spans="1:18" x14ac:dyDescent="0.2">
      <c r="F63" s="2400"/>
      <c r="M63" s="2400"/>
      <c r="Q63" s="2400"/>
    </row>
  </sheetData>
  <mergeCells count="16">
    <mergeCell ref="A59:A60"/>
    <mergeCell ref="H59:H60"/>
    <mergeCell ref="A35:A36"/>
    <mergeCell ref="H35:H36"/>
    <mergeCell ref="A32:A33"/>
    <mergeCell ref="A41:A42"/>
    <mergeCell ref="H41:H42"/>
    <mergeCell ref="A49:A50"/>
    <mergeCell ref="H49:H50"/>
    <mergeCell ref="A52:A53"/>
    <mergeCell ref="H52:H53"/>
    <mergeCell ref="A5:N5"/>
    <mergeCell ref="A6:N6"/>
    <mergeCell ref="A23:A24"/>
    <mergeCell ref="H23:H24"/>
    <mergeCell ref="H32:H33"/>
  </mergeCells>
  <phoneticPr fontId="83" type="noConversion"/>
  <printOptions horizontalCentered="1" verticalCentered="1"/>
  <pageMargins left="0.15748031496062992" right="0.15748031496062992" top="0.43307086614173229" bottom="0.47244094488188981" header="0.15748031496062992" footer="0.19685039370078741"/>
  <pageSetup paperSize="9" scale="55" orientation="landscape" r:id="rId1"/>
  <headerFooter alignWithMargins="0"/>
  <colBreaks count="1" manualBreakCount="1">
    <brk id="17" min="1" max="4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zoomScale="80" workbookViewId="0">
      <pane xSplit="2" ySplit="15" topLeftCell="C16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8.140625" style="12" customWidth="1"/>
    <col min="2" max="2" width="78.140625" style="12" customWidth="1"/>
    <col min="3" max="6" width="15.7109375" style="12" customWidth="1"/>
    <col min="7" max="8" width="9.140625" style="12" customWidth="1"/>
    <col min="9" max="9" width="11.7109375" style="12" customWidth="1"/>
    <col min="10" max="13" width="9.140625" style="12" customWidth="1"/>
    <col min="14" max="16384" width="9.140625" style="12"/>
  </cols>
  <sheetData>
    <row r="2" spans="1:9" x14ac:dyDescent="0.2">
      <c r="F2" s="513" t="s">
        <v>1298</v>
      </c>
    </row>
    <row r="3" spans="1:9" x14ac:dyDescent="0.2">
      <c r="A3" s="18"/>
      <c r="C3" s="47"/>
      <c r="D3" s="96"/>
      <c r="F3" s="514" t="s">
        <v>53</v>
      </c>
    </row>
    <row r="4" spans="1:9" ht="33" hidden="1" customHeight="1" x14ac:dyDescent="0.2">
      <c r="C4" s="47"/>
      <c r="D4" s="139"/>
      <c r="F4" s="139" t="s">
        <v>630</v>
      </c>
    </row>
    <row r="5" spans="1:9" ht="34.5" customHeight="1" x14ac:dyDescent="0.25">
      <c r="A5" s="48"/>
      <c r="B5" s="48"/>
      <c r="C5" s="13"/>
      <c r="D5" s="13"/>
    </row>
    <row r="6" spans="1:9" ht="18.75" x14ac:dyDescent="0.3">
      <c r="A6" s="2519" t="s">
        <v>1225</v>
      </c>
      <c r="B6" s="2519"/>
      <c r="C6" s="2519"/>
      <c r="D6" s="2519"/>
      <c r="E6" s="2519"/>
      <c r="F6" s="2519"/>
    </row>
    <row r="7" spans="1:9" ht="18.75" x14ac:dyDescent="0.3">
      <c r="A7" s="2519" t="s">
        <v>952</v>
      </c>
      <c r="B7" s="2519"/>
      <c r="C7" s="2519"/>
      <c r="D7" s="2519"/>
      <c r="E7" s="2519"/>
      <c r="F7" s="2519"/>
    </row>
    <row r="8" spans="1:9" ht="30.75" customHeight="1" x14ac:dyDescent="0.25">
      <c r="A8" s="2516" t="s">
        <v>54</v>
      </c>
      <c r="B8" s="2516"/>
      <c r="C8" s="2516"/>
      <c r="D8" s="2516"/>
      <c r="E8" s="2516"/>
      <c r="F8" s="2516"/>
    </row>
    <row r="9" spans="1:9" ht="15.75" x14ac:dyDescent="0.25">
      <c r="A9" s="827"/>
      <c r="B9" s="827"/>
      <c r="C9" s="827"/>
      <c r="D9" s="827"/>
      <c r="E9" s="827"/>
      <c r="F9" s="827"/>
    </row>
    <row r="10" spans="1:9" ht="15.75" x14ac:dyDescent="0.25">
      <c r="A10" s="827"/>
      <c r="B10" s="827"/>
      <c r="C10" s="827"/>
      <c r="D10" s="827"/>
      <c r="E10" s="827"/>
      <c r="F10" s="827"/>
    </row>
    <row r="11" spans="1:9" ht="23.25" customHeight="1" thickBot="1" x14ac:dyDescent="0.3">
      <c r="A11" s="13"/>
      <c r="B11" s="13" t="s">
        <v>535</v>
      </c>
    </row>
    <row r="12" spans="1:9" ht="22.5" customHeight="1" x14ac:dyDescent="0.25">
      <c r="A12" s="585"/>
      <c r="B12" s="577"/>
      <c r="C12" s="2364" t="s">
        <v>1202</v>
      </c>
      <c r="D12" s="2364" t="s">
        <v>1202</v>
      </c>
      <c r="E12" s="2365" t="s">
        <v>1202</v>
      </c>
      <c r="F12" s="69" t="s">
        <v>1202</v>
      </c>
      <c r="G12" s="15"/>
      <c r="H12" s="5"/>
      <c r="I12" s="5"/>
    </row>
    <row r="13" spans="1:9" ht="22.5" customHeight="1" x14ac:dyDescent="0.2">
      <c r="A13" s="586" t="s">
        <v>653</v>
      </c>
      <c r="B13" s="314" t="s">
        <v>30</v>
      </c>
      <c r="C13" s="2366" t="s">
        <v>34</v>
      </c>
      <c r="D13" s="2366" t="s">
        <v>318</v>
      </c>
      <c r="E13" s="2367" t="s">
        <v>135</v>
      </c>
      <c r="F13" s="314" t="s">
        <v>135</v>
      </c>
      <c r="G13" s="16"/>
      <c r="H13" s="5"/>
      <c r="I13" s="5"/>
    </row>
    <row r="14" spans="1:9" ht="22.5" customHeight="1" thickBot="1" x14ac:dyDescent="0.3">
      <c r="A14" s="587"/>
      <c r="B14" s="578"/>
      <c r="C14" s="2368" t="s">
        <v>8</v>
      </c>
      <c r="D14" s="2368" t="s">
        <v>8</v>
      </c>
      <c r="E14" s="2369"/>
      <c r="F14" s="323" t="s">
        <v>185</v>
      </c>
      <c r="G14" s="16"/>
      <c r="H14" s="5"/>
      <c r="I14" s="5"/>
    </row>
    <row r="15" spans="1:9" ht="22.5" customHeight="1" x14ac:dyDescent="0.2">
      <c r="A15" s="813">
        <v>1</v>
      </c>
      <c r="B15" s="814">
        <v>2</v>
      </c>
      <c r="C15" s="1668">
        <v>3</v>
      </c>
      <c r="D15" s="1978">
        <v>4</v>
      </c>
      <c r="E15" s="1978">
        <v>5</v>
      </c>
      <c r="F15" s="819">
        <v>6</v>
      </c>
      <c r="G15" s="665"/>
      <c r="H15" s="17"/>
      <c r="I15" s="17"/>
    </row>
    <row r="16" spans="1:9" ht="15" customHeight="1" x14ac:dyDescent="0.2">
      <c r="A16" s="25"/>
      <c r="B16" s="26"/>
      <c r="C16" s="75"/>
      <c r="D16" s="141"/>
      <c r="E16" s="141"/>
      <c r="F16" s="143"/>
      <c r="G16" s="5"/>
      <c r="H16" s="5"/>
      <c r="I16" s="5"/>
    </row>
    <row r="17" spans="1:9" ht="18.75" customHeight="1" x14ac:dyDescent="0.25">
      <c r="A17" s="35" t="s">
        <v>126</v>
      </c>
      <c r="B17" s="579" t="s">
        <v>953</v>
      </c>
      <c r="C17" s="344">
        <v>2595044</v>
      </c>
      <c r="D17" s="344">
        <v>2681821.91</v>
      </c>
      <c r="E17" s="344">
        <v>2671213.861</v>
      </c>
      <c r="F17" s="345">
        <v>99.604446180395328</v>
      </c>
      <c r="G17" s="1666"/>
      <c r="H17" s="1666"/>
      <c r="I17" s="1666"/>
    </row>
    <row r="18" spans="1:9" ht="15.75" x14ac:dyDescent="0.25">
      <c r="A18" s="36"/>
      <c r="B18" s="67"/>
      <c r="C18" s="72"/>
      <c r="D18" s="860"/>
      <c r="E18" s="860"/>
      <c r="F18" s="861"/>
    </row>
    <row r="19" spans="1:9" ht="14.25" customHeight="1" x14ac:dyDescent="0.25">
      <c r="A19" s="588" t="s">
        <v>11</v>
      </c>
      <c r="B19" s="580" t="s">
        <v>425</v>
      </c>
      <c r="C19" s="366"/>
      <c r="D19" s="366"/>
      <c r="E19" s="366"/>
      <c r="F19" s="862"/>
    </row>
    <row r="20" spans="1:9" ht="24.95" customHeight="1" x14ac:dyDescent="0.2">
      <c r="A20" s="642">
        <v>1</v>
      </c>
      <c r="B20" s="867" t="s">
        <v>970</v>
      </c>
      <c r="C20" s="366">
        <v>0</v>
      </c>
      <c r="D20" s="366">
        <v>1363.01</v>
      </c>
      <c r="E20" s="366">
        <v>1363.01</v>
      </c>
      <c r="F20" s="862">
        <v>100</v>
      </c>
    </row>
    <row r="21" spans="1:9" ht="24.95" customHeight="1" x14ac:dyDescent="0.2">
      <c r="A21" s="642">
        <v>2</v>
      </c>
      <c r="B21" s="877" t="s">
        <v>1094</v>
      </c>
      <c r="C21" s="366">
        <v>0</v>
      </c>
      <c r="D21" s="366">
        <v>2418.8000000000002</v>
      </c>
      <c r="E21" s="366">
        <v>2418.8000000000002</v>
      </c>
      <c r="F21" s="862">
        <v>100</v>
      </c>
    </row>
    <row r="22" spans="1:9" ht="24.95" customHeight="1" x14ac:dyDescent="0.2">
      <c r="A22" s="642">
        <v>3</v>
      </c>
      <c r="B22" s="877" t="s">
        <v>1155</v>
      </c>
      <c r="C22" s="366">
        <v>0</v>
      </c>
      <c r="D22" s="366">
        <v>1600</v>
      </c>
      <c r="E22" s="366">
        <v>1600</v>
      </c>
      <c r="F22" s="862">
        <v>100</v>
      </c>
    </row>
    <row r="23" spans="1:9" ht="24.95" customHeight="1" x14ac:dyDescent="0.2">
      <c r="A23" s="642">
        <v>4</v>
      </c>
      <c r="B23" s="877" t="s">
        <v>1080</v>
      </c>
      <c r="C23" s="366">
        <v>0</v>
      </c>
      <c r="D23" s="366">
        <v>225</v>
      </c>
      <c r="E23" s="366">
        <v>225</v>
      </c>
      <c r="F23" s="862">
        <v>100</v>
      </c>
    </row>
    <row r="24" spans="1:9" ht="24.95" customHeight="1" x14ac:dyDescent="0.2">
      <c r="A24" s="642">
        <v>5</v>
      </c>
      <c r="B24" s="867" t="s">
        <v>1306</v>
      </c>
      <c r="C24" s="366">
        <v>0</v>
      </c>
      <c r="D24" s="366">
        <v>3048</v>
      </c>
      <c r="E24" s="367">
        <v>3048</v>
      </c>
      <c r="F24" s="862">
        <v>100</v>
      </c>
    </row>
    <row r="25" spans="1:9" ht="24.95" customHeight="1" x14ac:dyDescent="0.2">
      <c r="A25" s="642">
        <v>6</v>
      </c>
      <c r="B25" s="867" t="s">
        <v>1307</v>
      </c>
      <c r="C25" s="366">
        <v>0</v>
      </c>
      <c r="D25" s="366">
        <v>2000</v>
      </c>
      <c r="E25" s="367">
        <v>2000</v>
      </c>
      <c r="F25" s="862">
        <v>100</v>
      </c>
    </row>
    <row r="26" spans="1:9" ht="13.5" customHeight="1" x14ac:dyDescent="0.2">
      <c r="A26" s="364"/>
      <c r="B26" s="365"/>
      <c r="C26" s="366"/>
      <c r="D26" s="366"/>
      <c r="E26" s="366"/>
      <c r="F26" s="862"/>
    </row>
    <row r="27" spans="1:9" ht="17.25" customHeight="1" x14ac:dyDescent="0.25">
      <c r="A27" s="588" t="s">
        <v>13</v>
      </c>
      <c r="B27" s="580" t="s">
        <v>525</v>
      </c>
      <c r="C27" s="366"/>
      <c r="D27" s="366"/>
      <c r="E27" s="366"/>
      <c r="F27" s="862"/>
    </row>
    <row r="28" spans="1:9" ht="24.95" customHeight="1" x14ac:dyDescent="0.2">
      <c r="A28" s="589">
        <v>1</v>
      </c>
      <c r="B28" s="1704" t="s">
        <v>1081</v>
      </c>
      <c r="C28" s="366">
        <v>0</v>
      </c>
      <c r="D28" s="366">
        <v>400</v>
      </c>
      <c r="E28" s="366">
        <v>400</v>
      </c>
      <c r="F28" s="862">
        <v>100</v>
      </c>
    </row>
    <row r="29" spans="1:9" ht="24.95" customHeight="1" x14ac:dyDescent="0.2">
      <c r="A29" s="589">
        <v>2</v>
      </c>
      <c r="B29" s="581" t="s">
        <v>1047</v>
      </c>
      <c r="C29" s="366">
        <v>0</v>
      </c>
      <c r="D29" s="366">
        <v>0</v>
      </c>
      <c r="E29" s="366">
        <v>103.54300000000001</v>
      </c>
      <c r="F29" s="862">
        <v>0</v>
      </c>
    </row>
    <row r="30" spans="1:9" ht="24.95" customHeight="1" x14ac:dyDescent="0.2">
      <c r="A30" s="589">
        <v>3</v>
      </c>
      <c r="B30" s="1704" t="s">
        <v>1343</v>
      </c>
      <c r="C30" s="366">
        <v>0</v>
      </c>
      <c r="D30" s="366">
        <v>0</v>
      </c>
      <c r="E30" s="366">
        <v>71.108000000000004</v>
      </c>
      <c r="F30" s="862">
        <v>0</v>
      </c>
    </row>
    <row r="31" spans="1:9" ht="24.95" customHeight="1" x14ac:dyDescent="0.2">
      <c r="A31" s="589"/>
      <c r="B31" s="1704"/>
      <c r="C31" s="366"/>
      <c r="D31" s="366"/>
      <c r="E31" s="366"/>
      <c r="F31" s="862"/>
    </row>
    <row r="32" spans="1:9" ht="15.75" customHeight="1" x14ac:dyDescent="0.2">
      <c r="A32" s="589"/>
      <c r="B32" s="641"/>
      <c r="C32" s="366"/>
      <c r="D32" s="366"/>
      <c r="E32" s="366"/>
      <c r="F32" s="862"/>
    </row>
    <row r="33" spans="1:9" ht="17.25" customHeight="1" x14ac:dyDescent="0.25">
      <c r="A33" s="588" t="s">
        <v>22</v>
      </c>
      <c r="B33" s="580" t="s">
        <v>596</v>
      </c>
      <c r="C33" s="366"/>
      <c r="D33" s="366"/>
      <c r="E33" s="366"/>
      <c r="F33" s="862"/>
    </row>
    <row r="34" spans="1:9" ht="24.95" customHeight="1" x14ac:dyDescent="0.2">
      <c r="A34" s="589">
        <v>1</v>
      </c>
      <c r="B34" s="581" t="s">
        <v>1082</v>
      </c>
      <c r="C34" s="366">
        <v>52000</v>
      </c>
      <c r="D34" s="366">
        <v>52000</v>
      </c>
      <c r="E34" s="366">
        <v>52358</v>
      </c>
      <c r="F34" s="862">
        <v>100.68846153846154</v>
      </c>
    </row>
    <row r="35" spans="1:9" ht="24.95" customHeight="1" x14ac:dyDescent="0.2">
      <c r="A35" s="364">
        <v>2</v>
      </c>
      <c r="B35" s="365" t="s">
        <v>1083</v>
      </c>
      <c r="C35" s="366">
        <v>2543044</v>
      </c>
      <c r="D35" s="366">
        <v>2618767.1</v>
      </c>
      <c r="E35" s="367">
        <v>2607626.4</v>
      </c>
      <c r="F35" s="862">
        <v>99.574582252847136</v>
      </c>
    </row>
    <row r="36" spans="1:9" ht="7.5" customHeight="1" x14ac:dyDescent="0.2">
      <c r="A36" s="364"/>
      <c r="B36" s="365"/>
      <c r="C36" s="366"/>
      <c r="D36" s="366"/>
      <c r="E36" s="366"/>
      <c r="F36" s="862"/>
    </row>
    <row r="37" spans="1:9" ht="7.5" customHeight="1" x14ac:dyDescent="0.2">
      <c r="A37" s="364"/>
      <c r="B37" s="365"/>
      <c r="C37" s="366"/>
      <c r="D37" s="366"/>
      <c r="E37" s="366"/>
      <c r="F37" s="862"/>
    </row>
    <row r="38" spans="1:9" ht="18.75" customHeight="1" x14ac:dyDescent="0.25">
      <c r="A38" s="606" t="s">
        <v>292</v>
      </c>
      <c r="B38" s="607" t="s">
        <v>954</v>
      </c>
      <c r="C38" s="608">
        <v>0</v>
      </c>
      <c r="D38" s="863">
        <v>6193</v>
      </c>
      <c r="E38" s="863">
        <v>6018.1999999999989</v>
      </c>
      <c r="F38" s="864">
        <v>97.177458420797663</v>
      </c>
      <c r="G38" s="1666"/>
      <c r="H38" s="1666"/>
      <c r="I38" s="1666"/>
    </row>
    <row r="39" spans="1:9" ht="18.75" customHeight="1" x14ac:dyDescent="0.25">
      <c r="A39" s="1707"/>
      <c r="B39" s="1705"/>
      <c r="C39" s="853"/>
      <c r="D39" s="865"/>
      <c r="E39" s="865"/>
      <c r="F39" s="866"/>
      <c r="G39" s="9"/>
      <c r="H39" s="5"/>
      <c r="I39" s="9"/>
    </row>
    <row r="40" spans="1:9" ht="24.95" customHeight="1" x14ac:dyDescent="0.2">
      <c r="A40" s="589">
        <v>1</v>
      </c>
      <c r="B40" s="1706" t="s">
        <v>1156</v>
      </c>
      <c r="C40" s="366">
        <v>0</v>
      </c>
      <c r="D40" s="366">
        <v>324</v>
      </c>
      <c r="E40" s="366">
        <v>324</v>
      </c>
      <c r="F40" s="862">
        <v>100</v>
      </c>
      <c r="H40" s="5"/>
    </row>
    <row r="41" spans="1:9" ht="24.95" customHeight="1" x14ac:dyDescent="0.2">
      <c r="A41" s="589">
        <v>2</v>
      </c>
      <c r="B41" s="1706" t="s">
        <v>1344</v>
      </c>
      <c r="C41" s="366">
        <v>0</v>
      </c>
      <c r="D41" s="366">
        <v>1900</v>
      </c>
      <c r="E41" s="366">
        <v>0</v>
      </c>
      <c r="F41" s="862">
        <v>0</v>
      </c>
    </row>
    <row r="42" spans="1:9" ht="24.95" customHeight="1" x14ac:dyDescent="0.2">
      <c r="A42" s="589">
        <v>3</v>
      </c>
      <c r="B42" s="641" t="s">
        <v>1304</v>
      </c>
      <c r="C42" s="366">
        <v>0</v>
      </c>
      <c r="D42" s="366">
        <v>969</v>
      </c>
      <c r="E42" s="366">
        <v>968.4</v>
      </c>
      <c r="F42" s="862">
        <v>99.938080495356033</v>
      </c>
    </row>
    <row r="43" spans="1:9" ht="29.25" customHeight="1" x14ac:dyDescent="0.2">
      <c r="A43" s="589">
        <v>4</v>
      </c>
      <c r="B43" s="641" t="s">
        <v>1305</v>
      </c>
      <c r="C43" s="366">
        <v>0</v>
      </c>
      <c r="D43" s="366">
        <v>3000</v>
      </c>
      <c r="E43" s="366">
        <v>3000</v>
      </c>
      <c r="F43" s="862">
        <v>100</v>
      </c>
    </row>
    <row r="44" spans="1:9" ht="29.25" customHeight="1" x14ac:dyDescent="0.2">
      <c r="A44" s="589">
        <v>5</v>
      </c>
      <c r="B44" s="641" t="s">
        <v>1345</v>
      </c>
      <c r="C44" s="366">
        <v>0</v>
      </c>
      <c r="D44" s="366">
        <v>0</v>
      </c>
      <c r="E44" s="366">
        <v>1725.7999999999997</v>
      </c>
      <c r="F44" s="862">
        <v>0</v>
      </c>
    </row>
    <row r="45" spans="1:9" ht="14.25" customHeight="1" x14ac:dyDescent="0.2">
      <c r="A45" s="589"/>
      <c r="B45" s="582"/>
      <c r="C45" s="366"/>
      <c r="D45" s="366"/>
      <c r="E45" s="366"/>
      <c r="F45" s="862"/>
    </row>
    <row r="46" spans="1:9" ht="12" customHeight="1" x14ac:dyDescent="0.2">
      <c r="A46" s="589"/>
      <c r="B46" s="582"/>
      <c r="C46" s="366"/>
      <c r="D46" s="366"/>
      <c r="E46" s="366"/>
      <c r="F46" s="862"/>
    </row>
    <row r="47" spans="1:9" ht="11.25" customHeight="1" thickBot="1" x14ac:dyDescent="0.25">
      <c r="A47" s="364"/>
      <c r="B47" s="583"/>
      <c r="C47" s="366"/>
      <c r="D47" s="366"/>
      <c r="E47" s="366"/>
      <c r="F47" s="862"/>
    </row>
    <row r="48" spans="1:9" ht="29.25" customHeight="1" thickBot="1" x14ac:dyDescent="0.25">
      <c r="A48" s="590"/>
      <c r="B48" s="584" t="s">
        <v>33</v>
      </c>
      <c r="C48" s="339">
        <v>2595044</v>
      </c>
      <c r="D48" s="339">
        <v>2688014.91</v>
      </c>
      <c r="E48" s="339">
        <v>2677232.0610000002</v>
      </c>
      <c r="F48" s="372">
        <v>99.598854568853568</v>
      </c>
    </row>
    <row r="49" spans="1:6" ht="27.75" customHeight="1" x14ac:dyDescent="0.2">
      <c r="A49" s="368"/>
      <c r="B49" s="368"/>
      <c r="C49" s="368"/>
      <c r="D49" s="368"/>
      <c r="E49" s="368"/>
      <c r="F49" s="368"/>
    </row>
    <row r="50" spans="1:6" x14ac:dyDescent="0.2">
      <c r="A50" s="368"/>
      <c r="E50" s="9"/>
    </row>
    <row r="51" spans="1:6" x14ac:dyDescent="0.2">
      <c r="B51" s="139"/>
      <c r="C51" s="9"/>
      <c r="D51" s="9"/>
      <c r="E51" s="9"/>
    </row>
    <row r="52" spans="1:6" x14ac:dyDescent="0.2">
      <c r="B52" s="137"/>
      <c r="C52" s="9"/>
      <c r="D52" s="9"/>
      <c r="E52" s="9"/>
    </row>
    <row r="53" spans="1:6" x14ac:dyDescent="0.2">
      <c r="B53" s="139"/>
      <c r="C53" s="9"/>
      <c r="D53" s="9"/>
      <c r="E53" s="9"/>
    </row>
    <row r="54" spans="1:6" x14ac:dyDescent="0.2">
      <c r="B54" s="139"/>
      <c r="C54" s="9"/>
      <c r="D54" s="9"/>
      <c r="E54" s="9"/>
    </row>
  </sheetData>
  <mergeCells count="3">
    <mergeCell ref="A6:F6"/>
    <mergeCell ref="A7:F7"/>
    <mergeCell ref="A8:F8"/>
  </mergeCells>
  <phoneticPr fontId="0" type="noConversion"/>
  <printOptions horizontalCentered="1" verticalCentered="1"/>
  <pageMargins left="0" right="0" top="0.51181102362204722" bottom="0.62992125984251968" header="0.35433070866141736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83"/>
  <sheetViews>
    <sheetView zoomScale="85" zoomScaleNormal="80" workbookViewId="0">
      <pane xSplit="2" ySplit="13" topLeftCell="C14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5.42578125" style="5" customWidth="1"/>
    <col min="2" max="2" width="50.7109375" style="5" customWidth="1"/>
    <col min="3" max="3" width="15.7109375" style="5" customWidth="1"/>
    <col min="4" max="4" width="15.7109375" style="31" customWidth="1"/>
    <col min="5" max="5" width="15.7109375" style="5" customWidth="1"/>
    <col min="6" max="6" width="10.42578125" style="5" customWidth="1"/>
    <col min="7" max="11" width="9.140625" style="5" customWidth="1"/>
    <col min="12" max="16384" width="9.140625" style="5"/>
  </cols>
  <sheetData>
    <row r="2" spans="1:28" x14ac:dyDescent="0.2">
      <c r="A2" s="12"/>
      <c r="B2" s="12"/>
      <c r="C2" s="20"/>
      <c r="D2" s="20"/>
      <c r="E2" s="20"/>
      <c r="F2" s="513" t="s">
        <v>1237</v>
      </c>
    </row>
    <row r="3" spans="1:28" x14ac:dyDescent="0.2">
      <c r="A3" s="12"/>
      <c r="B3" s="12"/>
      <c r="C3" s="20"/>
      <c r="D3" s="20"/>
      <c r="E3" s="307"/>
      <c r="F3" s="514" t="s">
        <v>53</v>
      </c>
    </row>
    <row r="4" spans="1:28" ht="36" hidden="1" customHeight="1" x14ac:dyDescent="0.2">
      <c r="A4" s="12"/>
      <c r="B4" s="12"/>
      <c r="C4" s="20"/>
      <c r="F4" s="613" t="s">
        <v>263</v>
      </c>
      <c r="G4" s="2523"/>
      <c r="H4" s="2523"/>
      <c r="I4" s="2523"/>
      <c r="J4" s="2523"/>
      <c r="K4" s="2523"/>
    </row>
    <row r="5" spans="1:28" ht="18.75" customHeight="1" x14ac:dyDescent="0.2">
      <c r="A5" s="2520" t="s">
        <v>1236</v>
      </c>
      <c r="B5" s="2520"/>
      <c r="C5" s="2520"/>
      <c r="D5" s="2520"/>
      <c r="E5" s="2520"/>
      <c r="F5" s="2520"/>
      <c r="G5" s="2523"/>
      <c r="H5" s="2523"/>
      <c r="I5" s="2523"/>
      <c r="J5" s="2523"/>
      <c r="K5" s="2523"/>
    </row>
    <row r="6" spans="1:28" ht="14.25" x14ac:dyDescent="0.2">
      <c r="A6" s="2521" t="s">
        <v>955</v>
      </c>
      <c r="B6" s="2521"/>
      <c r="C6" s="2521"/>
      <c r="D6" s="2521"/>
      <c r="E6" s="2521"/>
      <c r="F6" s="2521"/>
      <c r="G6" s="2524"/>
      <c r="H6" s="2524"/>
      <c r="I6" s="2524"/>
      <c r="J6" s="2524"/>
      <c r="K6" s="2524"/>
    </row>
    <row r="7" spans="1:28" ht="16.5" customHeight="1" x14ac:dyDescent="0.25">
      <c r="A7" s="2522" t="s">
        <v>54</v>
      </c>
      <c r="B7" s="2522"/>
      <c r="C7" s="2522"/>
      <c r="D7" s="2522"/>
      <c r="E7" s="2522"/>
      <c r="F7" s="2522"/>
    </row>
    <row r="8" spans="1:28" ht="20.25" customHeight="1" x14ac:dyDescent="0.2">
      <c r="A8" s="828"/>
      <c r="B8" s="828"/>
      <c r="C8" s="828"/>
      <c r="D8" s="828"/>
      <c r="E8" s="828"/>
      <c r="F8" s="828"/>
    </row>
    <row r="9" spans="1:28" ht="13.5" thickBot="1" x14ac:dyDescent="0.25">
      <c r="A9" s="12"/>
      <c r="B9" s="21"/>
      <c r="C9" s="14"/>
    </row>
    <row r="10" spans="1:28" ht="13.5" customHeight="1" x14ac:dyDescent="0.2">
      <c r="A10" s="349"/>
      <c r="B10" s="868"/>
      <c r="C10" s="858" t="s">
        <v>1202</v>
      </c>
      <c r="D10" s="858" t="s">
        <v>1202</v>
      </c>
      <c r="E10" s="614" t="s">
        <v>1202</v>
      </c>
      <c r="F10" s="97" t="s">
        <v>1202</v>
      </c>
      <c r="G10" s="15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</row>
    <row r="11" spans="1:28" ht="13.5" customHeight="1" x14ac:dyDescent="0.2">
      <c r="A11" s="348" t="s">
        <v>651</v>
      </c>
      <c r="B11" s="869" t="s">
        <v>30</v>
      </c>
      <c r="C11" s="859" t="s">
        <v>34</v>
      </c>
      <c r="D11" s="859" t="s">
        <v>318</v>
      </c>
      <c r="E11" s="615" t="s">
        <v>135</v>
      </c>
      <c r="F11" s="98" t="s">
        <v>135</v>
      </c>
      <c r="G11" s="16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28" ht="13.5" customHeight="1" thickBot="1" x14ac:dyDescent="0.25">
      <c r="A12" s="350"/>
      <c r="B12" s="870"/>
      <c r="C12" s="609" t="s">
        <v>8</v>
      </c>
      <c r="D12" s="609" t="s">
        <v>8</v>
      </c>
      <c r="E12" s="616"/>
      <c r="F12" s="99" t="s">
        <v>185</v>
      </c>
      <c r="G12" s="16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28" ht="13.5" customHeight="1" x14ac:dyDescent="0.2">
      <c r="A13" s="815">
        <v>1</v>
      </c>
      <c r="B13" s="816">
        <v>2</v>
      </c>
      <c r="C13" s="1668">
        <v>3</v>
      </c>
      <c r="D13" s="1978">
        <v>4</v>
      </c>
      <c r="E13" s="2370">
        <v>5</v>
      </c>
      <c r="F13" s="817">
        <v>6</v>
      </c>
      <c r="G13" s="665"/>
      <c r="H13" s="17"/>
      <c r="I13" s="17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28" ht="31.5" customHeight="1" x14ac:dyDescent="0.2">
      <c r="A14" s="402" t="s">
        <v>126</v>
      </c>
      <c r="B14" s="54" t="s">
        <v>956</v>
      </c>
      <c r="C14" s="91">
        <v>6550</v>
      </c>
      <c r="D14" s="91">
        <v>468598.614</v>
      </c>
      <c r="E14" s="91">
        <v>468598.21399999998</v>
      </c>
      <c r="F14" s="135">
        <v>99.999914639098776</v>
      </c>
      <c r="G14" s="7"/>
      <c r="H14" s="7"/>
      <c r="I14" s="7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28" ht="9.75" customHeight="1" x14ac:dyDescent="0.2">
      <c r="A15" s="24"/>
      <c r="B15" s="324"/>
      <c r="C15" s="326"/>
      <c r="D15" s="394"/>
      <c r="E15" s="394"/>
      <c r="F15" s="325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28" ht="16.5" customHeight="1" x14ac:dyDescent="0.25">
      <c r="A16" s="331" t="s">
        <v>49</v>
      </c>
      <c r="B16" s="759" t="s">
        <v>420</v>
      </c>
      <c r="C16" s="327"/>
      <c r="D16" s="395"/>
      <c r="E16" s="395"/>
      <c r="F16" s="329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28" ht="13.5" customHeight="1" x14ac:dyDescent="0.2">
      <c r="A17" s="315">
        <v>1</v>
      </c>
      <c r="B17" s="557" t="s">
        <v>1076</v>
      </c>
      <c r="C17" s="327">
        <v>6350</v>
      </c>
      <c r="D17" s="395">
        <v>9982</v>
      </c>
      <c r="E17" s="395">
        <v>9982</v>
      </c>
      <c r="F17" s="329">
        <v>100</v>
      </c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28" ht="8.25" customHeight="1" x14ac:dyDescent="0.2">
      <c r="A18" s="315"/>
      <c r="B18" s="557"/>
      <c r="C18" s="90"/>
      <c r="D18" s="396"/>
      <c r="E18" s="396"/>
      <c r="F18" s="329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28" ht="12.75" customHeight="1" x14ac:dyDescent="0.25">
      <c r="A19" s="331" t="s">
        <v>50</v>
      </c>
      <c r="B19" s="760" t="s">
        <v>421</v>
      </c>
      <c r="C19" s="90"/>
      <c r="D19" s="396"/>
      <c r="E19" s="396"/>
      <c r="F19" s="329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</row>
    <row r="20" spans="1:28" ht="12.75" customHeight="1" x14ac:dyDescent="0.2">
      <c r="A20" s="315">
        <v>1</v>
      </c>
      <c r="B20" s="557" t="s">
        <v>1059</v>
      </c>
      <c r="C20" s="327">
        <v>200</v>
      </c>
      <c r="D20" s="395">
        <v>200</v>
      </c>
      <c r="E20" s="396">
        <v>200</v>
      </c>
      <c r="F20" s="329">
        <v>100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</row>
    <row r="21" spans="1:28" ht="8.25" customHeight="1" x14ac:dyDescent="0.2">
      <c r="A21" s="315"/>
      <c r="B21" s="557"/>
      <c r="C21" s="327"/>
      <c r="D21" s="395"/>
      <c r="F21" s="329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</row>
    <row r="22" spans="1:28" ht="12.75" customHeight="1" x14ac:dyDescent="0.25">
      <c r="A22" s="331" t="s">
        <v>51</v>
      </c>
      <c r="B22" s="760" t="s">
        <v>1061</v>
      </c>
      <c r="C22" s="327"/>
      <c r="D22" s="395"/>
      <c r="E22" s="396"/>
      <c r="F22" s="329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</row>
    <row r="23" spans="1:28" ht="12.75" customHeight="1" x14ac:dyDescent="0.2">
      <c r="A23" s="2005">
        <v>1</v>
      </c>
      <c r="B23" s="2006" t="s">
        <v>1223</v>
      </c>
      <c r="C23" s="2007">
        <v>0</v>
      </c>
      <c r="D23" s="2008">
        <v>57086.614000000001</v>
      </c>
      <c r="E23" s="2008">
        <v>57086.614000000001</v>
      </c>
      <c r="F23" s="329">
        <v>100</v>
      </c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</row>
    <row r="24" spans="1:28" ht="24.95" customHeight="1" x14ac:dyDescent="0.2">
      <c r="A24" s="2005">
        <v>2</v>
      </c>
      <c r="B24" s="2006" t="s">
        <v>1226</v>
      </c>
      <c r="C24" s="2008">
        <v>0</v>
      </c>
      <c r="D24" s="2008">
        <v>401330</v>
      </c>
      <c r="E24" s="2008">
        <v>401329.6</v>
      </c>
      <c r="F24" s="2373">
        <v>100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</row>
    <row r="25" spans="1:28" ht="8.25" customHeight="1" x14ac:dyDescent="0.2">
      <c r="A25" s="25"/>
      <c r="B25" s="2371"/>
      <c r="C25" s="2372"/>
      <c r="D25" s="2372"/>
      <c r="E25" s="397"/>
      <c r="F25" s="155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</row>
    <row r="26" spans="1:28" ht="16.5" customHeight="1" x14ac:dyDescent="0.2">
      <c r="A26" s="145" t="s">
        <v>292</v>
      </c>
      <c r="B26" s="308" t="s">
        <v>957</v>
      </c>
      <c r="C26" s="328">
        <v>214151</v>
      </c>
      <c r="D26" s="328">
        <v>716258</v>
      </c>
      <c r="E26" s="328">
        <v>469691.734</v>
      </c>
      <c r="F26" s="398">
        <v>65.575774930262554</v>
      </c>
      <c r="G26" s="1667"/>
      <c r="H26" s="1667"/>
      <c r="I26" s="1667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</row>
    <row r="27" spans="1:28" ht="7.5" customHeight="1" x14ac:dyDescent="0.2">
      <c r="A27" s="19"/>
      <c r="B27" s="53"/>
      <c r="C27" s="92"/>
      <c r="D27" s="399"/>
      <c r="E27" s="399"/>
      <c r="F27" s="400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</row>
    <row r="28" spans="1:28" ht="13.5" customHeight="1" x14ac:dyDescent="0.2">
      <c r="A28" s="331" t="s">
        <v>49</v>
      </c>
      <c r="B28" s="558" t="s">
        <v>83</v>
      </c>
      <c r="C28" s="2197"/>
      <c r="D28" s="93"/>
      <c r="E28" s="93"/>
      <c r="F28" s="154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</row>
    <row r="29" spans="1:28" ht="13.5" customHeight="1" x14ac:dyDescent="0.2">
      <c r="A29" s="316">
        <v>1</v>
      </c>
      <c r="B29" s="318" t="s">
        <v>1158</v>
      </c>
      <c r="C29" s="63">
        <v>0</v>
      </c>
      <c r="D29" s="63">
        <v>1400</v>
      </c>
      <c r="E29" s="63">
        <v>1400</v>
      </c>
      <c r="F29" s="329">
        <v>100</v>
      </c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</row>
    <row r="30" spans="1:28" ht="13.5" customHeight="1" x14ac:dyDescent="0.2">
      <c r="A30" s="316">
        <v>2</v>
      </c>
      <c r="B30" s="318" t="s">
        <v>1034</v>
      </c>
      <c r="C30" s="63">
        <v>0</v>
      </c>
      <c r="D30" s="63">
        <v>2500</v>
      </c>
      <c r="E30" s="63">
        <v>2500</v>
      </c>
      <c r="F30" s="329">
        <v>100</v>
      </c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</row>
    <row r="31" spans="1:28" ht="13.5" customHeight="1" x14ac:dyDescent="0.2">
      <c r="A31" s="316">
        <v>3</v>
      </c>
      <c r="B31" s="318" t="s">
        <v>174</v>
      </c>
      <c r="C31" s="63">
        <v>0</v>
      </c>
      <c r="D31" s="63">
        <v>1998</v>
      </c>
      <c r="E31" s="63">
        <v>1998</v>
      </c>
      <c r="F31" s="329">
        <v>100</v>
      </c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2" spans="1:28" ht="13.5" customHeight="1" x14ac:dyDescent="0.2">
      <c r="A32" s="316">
        <v>4</v>
      </c>
      <c r="B32" s="318" t="s">
        <v>28</v>
      </c>
      <c r="C32" s="63">
        <v>0</v>
      </c>
      <c r="D32" s="63">
        <v>1500</v>
      </c>
      <c r="E32" s="63">
        <v>1500</v>
      </c>
      <c r="F32" s="329">
        <v>100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</row>
    <row r="33" spans="1:28" ht="13.5" customHeight="1" x14ac:dyDescent="0.2">
      <c r="A33" s="316">
        <v>5</v>
      </c>
      <c r="B33" s="318" t="s">
        <v>1035</v>
      </c>
      <c r="C33" s="63">
        <v>0</v>
      </c>
      <c r="D33" s="63">
        <v>2000</v>
      </c>
      <c r="E33" s="63">
        <v>2000</v>
      </c>
      <c r="F33" s="329">
        <v>100</v>
      </c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</row>
    <row r="34" spans="1:28" ht="13.5" customHeight="1" x14ac:dyDescent="0.2">
      <c r="A34" s="316">
        <v>6</v>
      </c>
      <c r="B34" s="318" t="s">
        <v>203</v>
      </c>
      <c r="C34" s="63">
        <v>0</v>
      </c>
      <c r="D34" s="63">
        <v>664</v>
      </c>
      <c r="E34" s="63">
        <v>607.005</v>
      </c>
      <c r="F34" s="329">
        <v>91.416415662650593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</row>
    <row r="35" spans="1:28" ht="13.5" customHeight="1" x14ac:dyDescent="0.2">
      <c r="A35" s="316">
        <v>7</v>
      </c>
      <c r="B35" s="318" t="s">
        <v>31</v>
      </c>
      <c r="C35" s="337">
        <v>0</v>
      </c>
      <c r="D35" s="337">
        <v>2355</v>
      </c>
      <c r="E35" s="337">
        <v>2355</v>
      </c>
      <c r="F35" s="329">
        <v>100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</row>
    <row r="36" spans="1:28" ht="13.5" customHeight="1" x14ac:dyDescent="0.2">
      <c r="A36" s="659">
        <v>8</v>
      </c>
      <c r="B36" s="318" t="s">
        <v>176</v>
      </c>
      <c r="C36" s="337">
        <v>0</v>
      </c>
      <c r="D36" s="337">
        <v>978</v>
      </c>
      <c r="E36" s="337">
        <v>978</v>
      </c>
      <c r="F36" s="329">
        <v>100</v>
      </c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</row>
    <row r="37" spans="1:28" ht="13.5" customHeight="1" x14ac:dyDescent="0.2">
      <c r="A37" s="316">
        <v>9</v>
      </c>
      <c r="B37" s="318" t="s">
        <v>1036</v>
      </c>
      <c r="C37" s="337">
        <v>0</v>
      </c>
      <c r="D37" s="337">
        <v>976</v>
      </c>
      <c r="E37" s="337">
        <v>976</v>
      </c>
      <c r="F37" s="329">
        <v>100</v>
      </c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</row>
    <row r="38" spans="1:28" ht="13.5" customHeight="1" x14ac:dyDescent="0.2">
      <c r="A38" s="316">
        <v>10</v>
      </c>
      <c r="B38" s="318" t="s">
        <v>424</v>
      </c>
      <c r="C38" s="337">
        <v>0</v>
      </c>
      <c r="D38" s="337">
        <v>1799</v>
      </c>
      <c r="E38" s="337">
        <v>1799</v>
      </c>
      <c r="F38" s="329">
        <v>100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</row>
    <row r="39" spans="1:28" ht="13.5" customHeight="1" x14ac:dyDescent="0.2">
      <c r="A39" s="316">
        <v>11</v>
      </c>
      <c r="B39" s="318" t="s">
        <v>1095</v>
      </c>
      <c r="C39" s="337">
        <v>0</v>
      </c>
      <c r="D39" s="337">
        <v>914</v>
      </c>
      <c r="E39" s="337">
        <v>914</v>
      </c>
      <c r="F39" s="329">
        <v>100</v>
      </c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</row>
    <row r="40" spans="1:28" ht="13.5" customHeight="1" x14ac:dyDescent="0.2">
      <c r="A40" s="316">
        <v>12</v>
      </c>
      <c r="B40" s="318" t="s">
        <v>1096</v>
      </c>
      <c r="C40" s="337">
        <v>0</v>
      </c>
      <c r="D40" s="337">
        <v>929</v>
      </c>
      <c r="E40" s="337">
        <v>929</v>
      </c>
      <c r="F40" s="329">
        <v>100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</row>
    <row r="41" spans="1:28" ht="13.5" customHeight="1" x14ac:dyDescent="0.2">
      <c r="A41" s="316">
        <v>13</v>
      </c>
      <c r="B41" s="318" t="s">
        <v>1159</v>
      </c>
      <c r="C41" s="337">
        <v>0</v>
      </c>
      <c r="D41" s="337">
        <v>1437</v>
      </c>
      <c r="E41" s="337">
        <v>1437</v>
      </c>
      <c r="F41" s="329">
        <v>100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</row>
    <row r="42" spans="1:28" ht="13.5" customHeight="1" x14ac:dyDescent="0.2">
      <c r="A42" s="316">
        <v>14</v>
      </c>
      <c r="B42" s="318" t="s">
        <v>1227</v>
      </c>
      <c r="C42" s="337">
        <v>0</v>
      </c>
      <c r="D42" s="337">
        <v>970</v>
      </c>
      <c r="E42" s="337">
        <v>970</v>
      </c>
      <c r="F42" s="329">
        <v>100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</row>
    <row r="43" spans="1:28" ht="13.5" customHeight="1" x14ac:dyDescent="0.2">
      <c r="A43" s="316">
        <v>15</v>
      </c>
      <c r="B43" s="318" t="s">
        <v>1228</v>
      </c>
      <c r="C43" s="337">
        <v>0</v>
      </c>
      <c r="D43" s="337">
        <v>1050</v>
      </c>
      <c r="E43" s="337">
        <v>1050</v>
      </c>
      <c r="F43" s="329">
        <v>100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</row>
    <row r="44" spans="1:28" ht="13.5" customHeight="1" x14ac:dyDescent="0.2">
      <c r="A44" s="316">
        <v>16</v>
      </c>
      <c r="B44" s="318" t="s">
        <v>1229</v>
      </c>
      <c r="C44" s="337">
        <v>0</v>
      </c>
      <c r="D44" s="337">
        <v>1044</v>
      </c>
      <c r="E44" s="337">
        <v>1044</v>
      </c>
      <c r="F44" s="329">
        <v>100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</row>
    <row r="45" spans="1:28" ht="9" customHeight="1" x14ac:dyDescent="0.2">
      <c r="A45" s="316"/>
      <c r="B45" s="319"/>
      <c r="C45" s="391"/>
      <c r="D45" s="337"/>
      <c r="E45" s="337"/>
      <c r="F45" s="329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</row>
    <row r="46" spans="1:28" ht="13.5" customHeight="1" x14ac:dyDescent="0.2">
      <c r="A46" s="331" t="s">
        <v>50</v>
      </c>
      <c r="B46" s="392" t="s">
        <v>84</v>
      </c>
      <c r="C46" s="2197"/>
      <c r="D46" s="93"/>
      <c r="E46" s="336"/>
      <c r="F46" s="329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</row>
    <row r="47" spans="1:28" ht="13.5" customHeight="1" x14ac:dyDescent="0.2">
      <c r="A47" s="659">
        <v>1</v>
      </c>
      <c r="B47" s="318" t="s">
        <v>1037</v>
      </c>
      <c r="C47" s="393">
        <v>0</v>
      </c>
      <c r="D47" s="336">
        <v>1000</v>
      </c>
      <c r="E47" s="336">
        <v>1000</v>
      </c>
      <c r="F47" s="329">
        <v>100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</row>
    <row r="48" spans="1:28" ht="13.5" customHeight="1" x14ac:dyDescent="0.2">
      <c r="A48" s="316">
        <v>2</v>
      </c>
      <c r="B48" s="318" t="s">
        <v>1038</v>
      </c>
      <c r="C48" s="393">
        <v>0</v>
      </c>
      <c r="D48" s="336">
        <v>1000</v>
      </c>
      <c r="E48" s="336">
        <v>1000</v>
      </c>
      <c r="F48" s="329">
        <v>100</v>
      </c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</row>
    <row r="49" spans="1:28" ht="13.5" customHeight="1" x14ac:dyDescent="0.2">
      <c r="A49" s="316">
        <v>3</v>
      </c>
      <c r="B49" s="318" t="s">
        <v>702</v>
      </c>
      <c r="C49" s="336">
        <v>0</v>
      </c>
      <c r="D49" s="336">
        <v>1250</v>
      </c>
      <c r="E49" s="336">
        <v>1250</v>
      </c>
      <c r="F49" s="329">
        <v>100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</row>
    <row r="50" spans="1:28" ht="13.5" customHeight="1" x14ac:dyDescent="0.2">
      <c r="A50" s="316">
        <v>4</v>
      </c>
      <c r="B50" s="318" t="s">
        <v>144</v>
      </c>
      <c r="C50" s="336">
        <v>0</v>
      </c>
      <c r="D50" s="336">
        <v>880</v>
      </c>
      <c r="E50" s="336">
        <v>880</v>
      </c>
      <c r="F50" s="329">
        <v>100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</row>
    <row r="51" spans="1:28" ht="9.75" customHeight="1" x14ac:dyDescent="0.2">
      <c r="A51" s="316"/>
      <c r="B51" s="333"/>
      <c r="C51" s="336"/>
      <c r="D51" s="336"/>
      <c r="E51" s="336"/>
      <c r="F51" s="329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</row>
    <row r="52" spans="1:28" ht="13.5" customHeight="1" x14ac:dyDescent="0.2">
      <c r="A52" s="331" t="s">
        <v>51</v>
      </c>
      <c r="B52" s="332" t="s">
        <v>347</v>
      </c>
      <c r="C52" s="2197"/>
      <c r="D52" s="2197"/>
      <c r="E52" s="346"/>
      <c r="F52" s="329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</row>
    <row r="53" spans="1:28" ht="13.5" customHeight="1" x14ac:dyDescent="0.2">
      <c r="A53" s="315">
        <v>1</v>
      </c>
      <c r="B53" s="318" t="s">
        <v>960</v>
      </c>
      <c r="C53" s="336">
        <v>172360</v>
      </c>
      <c r="D53" s="336">
        <v>347091</v>
      </c>
      <c r="E53" s="336">
        <v>139510.11600000001</v>
      </c>
      <c r="F53" s="329">
        <v>40.194103563618768</v>
      </c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</row>
    <row r="54" spans="1:28" ht="13.5" customHeight="1" x14ac:dyDescent="0.2">
      <c r="A54" s="315">
        <v>2</v>
      </c>
      <c r="B54" s="318" t="s">
        <v>1160</v>
      </c>
      <c r="C54" s="336">
        <v>0</v>
      </c>
      <c r="D54" s="336">
        <v>2591</v>
      </c>
      <c r="E54" s="336">
        <v>2591</v>
      </c>
      <c r="F54" s="329">
        <v>100</v>
      </c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</row>
    <row r="55" spans="1:28" ht="13.5" customHeight="1" x14ac:dyDescent="0.2">
      <c r="A55" s="315">
        <v>3</v>
      </c>
      <c r="B55" s="556" t="s">
        <v>24</v>
      </c>
      <c r="C55" s="336">
        <v>0</v>
      </c>
      <c r="D55" s="336">
        <v>3800</v>
      </c>
      <c r="E55" s="336">
        <v>3800</v>
      </c>
      <c r="F55" s="329">
        <v>100</v>
      </c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</row>
    <row r="56" spans="1:28" ht="13.5" customHeight="1" x14ac:dyDescent="0.2">
      <c r="A56" s="316">
        <v>4</v>
      </c>
      <c r="B56" s="559" t="s">
        <v>1039</v>
      </c>
      <c r="C56" s="336">
        <v>0</v>
      </c>
      <c r="D56" s="336">
        <v>996</v>
      </c>
      <c r="E56" s="336">
        <v>996</v>
      </c>
      <c r="F56" s="329">
        <v>100</v>
      </c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</row>
    <row r="57" spans="1:28" ht="13.5" customHeight="1" x14ac:dyDescent="0.2">
      <c r="A57" s="315">
        <v>5</v>
      </c>
      <c r="B57" s="563" t="s">
        <v>1084</v>
      </c>
      <c r="C57" s="336">
        <v>0</v>
      </c>
      <c r="D57" s="336">
        <v>1200</v>
      </c>
      <c r="E57" s="336">
        <v>1200</v>
      </c>
      <c r="F57" s="329">
        <v>100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</row>
    <row r="58" spans="1:28" ht="13.5" customHeight="1" x14ac:dyDescent="0.2">
      <c r="A58" s="315">
        <v>6</v>
      </c>
      <c r="B58" s="563" t="s">
        <v>350</v>
      </c>
      <c r="C58" s="336">
        <v>0</v>
      </c>
      <c r="D58" s="336">
        <v>44069</v>
      </c>
      <c r="E58" s="336">
        <v>21324.483</v>
      </c>
      <c r="F58" s="329">
        <v>48.388851573668568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</row>
    <row r="59" spans="1:28" ht="13.5" customHeight="1" x14ac:dyDescent="0.2">
      <c r="A59" s="315">
        <v>7</v>
      </c>
      <c r="B59" s="318" t="s">
        <v>989</v>
      </c>
      <c r="C59" s="336">
        <v>0</v>
      </c>
      <c r="D59" s="336">
        <v>47</v>
      </c>
      <c r="E59" s="336">
        <v>0</v>
      </c>
      <c r="F59" s="329">
        <v>0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</row>
    <row r="60" spans="1:28" ht="13.5" customHeight="1" x14ac:dyDescent="0.2">
      <c r="A60" s="315">
        <v>8</v>
      </c>
      <c r="B60" s="318" t="s">
        <v>1161</v>
      </c>
      <c r="C60" s="336">
        <v>0</v>
      </c>
      <c r="D60" s="336">
        <v>1278</v>
      </c>
      <c r="E60" s="336">
        <v>1278</v>
      </c>
      <c r="F60" s="329">
        <v>100</v>
      </c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</row>
    <row r="61" spans="1:28" ht="13.5" customHeight="1" x14ac:dyDescent="0.2">
      <c r="A61" s="315">
        <v>9</v>
      </c>
      <c r="B61" s="318" t="s">
        <v>1230</v>
      </c>
      <c r="C61" s="336">
        <v>0</v>
      </c>
      <c r="D61" s="336">
        <v>987</v>
      </c>
      <c r="E61" s="336">
        <v>987</v>
      </c>
      <c r="F61" s="329">
        <v>100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</row>
    <row r="62" spans="1:28" ht="13.5" customHeight="1" x14ac:dyDescent="0.2">
      <c r="A62" s="315">
        <v>10</v>
      </c>
      <c r="B62" s="318" t="s">
        <v>1231</v>
      </c>
      <c r="C62" s="336">
        <v>0</v>
      </c>
      <c r="D62" s="336">
        <v>300</v>
      </c>
      <c r="E62" s="336">
        <v>300</v>
      </c>
      <c r="F62" s="329">
        <v>100</v>
      </c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</row>
    <row r="63" spans="1:28" ht="13.5" customHeight="1" x14ac:dyDescent="0.2">
      <c r="A63" s="315">
        <v>11</v>
      </c>
      <c r="B63" s="318" t="s">
        <v>1232</v>
      </c>
      <c r="C63" s="336">
        <v>0</v>
      </c>
      <c r="D63" s="336">
        <v>4316</v>
      </c>
      <c r="E63" s="336">
        <v>2157.9</v>
      </c>
      <c r="F63" s="329">
        <v>49.997683039851715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</row>
    <row r="64" spans="1:28" ht="13.5" customHeight="1" x14ac:dyDescent="0.2">
      <c r="A64" s="315">
        <v>12</v>
      </c>
      <c r="B64" s="318" t="s">
        <v>1233</v>
      </c>
      <c r="C64" s="336">
        <v>0</v>
      </c>
      <c r="D64" s="336">
        <v>123</v>
      </c>
      <c r="E64" s="336">
        <v>123</v>
      </c>
      <c r="F64" s="329">
        <v>100</v>
      </c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</row>
    <row r="65" spans="1:28" ht="13.5" customHeight="1" x14ac:dyDescent="0.2">
      <c r="A65" s="315">
        <v>13</v>
      </c>
      <c r="B65" s="318" t="s">
        <v>1234</v>
      </c>
      <c r="C65" s="336">
        <v>0</v>
      </c>
      <c r="D65" s="336">
        <v>8000</v>
      </c>
      <c r="E65" s="336">
        <v>8000</v>
      </c>
      <c r="F65" s="329">
        <v>100</v>
      </c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</row>
    <row r="66" spans="1:28" ht="13.5" customHeight="1" x14ac:dyDescent="0.2">
      <c r="A66" s="315">
        <v>14</v>
      </c>
      <c r="B66" s="318" t="s">
        <v>1235</v>
      </c>
      <c r="C66" s="336">
        <v>0</v>
      </c>
      <c r="D66" s="336">
        <v>5500</v>
      </c>
      <c r="E66" s="336">
        <v>0</v>
      </c>
      <c r="F66" s="329">
        <v>0</v>
      </c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</row>
    <row r="67" spans="1:28" ht="9.75" customHeight="1" x14ac:dyDescent="0.2">
      <c r="A67" s="315"/>
      <c r="B67" s="2"/>
      <c r="C67" s="338"/>
      <c r="D67" s="338"/>
      <c r="E67" s="338"/>
      <c r="F67" s="329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</row>
    <row r="68" spans="1:28" ht="13.5" customHeight="1" x14ac:dyDescent="0.2">
      <c r="A68" s="331" t="s">
        <v>52</v>
      </c>
      <c r="B68" s="334" t="s">
        <v>85</v>
      </c>
      <c r="C68" s="336"/>
      <c r="D68" s="336"/>
      <c r="E68" s="336"/>
      <c r="F68" s="329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</row>
    <row r="69" spans="1:28" ht="13.5" customHeight="1" x14ac:dyDescent="0.2">
      <c r="A69" s="315">
        <v>1</v>
      </c>
      <c r="B69" s="560" t="s">
        <v>961</v>
      </c>
      <c r="C69" s="63">
        <v>0</v>
      </c>
      <c r="D69" s="336">
        <v>214625</v>
      </c>
      <c r="E69" s="63">
        <v>207700</v>
      </c>
      <c r="F69" s="329">
        <v>96.773442050087368</v>
      </c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</row>
    <row r="70" spans="1:28" ht="9.75" customHeight="1" x14ac:dyDescent="0.2">
      <c r="A70" s="315"/>
      <c r="B70" s="335"/>
      <c r="C70" s="63"/>
      <c r="D70" s="63"/>
      <c r="E70" s="63"/>
      <c r="F70" s="329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</row>
    <row r="71" spans="1:28" ht="13.5" customHeight="1" x14ac:dyDescent="0.2">
      <c r="A71" s="331" t="s">
        <v>363</v>
      </c>
      <c r="B71" s="561" t="s">
        <v>364</v>
      </c>
      <c r="C71" s="337"/>
      <c r="D71" s="337"/>
      <c r="E71" s="337"/>
      <c r="F71" s="32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</row>
    <row r="72" spans="1:28" ht="13.5" customHeight="1" x14ac:dyDescent="0.2">
      <c r="A72" s="315">
        <v>1</v>
      </c>
      <c r="B72" s="2" t="s">
        <v>1048</v>
      </c>
      <c r="C72" s="337">
        <v>11861</v>
      </c>
      <c r="D72" s="337">
        <v>24761</v>
      </c>
      <c r="E72" s="337">
        <v>23207.23</v>
      </c>
      <c r="F72" s="329">
        <v>93.724930333992972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</row>
    <row r="73" spans="1:28" ht="13.5" customHeight="1" x14ac:dyDescent="0.2">
      <c r="A73" s="315">
        <v>2</v>
      </c>
      <c r="B73" s="2" t="s">
        <v>1097</v>
      </c>
      <c r="C73" s="337">
        <v>29930</v>
      </c>
      <c r="D73" s="337">
        <v>29930</v>
      </c>
      <c r="E73" s="337">
        <v>29930</v>
      </c>
      <c r="F73" s="329">
        <v>100</v>
      </c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</row>
    <row r="74" spans="1:28" ht="9.75" hidden="1" customHeight="1" x14ac:dyDescent="0.2">
      <c r="A74" s="331"/>
      <c r="B74" s="562"/>
      <c r="C74" s="337"/>
      <c r="D74" s="337"/>
      <c r="E74" s="337"/>
      <c r="F74" s="329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</row>
    <row r="75" spans="1:28" ht="13.5" customHeight="1" thickBot="1" x14ac:dyDescent="0.25">
      <c r="A75" s="315"/>
      <c r="B75" s="2"/>
      <c r="C75" s="63"/>
      <c r="D75" s="63"/>
      <c r="E75" s="63"/>
      <c r="F75" s="329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</row>
    <row r="76" spans="1:28" ht="18" customHeight="1" thickBot="1" x14ac:dyDescent="0.3">
      <c r="A76" s="340"/>
      <c r="B76" s="341" t="s">
        <v>33</v>
      </c>
      <c r="C76" s="342">
        <v>220701</v>
      </c>
      <c r="D76" s="342">
        <v>1184856.6140000001</v>
      </c>
      <c r="E76" s="342">
        <v>938289.94799999997</v>
      </c>
      <c r="F76" s="401">
        <v>79.190168406318236</v>
      </c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</row>
    <row r="77" spans="1:28" ht="19.5" customHeight="1" x14ac:dyDescent="0.2">
      <c r="B77" s="368"/>
    </row>
    <row r="78" spans="1:28" ht="8.25" customHeight="1" x14ac:dyDescent="0.2"/>
    <row r="80" spans="1:28" x14ac:dyDescent="0.2">
      <c r="B80" s="137"/>
      <c r="C80" s="7"/>
      <c r="D80" s="7"/>
      <c r="E80" s="7"/>
    </row>
    <row r="81" spans="2:5" x14ac:dyDescent="0.2">
      <c r="B81" s="137"/>
      <c r="C81" s="7"/>
      <c r="D81" s="7"/>
      <c r="E81" s="7"/>
    </row>
    <row r="82" spans="2:5" x14ac:dyDescent="0.2">
      <c r="B82" s="137"/>
      <c r="C82" s="7"/>
      <c r="D82" s="7"/>
      <c r="E82" s="7"/>
    </row>
    <row r="83" spans="2:5" x14ac:dyDescent="0.2">
      <c r="B83" s="137"/>
      <c r="C83" s="7"/>
      <c r="D83" s="7"/>
      <c r="E83" s="7"/>
    </row>
  </sheetData>
  <mergeCells count="6">
    <mergeCell ref="A5:F5"/>
    <mergeCell ref="A6:F6"/>
    <mergeCell ref="A7:F7"/>
    <mergeCell ref="G4:K4"/>
    <mergeCell ref="G5:K5"/>
    <mergeCell ref="G6:K6"/>
  </mergeCells>
  <phoneticPr fontId="0" type="noConversion"/>
  <printOptions horizontalCentered="1" verticalCentered="1"/>
  <pageMargins left="0.15748031496062992" right="0.23622047244094491" top="0.47244094488188981" bottom="0.35433070866141736" header="0.15748031496062992" footer="0.23622047244094491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zoomScale="80" zoomScaleNormal="80" zoomScaleSheetLayoutView="75" workbookViewId="0">
      <selection activeCell="F3" sqref="F3"/>
    </sheetView>
  </sheetViews>
  <sheetFormatPr defaultRowHeight="12.75" x14ac:dyDescent="0.2"/>
  <cols>
    <col min="1" max="1" width="6.7109375" style="12" customWidth="1"/>
    <col min="2" max="2" width="79.7109375" style="12" customWidth="1"/>
    <col min="3" max="5" width="11.7109375" style="12" customWidth="1"/>
    <col min="6" max="6" width="10" style="12" customWidth="1"/>
    <col min="7" max="8" width="9.140625" style="12" customWidth="1"/>
    <col min="9" max="9" width="15.7109375" style="12" customWidth="1"/>
    <col min="10" max="10" width="9.140625" style="12" customWidth="1"/>
    <col min="11" max="16384" width="9.140625" style="12"/>
  </cols>
  <sheetData>
    <row r="2" spans="1:6" x14ac:dyDescent="0.2">
      <c r="A2" s="18"/>
      <c r="C2" s="47"/>
      <c r="D2" s="2527"/>
      <c r="E2" s="2527"/>
    </row>
    <row r="3" spans="1:6" x14ac:dyDescent="0.2">
      <c r="C3" s="47"/>
      <c r="D3" s="47"/>
      <c r="F3" s="513" t="s">
        <v>1301</v>
      </c>
    </row>
    <row r="4" spans="1:6" x14ac:dyDescent="0.2">
      <c r="C4" s="47"/>
      <c r="D4" s="47"/>
      <c r="F4" s="514" t="s">
        <v>53</v>
      </c>
    </row>
    <row r="5" spans="1:6" ht="15.75" hidden="1" x14ac:dyDescent="0.25">
      <c r="A5" s="13"/>
      <c r="B5" s="13"/>
      <c r="C5" s="13"/>
      <c r="D5" s="13"/>
      <c r="F5" s="139" t="s">
        <v>607</v>
      </c>
    </row>
    <row r="6" spans="1:6" ht="15.75" x14ac:dyDescent="0.25">
      <c r="A6" s="13"/>
      <c r="B6" s="13"/>
      <c r="C6" s="13"/>
      <c r="D6" s="13"/>
    </row>
    <row r="7" spans="1:6" ht="15.75" x14ac:dyDescent="0.25">
      <c r="A7" s="2515"/>
      <c r="B7" s="2526"/>
      <c r="C7" s="50"/>
      <c r="D7" s="50"/>
    </row>
    <row r="8" spans="1:6" ht="15.75" x14ac:dyDescent="0.25">
      <c r="A8" s="48"/>
      <c r="B8" s="48"/>
      <c r="C8" s="13"/>
      <c r="D8" s="13"/>
    </row>
    <row r="9" spans="1:6" ht="18.75" x14ac:dyDescent="0.3">
      <c r="A9" s="2519" t="s">
        <v>1300</v>
      </c>
      <c r="B9" s="2519"/>
      <c r="C9" s="2519"/>
      <c r="D9" s="2519"/>
      <c r="E9" s="2519"/>
      <c r="F9" s="2519"/>
    </row>
    <row r="10" spans="1:6" ht="18.75" x14ac:dyDescent="0.3">
      <c r="A10" s="2519" t="s">
        <v>958</v>
      </c>
      <c r="B10" s="2519"/>
      <c r="C10" s="2519"/>
      <c r="D10" s="2519"/>
      <c r="E10" s="2519"/>
      <c r="F10" s="2519"/>
    </row>
    <row r="11" spans="1:6" ht="18.75" x14ac:dyDescent="0.3">
      <c r="A11" s="2519"/>
      <c r="B11" s="2519"/>
      <c r="C11" s="2519"/>
      <c r="D11" s="2519"/>
      <c r="E11" s="2519"/>
      <c r="F11" s="2519"/>
    </row>
    <row r="12" spans="1:6" ht="18.75" x14ac:dyDescent="0.3">
      <c r="A12" s="2525" t="s">
        <v>54</v>
      </c>
      <c r="B12" s="2525"/>
      <c r="C12" s="2525"/>
      <c r="D12" s="2525"/>
      <c r="E12" s="2525"/>
      <c r="F12" s="2525"/>
    </row>
    <row r="13" spans="1:6" ht="15.75" x14ac:dyDescent="0.25">
      <c r="A13" s="46"/>
      <c r="B13" s="50"/>
      <c r="C13" s="50"/>
      <c r="D13" s="50"/>
    </row>
    <row r="14" spans="1:6" ht="15.75" x14ac:dyDescent="0.25">
      <c r="A14" s="46"/>
      <c r="B14" s="50"/>
      <c r="C14" s="50"/>
      <c r="D14" s="50"/>
    </row>
    <row r="15" spans="1:6" ht="15.75" x14ac:dyDescent="0.25">
      <c r="A15" s="48"/>
      <c r="B15" s="49"/>
      <c r="C15" s="51"/>
      <c r="D15" s="51"/>
    </row>
    <row r="16" spans="1:6" ht="15.75" x14ac:dyDescent="0.25">
      <c r="A16" s="48"/>
      <c r="B16" s="48"/>
      <c r="C16" s="13"/>
      <c r="D16" s="13"/>
    </row>
    <row r="17" spans="1:9" ht="16.5" thickBot="1" x14ac:dyDescent="0.3">
      <c r="A17" s="13"/>
      <c r="B17" s="13" t="s">
        <v>535</v>
      </c>
    </row>
    <row r="18" spans="1:9" ht="15.75" x14ac:dyDescent="0.25">
      <c r="A18" s="351"/>
      <c r="B18" s="41"/>
      <c r="C18" s="2364" t="s">
        <v>1202</v>
      </c>
      <c r="D18" s="2364" t="s">
        <v>1202</v>
      </c>
      <c r="E18" s="614" t="s">
        <v>1202</v>
      </c>
      <c r="F18" s="97" t="s">
        <v>1202</v>
      </c>
      <c r="G18" s="15"/>
      <c r="H18" s="5"/>
      <c r="I18" s="5"/>
    </row>
    <row r="19" spans="1:9" ht="15.75" x14ac:dyDescent="0.25">
      <c r="A19" s="353" t="s">
        <v>653</v>
      </c>
      <c r="B19" s="42" t="s">
        <v>30</v>
      </c>
      <c r="C19" s="2374" t="s">
        <v>34</v>
      </c>
      <c r="D19" s="2374" t="s">
        <v>318</v>
      </c>
      <c r="E19" s="2375" t="s">
        <v>135</v>
      </c>
      <c r="F19" s="66" t="s">
        <v>135</v>
      </c>
      <c r="G19" s="16"/>
      <c r="H19" s="5"/>
      <c r="I19" s="5"/>
    </row>
    <row r="20" spans="1:9" ht="16.5" thickBot="1" x14ac:dyDescent="0.3">
      <c r="A20" s="352"/>
      <c r="B20" s="43"/>
      <c r="C20" s="2376" t="s">
        <v>8</v>
      </c>
      <c r="D20" s="2376" t="s">
        <v>8</v>
      </c>
      <c r="E20" s="2377"/>
      <c r="F20" s="70" t="s">
        <v>185</v>
      </c>
      <c r="G20" s="16"/>
      <c r="H20" s="5"/>
      <c r="I20" s="5"/>
    </row>
    <row r="21" spans="1:9" ht="15.75" x14ac:dyDescent="0.2">
      <c r="A21" s="813">
        <v>1</v>
      </c>
      <c r="B21" s="818">
        <v>2</v>
      </c>
      <c r="C21" s="1668">
        <v>3</v>
      </c>
      <c r="D21" s="1978">
        <v>4</v>
      </c>
      <c r="E21" s="1979">
        <v>5</v>
      </c>
      <c r="F21" s="819">
        <v>6</v>
      </c>
      <c r="G21" s="665"/>
      <c r="H21" s="17"/>
      <c r="I21" s="17"/>
    </row>
    <row r="22" spans="1:9" x14ac:dyDescent="0.2">
      <c r="A22" s="25"/>
      <c r="B22" s="59"/>
      <c r="C22" s="75"/>
      <c r="D22" s="141"/>
      <c r="E22" s="141"/>
      <c r="F22" s="143"/>
    </row>
    <row r="23" spans="1:9" ht="25.5" customHeight="1" x14ac:dyDescent="0.25">
      <c r="A23" s="35" t="s">
        <v>126</v>
      </c>
      <c r="B23" s="343" t="s">
        <v>959</v>
      </c>
      <c r="C23" s="344">
        <v>750000</v>
      </c>
      <c r="D23" s="344">
        <v>1001465.48</v>
      </c>
      <c r="E23" s="344">
        <v>1001465.08</v>
      </c>
      <c r="F23" s="566">
        <v>0</v>
      </c>
      <c r="G23" s="1666"/>
      <c r="H23" s="1666"/>
      <c r="I23" s="1666"/>
    </row>
    <row r="24" spans="1:9" ht="29.25" customHeight="1" x14ac:dyDescent="0.25">
      <c r="A24" s="37"/>
      <c r="B24" s="71"/>
      <c r="C24" s="45"/>
      <c r="D24" s="73"/>
      <c r="E24" s="73"/>
      <c r="F24" s="369"/>
    </row>
    <row r="25" spans="1:9" ht="30" customHeight="1" x14ac:dyDescent="0.2">
      <c r="A25" s="871">
        <v>1</v>
      </c>
      <c r="B25" s="651" t="s">
        <v>1299</v>
      </c>
      <c r="C25" s="660">
        <v>750000</v>
      </c>
      <c r="D25" s="660">
        <v>450000</v>
      </c>
      <c r="E25" s="660">
        <v>450000</v>
      </c>
      <c r="F25" s="661">
        <v>100</v>
      </c>
    </row>
    <row r="26" spans="1:9" ht="30" customHeight="1" x14ac:dyDescent="0.2">
      <c r="A26" s="871">
        <v>2</v>
      </c>
      <c r="B26" s="651" t="s">
        <v>1155</v>
      </c>
      <c r="C26" s="660">
        <v>0</v>
      </c>
      <c r="D26" s="660">
        <v>200</v>
      </c>
      <c r="E26" s="660">
        <v>200</v>
      </c>
      <c r="F26" s="661">
        <v>100</v>
      </c>
    </row>
    <row r="27" spans="1:9" ht="30" customHeight="1" x14ac:dyDescent="0.2">
      <c r="A27" s="871">
        <v>3</v>
      </c>
      <c r="B27" s="651" t="s">
        <v>1306</v>
      </c>
      <c r="C27" s="660">
        <v>0</v>
      </c>
      <c r="D27" s="660">
        <v>398282</v>
      </c>
      <c r="E27" s="660">
        <v>398281.6</v>
      </c>
      <c r="F27" s="661">
        <v>99.999899568647336</v>
      </c>
    </row>
    <row r="28" spans="1:9" ht="30" customHeight="1" x14ac:dyDescent="0.2">
      <c r="A28" s="871">
        <v>4</v>
      </c>
      <c r="B28" s="651" t="s">
        <v>1307</v>
      </c>
      <c r="C28" s="660">
        <v>0</v>
      </c>
      <c r="D28" s="660">
        <v>148000</v>
      </c>
      <c r="E28" s="660">
        <v>148000</v>
      </c>
      <c r="F28" s="661">
        <v>100</v>
      </c>
    </row>
    <row r="29" spans="1:9" ht="47.25" x14ac:dyDescent="0.2">
      <c r="A29" s="871">
        <v>5</v>
      </c>
      <c r="B29" s="651" t="s">
        <v>1348</v>
      </c>
      <c r="C29" s="660">
        <v>0</v>
      </c>
      <c r="D29" s="660">
        <v>4983.4799999999996</v>
      </c>
      <c r="E29" s="660">
        <v>4983.4799999999996</v>
      </c>
      <c r="F29" s="661">
        <v>100</v>
      </c>
    </row>
    <row r="30" spans="1:9" ht="30" customHeight="1" x14ac:dyDescent="0.25">
      <c r="A30" s="564" t="s">
        <v>292</v>
      </c>
      <c r="B30" s="565" t="s">
        <v>531</v>
      </c>
      <c r="C30" s="344">
        <v>0</v>
      </c>
      <c r="D30" s="344">
        <v>33777.300000000003</v>
      </c>
      <c r="E30" s="344">
        <v>29061.149999999998</v>
      </c>
      <c r="F30" s="566">
        <v>86.037516320132141</v>
      </c>
      <c r="G30" s="1666"/>
      <c r="H30" s="1666"/>
      <c r="I30" s="1666"/>
    </row>
    <row r="31" spans="1:9" ht="30" customHeight="1" x14ac:dyDescent="0.25">
      <c r="A31" s="594"/>
      <c r="B31" s="591"/>
      <c r="C31" s="592"/>
      <c r="D31" s="592"/>
      <c r="E31" s="592"/>
      <c r="F31" s="593"/>
    </row>
    <row r="32" spans="1:9" ht="30" customHeight="1" x14ac:dyDescent="0.2">
      <c r="A32" s="2222">
        <v>1</v>
      </c>
      <c r="B32" s="650" t="s">
        <v>1308</v>
      </c>
      <c r="C32" s="660">
        <v>0</v>
      </c>
      <c r="D32" s="660">
        <v>23457</v>
      </c>
      <c r="E32" s="660">
        <v>23457.85</v>
      </c>
      <c r="F32" s="661">
        <v>100.00362365178836</v>
      </c>
    </row>
    <row r="33" spans="1:8" ht="30" customHeight="1" x14ac:dyDescent="0.2">
      <c r="A33" s="2222">
        <v>2</v>
      </c>
      <c r="B33" s="867" t="s">
        <v>1309</v>
      </c>
      <c r="C33" s="660">
        <v>0</v>
      </c>
      <c r="D33" s="660">
        <v>4717</v>
      </c>
      <c r="E33" s="660">
        <v>0</v>
      </c>
      <c r="F33" s="661">
        <v>0</v>
      </c>
    </row>
    <row r="34" spans="1:8" ht="30" customHeight="1" x14ac:dyDescent="0.2">
      <c r="A34" s="2222">
        <v>3</v>
      </c>
      <c r="B34" s="650" t="s">
        <v>1310</v>
      </c>
      <c r="C34" s="660">
        <v>0</v>
      </c>
      <c r="D34" s="660">
        <v>5403.3</v>
      </c>
      <c r="E34" s="660">
        <v>5403.3</v>
      </c>
      <c r="F34" s="661">
        <v>100</v>
      </c>
    </row>
    <row r="35" spans="1:8" ht="30" customHeight="1" x14ac:dyDescent="0.2">
      <c r="A35" s="2222">
        <v>4</v>
      </c>
      <c r="B35" s="867" t="s">
        <v>1305</v>
      </c>
      <c r="C35" s="660">
        <v>0</v>
      </c>
      <c r="D35" s="660">
        <v>200</v>
      </c>
      <c r="E35" s="660">
        <v>200</v>
      </c>
      <c r="F35" s="661">
        <v>100</v>
      </c>
    </row>
    <row r="36" spans="1:8" ht="31.5" customHeight="1" thickBot="1" x14ac:dyDescent="0.3">
      <c r="A36" s="38"/>
      <c r="B36" s="68"/>
      <c r="C36" s="73"/>
      <c r="D36" s="370"/>
      <c r="E36" s="370"/>
      <c r="F36" s="371"/>
    </row>
    <row r="37" spans="1:8" ht="24.75" customHeight="1" thickBot="1" x14ac:dyDescent="0.3">
      <c r="A37" s="39"/>
      <c r="B37" s="40" t="s">
        <v>33</v>
      </c>
      <c r="C37" s="339">
        <v>750000</v>
      </c>
      <c r="D37" s="339">
        <v>1035242.78</v>
      </c>
      <c r="E37" s="339">
        <v>1030526.23</v>
      </c>
      <c r="F37" s="372">
        <v>99.544401555739412</v>
      </c>
      <c r="H37" s="9"/>
    </row>
    <row r="39" spans="1:8" x14ac:dyDescent="0.2">
      <c r="B39" s="137"/>
      <c r="C39" s="9"/>
      <c r="D39" s="9"/>
      <c r="E39" s="9"/>
    </row>
    <row r="40" spans="1:8" x14ac:dyDescent="0.2">
      <c r="B40" s="137"/>
      <c r="C40" s="9"/>
      <c r="D40" s="9"/>
      <c r="E40" s="9"/>
    </row>
  </sheetData>
  <mergeCells count="6">
    <mergeCell ref="A11:F11"/>
    <mergeCell ref="A12:F12"/>
    <mergeCell ref="A7:B7"/>
    <mergeCell ref="D2:E2"/>
    <mergeCell ref="A9:F9"/>
    <mergeCell ref="A10:F10"/>
  </mergeCells>
  <phoneticPr fontId="0" type="noConversion"/>
  <printOptions horizontalCentered="1" verticalCentered="1"/>
  <pageMargins left="0.15748031496062992" right="0.15748031496062992" top="0.15748031496062992" bottom="2.0078740157480315" header="0.98425196850393704" footer="0.35433070866141736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5"/>
  <dimension ref="A2:I45"/>
  <sheetViews>
    <sheetView zoomScale="80" zoomScaleNormal="80" workbookViewId="0">
      <pane xSplit="2" ySplit="22" topLeftCell="C23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8.42578125" style="527" customWidth="1"/>
    <col min="2" max="2" width="67.42578125" style="527" customWidth="1"/>
    <col min="3" max="6" width="11.7109375" style="527" customWidth="1"/>
    <col min="7" max="8" width="9.140625" style="527" customWidth="1"/>
    <col min="9" max="9" width="11.28515625" style="527" customWidth="1"/>
    <col min="10" max="16" width="9.140625" style="527" customWidth="1"/>
    <col min="17" max="16384" width="9.140625" style="527"/>
  </cols>
  <sheetData>
    <row r="2" spans="1:6" x14ac:dyDescent="0.2">
      <c r="A2" s="529"/>
      <c r="C2" s="528"/>
      <c r="D2" s="528"/>
      <c r="F2" s="528" t="s">
        <v>1303</v>
      </c>
    </row>
    <row r="3" spans="1:6" x14ac:dyDescent="0.2">
      <c r="C3" s="528"/>
      <c r="D3" s="528"/>
      <c r="F3" s="528" t="s">
        <v>53</v>
      </c>
    </row>
    <row r="4" spans="1:6" hidden="1" x14ac:dyDescent="0.2">
      <c r="C4" s="761"/>
      <c r="D4" s="761"/>
      <c r="F4" s="530" t="s">
        <v>494</v>
      </c>
    </row>
    <row r="5" spans="1:6" x14ac:dyDescent="0.2">
      <c r="C5" s="761"/>
      <c r="D5" s="761"/>
    </row>
    <row r="6" spans="1:6" ht="15.75" x14ac:dyDescent="0.25">
      <c r="A6" s="762"/>
      <c r="B6" s="762"/>
      <c r="C6" s="762"/>
      <c r="D6" s="762"/>
    </row>
    <row r="7" spans="1:6" ht="15.75" x14ac:dyDescent="0.25">
      <c r="A7" s="762"/>
      <c r="B7" s="762"/>
      <c r="C7" s="762"/>
      <c r="D7" s="762"/>
    </row>
    <row r="8" spans="1:6" ht="15.75" x14ac:dyDescent="0.25">
      <c r="A8" s="2528"/>
      <c r="B8" s="2528"/>
      <c r="C8" s="763"/>
      <c r="D8" s="763"/>
    </row>
    <row r="9" spans="1:6" ht="15.75" x14ac:dyDescent="0.25">
      <c r="A9" s="764"/>
      <c r="B9" s="764"/>
      <c r="C9" s="762"/>
      <c r="D9" s="762"/>
    </row>
    <row r="10" spans="1:6" ht="15.75" x14ac:dyDescent="0.25">
      <c r="A10" s="2528" t="s">
        <v>1302</v>
      </c>
      <c r="B10" s="2528"/>
      <c r="C10" s="2528"/>
      <c r="D10" s="2528"/>
      <c r="E10" s="2528"/>
      <c r="F10" s="2528"/>
    </row>
    <row r="11" spans="1:6" ht="15.75" x14ac:dyDescent="0.25">
      <c r="A11" s="2528" t="s">
        <v>487</v>
      </c>
      <c r="B11" s="2528"/>
      <c r="C11" s="2528"/>
      <c r="D11" s="2528"/>
      <c r="E11" s="2528"/>
      <c r="F11" s="2528"/>
    </row>
    <row r="12" spans="1:6" ht="15.75" x14ac:dyDescent="0.25">
      <c r="A12" s="758"/>
      <c r="B12" s="758"/>
      <c r="C12" s="758"/>
      <c r="D12" s="758"/>
      <c r="E12" s="758"/>
      <c r="F12" s="758"/>
    </row>
    <row r="13" spans="1:6" ht="15.75" x14ac:dyDescent="0.25">
      <c r="A13" s="2529" t="s">
        <v>54</v>
      </c>
      <c r="B13" s="2529"/>
      <c r="C13" s="2529"/>
      <c r="D13" s="2529"/>
      <c r="E13" s="2529"/>
      <c r="F13" s="2529"/>
    </row>
    <row r="14" spans="1:6" ht="15.75" x14ac:dyDescent="0.25">
      <c r="A14" s="765"/>
      <c r="B14" s="763"/>
      <c r="C14" s="763"/>
      <c r="D14" s="763"/>
    </row>
    <row r="15" spans="1:6" ht="15.75" x14ac:dyDescent="0.25">
      <c r="A15" s="765"/>
      <c r="B15" s="763"/>
      <c r="C15" s="763"/>
      <c r="D15" s="763"/>
    </row>
    <row r="16" spans="1:6" ht="15.75" x14ac:dyDescent="0.25">
      <c r="A16" s="764"/>
      <c r="B16" s="758"/>
      <c r="C16" s="766"/>
      <c r="D16" s="766"/>
    </row>
    <row r="17" spans="1:9" ht="15.75" x14ac:dyDescent="0.25">
      <c r="A17" s="764"/>
      <c r="B17" s="764"/>
      <c r="C17" s="762"/>
      <c r="D17" s="762"/>
    </row>
    <row r="18" spans="1:9" ht="16.5" thickBot="1" x14ac:dyDescent="0.3">
      <c r="A18" s="762"/>
      <c r="B18" s="762" t="s">
        <v>535</v>
      </c>
    </row>
    <row r="19" spans="1:9" ht="15.75" x14ac:dyDescent="0.25">
      <c r="A19" s="872"/>
      <c r="B19" s="872"/>
      <c r="C19" s="2378" t="s">
        <v>1202</v>
      </c>
      <c r="D19" s="2379" t="s">
        <v>1202</v>
      </c>
      <c r="E19" s="614" t="s">
        <v>1202</v>
      </c>
      <c r="F19" s="97" t="s">
        <v>1202</v>
      </c>
    </row>
    <row r="20" spans="1:9" ht="15.75" x14ac:dyDescent="0.25">
      <c r="A20" s="873" t="s">
        <v>653</v>
      </c>
      <c r="B20" s="873" t="s">
        <v>30</v>
      </c>
      <c r="C20" s="2380" t="s">
        <v>34</v>
      </c>
      <c r="D20" s="2381" t="s">
        <v>318</v>
      </c>
      <c r="E20" s="2375" t="s">
        <v>135</v>
      </c>
      <c r="F20" s="66" t="s">
        <v>135</v>
      </c>
    </row>
    <row r="21" spans="1:9" ht="16.5" thickBot="1" x14ac:dyDescent="0.3">
      <c r="A21" s="875"/>
      <c r="B21" s="875"/>
      <c r="C21" s="2382" t="s">
        <v>8</v>
      </c>
      <c r="D21" s="2383" t="s">
        <v>8</v>
      </c>
      <c r="E21" s="2384"/>
      <c r="F21" s="1966" t="s">
        <v>185</v>
      </c>
    </row>
    <row r="22" spans="1:9" ht="15.75" x14ac:dyDescent="0.2">
      <c r="A22" s="1964">
        <v>1</v>
      </c>
      <c r="B22" s="818">
        <v>2</v>
      </c>
      <c r="C22" s="1668">
        <v>3</v>
      </c>
      <c r="D22" s="1980">
        <v>4</v>
      </c>
      <c r="E22" s="1981">
        <v>5</v>
      </c>
      <c r="F22" s="1965">
        <v>6</v>
      </c>
    </row>
    <row r="23" spans="1:9" x14ac:dyDescent="0.2">
      <c r="A23" s="315"/>
      <c r="B23" s="767"/>
      <c r="C23" s="75"/>
      <c r="D23" s="141"/>
      <c r="E23" s="141"/>
      <c r="F23" s="143"/>
    </row>
    <row r="24" spans="1:9" ht="31.5" customHeight="1" x14ac:dyDescent="0.3">
      <c r="A24" s="774" t="s">
        <v>126</v>
      </c>
      <c r="B24" s="775" t="s">
        <v>488</v>
      </c>
      <c r="C24" s="776">
        <v>0</v>
      </c>
      <c r="D24" s="777">
        <v>0</v>
      </c>
      <c r="E24" s="777">
        <v>0</v>
      </c>
      <c r="F24" s="773">
        <v>0</v>
      </c>
    </row>
    <row r="25" spans="1:9" ht="16.5" x14ac:dyDescent="0.25">
      <c r="A25" s="778"/>
      <c r="B25" s="779"/>
      <c r="C25" s="781"/>
      <c r="D25" s="782"/>
      <c r="E25" s="782"/>
      <c r="F25" s="783"/>
    </row>
    <row r="26" spans="1:9" s="768" customFormat="1" ht="30" hidden="1" customHeight="1" x14ac:dyDescent="0.2">
      <c r="A26" s="784">
        <v>1</v>
      </c>
      <c r="B26" s="785" t="s">
        <v>990</v>
      </c>
      <c r="C26" s="806"/>
      <c r="D26" s="807"/>
      <c r="E26" s="807"/>
      <c r="F26" s="808" t="e">
        <v>#DIV/0!</v>
      </c>
    </row>
    <row r="27" spans="1:9" s="768" customFormat="1" ht="30" customHeight="1" x14ac:dyDescent="0.25">
      <c r="A27" s="778"/>
      <c r="B27" s="779"/>
      <c r="C27" s="787"/>
      <c r="D27" s="788"/>
      <c r="E27" s="788"/>
      <c r="F27" s="789"/>
    </row>
    <row r="28" spans="1:9" s="768" customFormat="1" ht="30" customHeight="1" x14ac:dyDescent="0.3">
      <c r="A28" s="774" t="s">
        <v>292</v>
      </c>
      <c r="B28" s="775" t="s">
        <v>489</v>
      </c>
      <c r="C28" s="776">
        <v>0</v>
      </c>
      <c r="D28" s="777">
        <v>8000</v>
      </c>
      <c r="E28" s="777">
        <v>3000</v>
      </c>
      <c r="F28" s="773">
        <v>37.5</v>
      </c>
      <c r="G28" s="1513"/>
      <c r="H28" s="1513"/>
      <c r="I28" s="1513"/>
    </row>
    <row r="29" spans="1:9" s="768" customFormat="1" ht="30" customHeight="1" x14ac:dyDescent="0.25">
      <c r="A29" s="790"/>
      <c r="B29" s="791"/>
      <c r="C29" s="792"/>
      <c r="D29" s="793"/>
      <c r="E29" s="794"/>
      <c r="F29" s="795"/>
    </row>
    <row r="30" spans="1:9" s="768" customFormat="1" ht="30" customHeight="1" x14ac:dyDescent="0.2">
      <c r="A30" s="784">
        <v>1</v>
      </c>
      <c r="B30" s="785" t="s">
        <v>1040</v>
      </c>
      <c r="C30" s="786">
        <v>0</v>
      </c>
      <c r="D30" s="796">
        <v>8000</v>
      </c>
      <c r="E30" s="796">
        <v>3000</v>
      </c>
      <c r="F30" s="808">
        <v>37.5</v>
      </c>
    </row>
    <row r="31" spans="1:9" s="768" customFormat="1" ht="30" customHeight="1" thickBot="1" x14ac:dyDescent="0.3">
      <c r="A31" s="778"/>
      <c r="B31" s="779"/>
      <c r="C31" s="780"/>
      <c r="D31" s="797"/>
      <c r="E31" s="798"/>
      <c r="F31" s="799"/>
    </row>
    <row r="32" spans="1:9" ht="30" customHeight="1" thickTop="1" thickBot="1" x14ac:dyDescent="0.25">
      <c r="A32" s="800" t="s">
        <v>654</v>
      </c>
      <c r="B32" s="769" t="s">
        <v>490</v>
      </c>
      <c r="C32" s="770">
        <v>0</v>
      </c>
      <c r="D32" s="771">
        <v>8000</v>
      </c>
      <c r="E32" s="771">
        <v>3000</v>
      </c>
      <c r="F32" s="772">
        <v>37.5</v>
      </c>
    </row>
    <row r="33" spans="1:9" ht="30" customHeight="1" thickTop="1" x14ac:dyDescent="0.25">
      <c r="A33" s="790"/>
      <c r="B33" s="801"/>
      <c r="C33" s="802"/>
      <c r="D33" s="803"/>
      <c r="E33" s="794"/>
      <c r="F33" s="795"/>
    </row>
    <row r="34" spans="1:9" ht="30" customHeight="1" x14ac:dyDescent="0.3">
      <c r="A34" s="774" t="s">
        <v>126</v>
      </c>
      <c r="B34" s="775" t="s">
        <v>491</v>
      </c>
      <c r="C34" s="776">
        <v>0</v>
      </c>
      <c r="D34" s="777">
        <v>0</v>
      </c>
      <c r="E34" s="777">
        <v>0</v>
      </c>
      <c r="F34" s="773">
        <v>0</v>
      </c>
      <c r="G34" s="355"/>
      <c r="H34" s="355"/>
      <c r="I34" s="355"/>
    </row>
    <row r="35" spans="1:9" ht="30" customHeight="1" x14ac:dyDescent="0.25">
      <c r="A35" s="784"/>
      <c r="B35" s="785"/>
      <c r="C35" s="786"/>
      <c r="D35" s="804"/>
      <c r="E35" s="794"/>
      <c r="F35" s="795"/>
      <c r="H35" s="5"/>
    </row>
    <row r="36" spans="1:9" ht="30" hidden="1" customHeight="1" x14ac:dyDescent="0.2">
      <c r="A36" s="784">
        <v>1</v>
      </c>
      <c r="B36" s="785" t="s">
        <v>1042</v>
      </c>
      <c r="C36" s="786"/>
      <c r="D36" s="796"/>
      <c r="E36" s="796"/>
      <c r="F36" s="805" t="e">
        <v>#DIV/0!</v>
      </c>
      <c r="H36" s="5"/>
    </row>
    <row r="37" spans="1:9" ht="30" customHeight="1" x14ac:dyDescent="0.25">
      <c r="A37" s="784"/>
      <c r="B37" s="785"/>
      <c r="C37" s="802"/>
      <c r="D37" s="803"/>
      <c r="E37" s="794"/>
      <c r="F37" s="795"/>
    </row>
    <row r="38" spans="1:9" ht="30" customHeight="1" x14ac:dyDescent="0.3">
      <c r="A38" s="774" t="s">
        <v>292</v>
      </c>
      <c r="B38" s="775" t="s">
        <v>492</v>
      </c>
      <c r="C38" s="776">
        <v>40515</v>
      </c>
      <c r="D38" s="777">
        <v>4691</v>
      </c>
      <c r="E38" s="777">
        <v>5390.4279999999999</v>
      </c>
      <c r="F38" s="773">
        <v>114.90999786825837</v>
      </c>
      <c r="G38" s="355"/>
      <c r="H38" s="355"/>
      <c r="I38" s="355"/>
    </row>
    <row r="39" spans="1:9" ht="30" customHeight="1" x14ac:dyDescent="0.25">
      <c r="A39" s="784"/>
      <c r="B39" s="785"/>
      <c r="C39" s="786"/>
      <c r="D39" s="804"/>
      <c r="E39" s="794"/>
      <c r="F39" s="795"/>
      <c r="G39" s="355"/>
      <c r="H39" s="355"/>
      <c r="I39" s="355"/>
    </row>
    <row r="40" spans="1:9" ht="30" customHeight="1" x14ac:dyDescent="0.2">
      <c r="A40" s="784">
        <v>1</v>
      </c>
      <c r="B40" s="785" t="s">
        <v>532</v>
      </c>
      <c r="C40" s="786">
        <v>3000</v>
      </c>
      <c r="D40" s="796">
        <v>3000</v>
      </c>
      <c r="E40" s="878">
        <v>3080.9749999999999</v>
      </c>
      <c r="F40" s="805">
        <v>102.69916666666667</v>
      </c>
    </row>
    <row r="41" spans="1:9" ht="30" customHeight="1" x14ac:dyDescent="0.2">
      <c r="A41" s="784">
        <v>2</v>
      </c>
      <c r="B41" s="785" t="s">
        <v>1041</v>
      </c>
      <c r="C41" s="786">
        <v>2500</v>
      </c>
      <c r="D41" s="796">
        <v>1691</v>
      </c>
      <c r="E41" s="878">
        <v>2309.4530000000004</v>
      </c>
      <c r="F41" s="805">
        <v>136.57321111768189</v>
      </c>
    </row>
    <row r="42" spans="1:9" ht="30" customHeight="1" x14ac:dyDescent="0.2">
      <c r="A42" s="784">
        <v>3</v>
      </c>
      <c r="B42" s="785" t="s">
        <v>1162</v>
      </c>
      <c r="C42" s="786">
        <v>35015</v>
      </c>
      <c r="D42" s="796">
        <v>0</v>
      </c>
      <c r="E42" s="878">
        <v>0</v>
      </c>
      <c r="F42" s="805">
        <v>0</v>
      </c>
    </row>
    <row r="43" spans="1:9" ht="30" customHeight="1" thickBot="1" x14ac:dyDescent="0.3">
      <c r="A43" s="790"/>
      <c r="B43" s="801"/>
      <c r="C43" s="802"/>
      <c r="D43" s="803"/>
      <c r="E43" s="794"/>
      <c r="F43" s="795"/>
    </row>
    <row r="44" spans="1:9" ht="30" customHeight="1" thickTop="1" thickBot="1" x14ac:dyDescent="0.25">
      <c r="A44" s="800" t="s">
        <v>655</v>
      </c>
      <c r="B44" s="769" t="s">
        <v>493</v>
      </c>
      <c r="C44" s="770">
        <v>40515</v>
      </c>
      <c r="D44" s="771">
        <v>4691</v>
      </c>
      <c r="E44" s="771">
        <v>5390.4279999999999</v>
      </c>
      <c r="F44" s="772">
        <v>114.90999786825837</v>
      </c>
    </row>
    <row r="45" spans="1:9" ht="23.25" customHeight="1" thickTop="1" x14ac:dyDescent="0.2">
      <c r="B45" s="12"/>
    </row>
  </sheetData>
  <mergeCells count="4">
    <mergeCell ref="A8:B8"/>
    <mergeCell ref="A10:F10"/>
    <mergeCell ref="A11:F11"/>
    <mergeCell ref="A13:F13"/>
  </mergeCells>
  <phoneticPr fontId="0" type="noConversion"/>
  <printOptions horizontalCentered="1" verticalCentered="1"/>
  <pageMargins left="0.15763888888888888" right="0.15763888888888888" top="0.48" bottom="0.66" header="0.27" footer="0.28999999999999998"/>
  <pageSetup paperSize="9" scale="8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0"/>
  <dimension ref="A2:AS258"/>
  <sheetViews>
    <sheetView zoomScale="80" zoomScaleNormal="80" workbookViewId="0">
      <pane xSplit="2" ySplit="12" topLeftCell="C13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6.7109375" style="360" customWidth="1"/>
    <col min="2" max="2" width="59.5703125" style="1030" customWidth="1"/>
    <col min="3" max="3" width="12.7109375" style="1031" customWidth="1"/>
    <col min="4" max="4" width="12.7109375" style="1030" customWidth="1"/>
    <col min="5" max="5" width="12.7109375" style="361" customWidth="1"/>
    <col min="6" max="6" width="13.85546875" style="361" customWidth="1"/>
    <col min="7" max="7" width="12.28515625" style="361" bestFit="1" customWidth="1"/>
    <col min="8" max="8" width="13.5703125" style="361" bestFit="1" customWidth="1"/>
    <col min="9" max="9" width="16" style="361" customWidth="1"/>
    <col min="10" max="11" width="9.140625" style="361" customWidth="1"/>
    <col min="12" max="45" width="9.140625" style="361"/>
    <col min="46" max="16384" width="9.140625" style="1030"/>
  </cols>
  <sheetData>
    <row r="2" spans="1:11" x14ac:dyDescent="0.2">
      <c r="D2" s="528"/>
      <c r="F2" s="528" t="s">
        <v>1256</v>
      </c>
    </row>
    <row r="3" spans="1:11" x14ac:dyDescent="0.2">
      <c r="D3" s="528"/>
      <c r="F3" s="528" t="s">
        <v>53</v>
      </c>
    </row>
    <row r="4" spans="1:11" ht="18" customHeight="1" x14ac:dyDescent="0.2"/>
    <row r="5" spans="1:11" ht="16.5" x14ac:dyDescent="0.25">
      <c r="A5" s="2530" t="s">
        <v>1255</v>
      </c>
      <c r="B5" s="2530"/>
      <c r="C5" s="2530"/>
      <c r="D5" s="2530"/>
      <c r="E5" s="2530"/>
      <c r="F5" s="2530"/>
    </row>
    <row r="6" spans="1:11" x14ac:dyDescent="0.2">
      <c r="A6" s="2531" t="s">
        <v>374</v>
      </c>
      <c r="B6" s="2531"/>
      <c r="C6" s="2531"/>
      <c r="D6" s="2531"/>
      <c r="E6" s="2531"/>
      <c r="F6" s="2531"/>
    </row>
    <row r="7" spans="1:11" ht="21" customHeight="1" thickBot="1" x14ac:dyDescent="0.25"/>
    <row r="8" spans="1:11" ht="15" customHeight="1" x14ac:dyDescent="0.25">
      <c r="A8" s="1032"/>
      <c r="B8" s="1033"/>
      <c r="C8" s="809" t="s">
        <v>1202</v>
      </c>
      <c r="D8" s="809" t="s">
        <v>1202</v>
      </c>
      <c r="E8" s="568" t="s">
        <v>1202</v>
      </c>
      <c r="F8" s="76" t="s">
        <v>1202</v>
      </c>
      <c r="G8" s="15"/>
      <c r="H8" s="5"/>
      <c r="I8" s="5"/>
      <c r="J8" s="766"/>
      <c r="K8" s="766"/>
    </row>
    <row r="9" spans="1:11" ht="15" customHeight="1" x14ac:dyDescent="0.25">
      <c r="A9" s="1036" t="s">
        <v>194</v>
      </c>
      <c r="B9" s="1037" t="s">
        <v>320</v>
      </c>
      <c r="C9" s="810" t="s">
        <v>34</v>
      </c>
      <c r="D9" s="810" t="s">
        <v>318</v>
      </c>
      <c r="E9" s="569" t="s">
        <v>135</v>
      </c>
      <c r="F9" s="567" t="s">
        <v>135</v>
      </c>
      <c r="G9" s="1116"/>
      <c r="H9" s="5"/>
      <c r="I9" s="5"/>
      <c r="J9" s="766"/>
      <c r="K9" s="766"/>
    </row>
    <row r="10" spans="1:11" ht="15" customHeight="1" thickBot="1" x14ac:dyDescent="0.3">
      <c r="A10" s="1967" t="s">
        <v>195</v>
      </c>
      <c r="B10" s="1037"/>
      <c r="C10" s="1968" t="s">
        <v>8</v>
      </c>
      <c r="D10" s="1968" t="s">
        <v>8</v>
      </c>
      <c r="E10" s="617"/>
      <c r="F10" s="1969" t="s">
        <v>185</v>
      </c>
      <c r="G10" s="16"/>
      <c r="H10" s="5"/>
      <c r="I10" s="5"/>
      <c r="J10" s="766"/>
      <c r="K10" s="766"/>
    </row>
    <row r="11" spans="1:11" ht="15" customHeight="1" thickBot="1" x14ac:dyDescent="0.3">
      <c r="A11" s="1970">
        <v>1</v>
      </c>
      <c r="B11" s="1970">
        <v>2</v>
      </c>
      <c r="C11" s="2386">
        <v>3</v>
      </c>
      <c r="D11" s="2386">
        <v>4</v>
      </c>
      <c r="E11" s="2387">
        <v>5</v>
      </c>
      <c r="F11" s="1970">
        <v>6</v>
      </c>
      <c r="G11" s="665"/>
      <c r="H11" s="2018"/>
      <c r="I11" s="2018"/>
      <c r="J11" s="766"/>
      <c r="K11" s="766"/>
    </row>
    <row r="12" spans="1:11" ht="8.1" customHeight="1" x14ac:dyDescent="0.25">
      <c r="A12" s="1041"/>
      <c r="B12" s="1042"/>
      <c r="C12" s="1045"/>
      <c r="D12" s="1046"/>
      <c r="E12" s="1046"/>
      <c r="F12" s="1046"/>
      <c r="G12" s="766"/>
      <c r="H12" s="766"/>
      <c r="J12" s="766"/>
      <c r="K12" s="766"/>
    </row>
    <row r="13" spans="1:11" ht="15" customHeight="1" x14ac:dyDescent="0.25">
      <c r="A13" s="1043" t="s">
        <v>126</v>
      </c>
      <c r="B13" s="1044" t="s">
        <v>520</v>
      </c>
      <c r="C13" s="1045"/>
      <c r="D13" s="1046"/>
      <c r="E13" s="1046"/>
      <c r="F13" s="1046"/>
      <c r="G13" s="766"/>
      <c r="H13" s="766"/>
      <c r="J13" s="766"/>
      <c r="K13" s="766"/>
    </row>
    <row r="14" spans="1:11" ht="6" customHeight="1" x14ac:dyDescent="0.25">
      <c r="A14" s="1043"/>
      <c r="B14" s="1044"/>
      <c r="C14" s="1045"/>
      <c r="D14" s="1047"/>
      <c r="E14" s="1047"/>
      <c r="F14" s="1047"/>
      <c r="G14" s="766"/>
      <c r="H14" s="766"/>
      <c r="J14" s="766"/>
      <c r="K14" s="766"/>
    </row>
    <row r="15" spans="1:11" ht="15" customHeight="1" x14ac:dyDescent="0.25">
      <c r="A15" s="1048" t="s">
        <v>654</v>
      </c>
      <c r="B15" s="1049" t="s">
        <v>432</v>
      </c>
      <c r="C15" s="1045"/>
      <c r="D15" s="1047"/>
      <c r="E15" s="1047"/>
      <c r="F15" s="1047"/>
      <c r="G15" s="766"/>
      <c r="H15" s="766"/>
      <c r="I15" s="766"/>
      <c r="J15" s="766"/>
      <c r="K15" s="766"/>
    </row>
    <row r="16" spans="1:11" ht="6" customHeight="1" x14ac:dyDescent="0.25">
      <c r="A16" s="1048"/>
      <c r="B16" s="1049"/>
      <c r="C16" s="1045"/>
      <c r="D16" s="1047"/>
      <c r="E16" s="1047"/>
      <c r="F16" s="1047"/>
      <c r="G16" s="766"/>
      <c r="H16" s="766"/>
      <c r="I16" s="766"/>
      <c r="J16" s="766"/>
      <c r="K16" s="766"/>
    </row>
    <row r="17" spans="1:11" ht="15" customHeight="1" x14ac:dyDescent="0.25">
      <c r="A17" s="1050">
        <v>1</v>
      </c>
      <c r="B17" s="1051" t="s">
        <v>433</v>
      </c>
      <c r="C17" s="1045"/>
      <c r="D17" s="1047"/>
      <c r="E17" s="1047"/>
      <c r="F17" s="1047"/>
      <c r="G17" s="766"/>
      <c r="H17" s="766"/>
      <c r="I17" s="766"/>
      <c r="J17" s="766"/>
      <c r="K17" s="766"/>
    </row>
    <row r="18" spans="1:11" ht="6" hidden="1" customHeight="1" x14ac:dyDescent="0.25">
      <c r="A18" s="1048"/>
      <c r="B18" s="1049"/>
      <c r="C18" s="1045"/>
      <c r="D18" s="1047"/>
      <c r="E18" s="1047"/>
      <c r="F18" s="1047"/>
      <c r="G18" s="766"/>
      <c r="H18" s="766"/>
      <c r="I18" s="766"/>
      <c r="J18" s="766"/>
      <c r="K18" s="766"/>
    </row>
    <row r="19" spans="1:11" ht="15" customHeight="1" x14ac:dyDescent="0.25">
      <c r="A19" s="1041" t="s">
        <v>124</v>
      </c>
      <c r="B19" s="1053" t="s">
        <v>1163</v>
      </c>
      <c r="C19" s="1065">
        <v>0</v>
      </c>
      <c r="D19" s="1055">
        <v>40698</v>
      </c>
      <c r="E19" s="1055">
        <v>40629.281000000003</v>
      </c>
      <c r="F19" s="373">
        <v>99.831148950808398</v>
      </c>
      <c r="G19" s="766"/>
      <c r="H19" s="766"/>
      <c r="I19" s="766"/>
      <c r="J19" s="766"/>
      <c r="K19" s="766"/>
    </row>
    <row r="20" spans="1:11" ht="15" customHeight="1" x14ac:dyDescent="0.25">
      <c r="A20" s="1041" t="s">
        <v>353</v>
      </c>
      <c r="B20" s="1053" t="s">
        <v>1104</v>
      </c>
      <c r="C20" s="1065">
        <v>0</v>
      </c>
      <c r="D20" s="1197">
        <v>1080</v>
      </c>
      <c r="E20" s="1055">
        <v>1079.5</v>
      </c>
      <c r="F20" s="373">
        <v>99.953703703703695</v>
      </c>
      <c r="G20" s="766"/>
      <c r="H20" s="766"/>
      <c r="I20" s="766"/>
      <c r="J20" s="766"/>
      <c r="K20" s="766"/>
    </row>
    <row r="21" spans="1:11" ht="6" customHeight="1" x14ac:dyDescent="0.25">
      <c r="A21" s="1048"/>
      <c r="B21" s="1049"/>
      <c r="C21" s="1045"/>
      <c r="D21" s="1047"/>
      <c r="E21" s="1047"/>
      <c r="F21" s="1047"/>
      <c r="G21" s="766"/>
      <c r="H21" s="766"/>
      <c r="I21" s="766"/>
      <c r="J21" s="766"/>
      <c r="K21" s="766"/>
    </row>
    <row r="22" spans="1:11" ht="15" customHeight="1" x14ac:dyDescent="0.25">
      <c r="A22" s="1048"/>
      <c r="B22" s="1051" t="s">
        <v>463</v>
      </c>
      <c r="C22" s="1058">
        <v>0</v>
      </c>
      <c r="D22" s="1058">
        <v>41778</v>
      </c>
      <c r="E22" s="1058">
        <v>41708.781000000003</v>
      </c>
      <c r="F22" s="1071">
        <v>99.834317104696254</v>
      </c>
      <c r="G22" s="1972"/>
      <c r="H22" s="1972"/>
      <c r="I22" s="1973"/>
      <c r="J22" s="1069"/>
      <c r="K22" s="766"/>
    </row>
    <row r="23" spans="1:11" ht="6" hidden="1" customHeight="1" x14ac:dyDescent="0.25">
      <c r="A23" s="1048"/>
      <c r="B23" s="1049"/>
      <c r="C23" s="1045"/>
      <c r="D23" s="1047"/>
      <c r="E23" s="1047"/>
      <c r="F23" s="1047"/>
      <c r="G23" s="766"/>
      <c r="H23" s="766"/>
      <c r="I23" s="766"/>
      <c r="J23" s="766"/>
      <c r="K23" s="766"/>
    </row>
    <row r="24" spans="1:11" ht="15" customHeight="1" x14ac:dyDescent="0.25">
      <c r="A24" s="1050">
        <v>2</v>
      </c>
      <c r="B24" s="1051" t="s">
        <v>240</v>
      </c>
      <c r="C24" s="1045"/>
      <c r="D24" s="1047"/>
      <c r="E24" s="1047"/>
      <c r="F24" s="1047"/>
      <c r="G24" s="766"/>
      <c r="H24" s="766"/>
      <c r="I24" s="766"/>
      <c r="J24" s="766"/>
      <c r="K24" s="766"/>
    </row>
    <row r="25" spans="1:11" ht="3.95" hidden="1" customHeight="1" x14ac:dyDescent="0.25">
      <c r="A25" s="1048"/>
      <c r="B25" s="1049"/>
      <c r="C25" s="1045"/>
      <c r="D25" s="1047"/>
      <c r="E25" s="1047"/>
      <c r="F25" s="1047"/>
      <c r="G25" s="766"/>
      <c r="H25" s="766"/>
      <c r="I25" s="766"/>
      <c r="J25" s="766"/>
      <c r="K25" s="766"/>
    </row>
    <row r="26" spans="1:11" ht="15" hidden="1" customHeight="1" x14ac:dyDescent="0.25">
      <c r="A26" s="1041" t="s">
        <v>124</v>
      </c>
      <c r="B26" s="1053" t="s">
        <v>1043</v>
      </c>
      <c r="C26" s="1055"/>
      <c r="D26" s="1055"/>
      <c r="E26" s="1055"/>
      <c r="F26" s="373" t="e">
        <v>#DIV/0!</v>
      </c>
      <c r="G26" s="766"/>
      <c r="H26" s="766"/>
      <c r="I26" s="766"/>
      <c r="J26" s="766"/>
      <c r="K26" s="766"/>
    </row>
    <row r="27" spans="1:11" ht="15" hidden="1" customHeight="1" x14ac:dyDescent="0.25">
      <c r="A27" s="1041" t="s">
        <v>353</v>
      </c>
      <c r="B27" s="1053" t="s">
        <v>1044</v>
      </c>
      <c r="C27" s="1055"/>
      <c r="D27" s="1055"/>
      <c r="E27" s="1055"/>
      <c r="F27" s="373" t="e">
        <v>#DIV/0!</v>
      </c>
      <c r="G27" s="766"/>
      <c r="H27" s="766"/>
      <c r="I27" s="766"/>
      <c r="J27" s="766"/>
      <c r="K27" s="766"/>
    </row>
    <row r="28" spans="1:11" ht="3.95" hidden="1" customHeight="1" x14ac:dyDescent="0.25">
      <c r="A28" s="1048"/>
      <c r="B28" s="1049"/>
      <c r="C28" s="1045"/>
      <c r="D28" s="1047"/>
      <c r="E28" s="1047"/>
      <c r="F28" s="1047"/>
      <c r="G28" s="766"/>
      <c r="H28" s="766"/>
      <c r="I28" s="766"/>
      <c r="J28" s="766"/>
      <c r="K28" s="766"/>
    </row>
    <row r="29" spans="1:11" ht="15" hidden="1" customHeight="1" x14ac:dyDescent="0.25">
      <c r="A29" s="1048"/>
      <c r="B29" s="1051" t="s">
        <v>464</v>
      </c>
      <c r="C29" s="1058">
        <v>0</v>
      </c>
      <c r="D29" s="1058">
        <v>0</v>
      </c>
      <c r="E29" s="1058">
        <v>0</v>
      </c>
      <c r="F29" s="1071" t="e">
        <v>#DIV/0!</v>
      </c>
      <c r="G29" s="1069"/>
      <c r="H29" s="1069"/>
      <c r="I29" s="1069"/>
      <c r="J29" s="766"/>
      <c r="K29" s="766"/>
    </row>
    <row r="30" spans="1:11" ht="6" hidden="1" customHeight="1" x14ac:dyDescent="0.25">
      <c r="A30" s="1048"/>
      <c r="B30" s="1049"/>
      <c r="C30" s="1045"/>
      <c r="D30" s="1047"/>
      <c r="E30" s="1047"/>
      <c r="F30" s="1047"/>
      <c r="G30" s="766"/>
      <c r="H30" s="766"/>
      <c r="I30" s="766"/>
      <c r="J30" s="766"/>
      <c r="K30" s="766"/>
    </row>
    <row r="31" spans="1:11" ht="15" customHeight="1" x14ac:dyDescent="0.25">
      <c r="A31" s="1050">
        <v>3</v>
      </c>
      <c r="B31" s="1051" t="s">
        <v>679</v>
      </c>
      <c r="C31" s="1045"/>
      <c r="D31" s="1047"/>
      <c r="E31" s="1047"/>
      <c r="F31" s="1047"/>
      <c r="G31" s="766"/>
      <c r="H31" s="766"/>
      <c r="I31" s="766"/>
      <c r="J31" s="766"/>
      <c r="K31" s="766"/>
    </row>
    <row r="32" spans="1:11" ht="9.9499999999999993" hidden="1" customHeight="1" x14ac:dyDescent="0.25">
      <c r="A32" s="1048"/>
      <c r="B32" s="1049"/>
      <c r="C32" s="1045"/>
      <c r="D32" s="1047"/>
      <c r="E32" s="1047"/>
      <c r="F32" s="1047"/>
      <c r="G32" s="766"/>
      <c r="H32" s="766"/>
      <c r="I32" s="766"/>
      <c r="J32" s="766"/>
      <c r="K32" s="766"/>
    </row>
    <row r="33" spans="1:11" ht="15" customHeight="1" x14ac:dyDescent="0.25">
      <c r="A33" s="1050">
        <v>4</v>
      </c>
      <c r="B33" s="1051" t="s">
        <v>434</v>
      </c>
      <c r="C33" s="1045"/>
      <c r="D33" s="1047"/>
      <c r="E33" s="1047"/>
      <c r="F33" s="1047"/>
      <c r="G33" s="766"/>
      <c r="H33" s="766"/>
      <c r="I33" s="766"/>
      <c r="J33" s="766"/>
      <c r="K33" s="766"/>
    </row>
    <row r="34" spans="1:11" ht="9.9499999999999993" hidden="1" customHeight="1" x14ac:dyDescent="0.25">
      <c r="A34" s="1041"/>
      <c r="B34" s="1051"/>
      <c r="C34" s="1045"/>
      <c r="D34" s="1047"/>
      <c r="E34" s="1047"/>
      <c r="F34" s="1047"/>
      <c r="G34" s="766"/>
      <c r="H34" s="766"/>
      <c r="I34" s="766"/>
      <c r="J34" s="766"/>
      <c r="K34" s="766"/>
    </row>
    <row r="35" spans="1:11" ht="15" customHeight="1" x14ac:dyDescent="0.25">
      <c r="A35" s="1050">
        <v>5</v>
      </c>
      <c r="B35" s="1051" t="s">
        <v>435</v>
      </c>
      <c r="C35" s="1045"/>
      <c r="D35" s="1047"/>
      <c r="E35" s="1047"/>
      <c r="F35" s="1047"/>
      <c r="G35" s="766"/>
      <c r="H35" s="766"/>
      <c r="I35" s="766"/>
      <c r="J35" s="766"/>
      <c r="K35" s="766"/>
    </row>
    <row r="36" spans="1:11" ht="9.9499999999999993" hidden="1" customHeight="1" x14ac:dyDescent="0.25">
      <c r="A36" s="1041"/>
      <c r="B36" s="1051"/>
      <c r="C36" s="1045"/>
      <c r="D36" s="1047"/>
      <c r="E36" s="1047"/>
      <c r="F36" s="1047"/>
      <c r="G36" s="766"/>
      <c r="H36" s="766"/>
      <c r="I36" s="766"/>
      <c r="J36" s="766"/>
      <c r="K36" s="766"/>
    </row>
    <row r="37" spans="1:11" ht="15" customHeight="1" x14ac:dyDescent="0.25">
      <c r="A37" s="1050">
        <v>6</v>
      </c>
      <c r="B37" s="1051" t="s">
        <v>683</v>
      </c>
      <c r="C37" s="1045"/>
      <c r="D37" s="1047"/>
      <c r="E37" s="1047"/>
      <c r="F37" s="1047"/>
      <c r="G37" s="766"/>
      <c r="H37" s="766"/>
      <c r="I37" s="766"/>
      <c r="J37" s="766"/>
      <c r="K37" s="766"/>
    </row>
    <row r="38" spans="1:11" ht="15" customHeight="1" x14ac:dyDescent="0.25">
      <c r="A38" s="1041" t="s">
        <v>124</v>
      </c>
      <c r="B38" s="1053" t="s">
        <v>1238</v>
      </c>
      <c r="C38" s="1065">
        <v>0</v>
      </c>
      <c r="D38" s="1055">
        <v>176795</v>
      </c>
      <c r="E38" s="1055">
        <v>90130.426000000007</v>
      </c>
      <c r="F38" s="373">
        <v>50.98018948499675</v>
      </c>
      <c r="G38" s="766"/>
      <c r="H38" s="766"/>
      <c r="I38" s="766"/>
      <c r="J38" s="766"/>
      <c r="K38" s="766"/>
    </row>
    <row r="39" spans="1:11" ht="15" customHeight="1" x14ac:dyDescent="0.25">
      <c r="A39" s="1041" t="s">
        <v>353</v>
      </c>
      <c r="B39" s="1053" t="s">
        <v>1239</v>
      </c>
      <c r="C39" s="1065">
        <v>0</v>
      </c>
      <c r="D39" s="1197">
        <v>148000</v>
      </c>
      <c r="E39" s="2275">
        <v>0</v>
      </c>
      <c r="F39" s="373">
        <v>0</v>
      </c>
      <c r="G39" s="766"/>
      <c r="H39" s="766"/>
      <c r="I39" s="766"/>
      <c r="J39" s="766"/>
      <c r="K39" s="766"/>
    </row>
    <row r="40" spans="1:11" ht="15" customHeight="1" x14ac:dyDescent="0.25">
      <c r="A40" s="1041"/>
      <c r="B40" s="1051" t="s">
        <v>466</v>
      </c>
      <c r="C40" s="2206">
        <v>0</v>
      </c>
      <c r="D40" s="2206">
        <v>324795</v>
      </c>
      <c r="E40" s="2206">
        <v>90130.426000000007</v>
      </c>
      <c r="F40" s="1071">
        <v>27.749942579165321</v>
      </c>
      <c r="G40" s="1972"/>
      <c r="H40" s="1972"/>
      <c r="I40" s="1972"/>
      <c r="J40" s="766"/>
      <c r="K40" s="766"/>
    </row>
    <row r="41" spans="1:11" ht="15" customHeight="1" x14ac:dyDescent="0.25">
      <c r="A41" s="1050"/>
      <c r="B41" s="1051"/>
      <c r="C41" s="1045"/>
      <c r="D41" s="1047"/>
      <c r="E41" s="1047"/>
      <c r="F41" s="1047"/>
      <c r="G41" s="1972"/>
      <c r="H41" s="1972"/>
      <c r="I41" s="1972"/>
      <c r="J41" s="766"/>
      <c r="K41" s="766"/>
    </row>
    <row r="42" spans="1:11" ht="15" customHeight="1" x14ac:dyDescent="0.25">
      <c r="A42" s="1050">
        <v>7</v>
      </c>
      <c r="B42" s="1051" t="s">
        <v>684</v>
      </c>
      <c r="C42" s="1045"/>
      <c r="D42" s="1047"/>
      <c r="E42" s="1047"/>
      <c r="F42" s="1047"/>
      <c r="G42" s="1972"/>
      <c r="H42" s="1972"/>
      <c r="I42" s="1972"/>
      <c r="J42" s="766"/>
      <c r="K42" s="766"/>
    </row>
    <row r="43" spans="1:11" ht="9.9499999999999993" hidden="1" customHeight="1" x14ac:dyDescent="0.25">
      <c r="A43" s="1048"/>
      <c r="B43" s="1049"/>
      <c r="C43" s="1045"/>
      <c r="D43" s="1047"/>
      <c r="E43" s="1047"/>
      <c r="F43" s="1047"/>
      <c r="G43" s="1972"/>
      <c r="H43" s="1972"/>
      <c r="I43" s="1972"/>
      <c r="J43" s="766"/>
      <c r="K43" s="766"/>
    </row>
    <row r="44" spans="1:11" ht="12.75" customHeight="1" x14ac:dyDescent="0.25">
      <c r="A44" s="1041" t="s">
        <v>124</v>
      </c>
      <c r="B44" s="1053" t="s">
        <v>1240</v>
      </c>
      <c r="C44" s="1055">
        <v>45720</v>
      </c>
      <c r="D44" s="1055">
        <v>47672</v>
      </c>
      <c r="E44" s="1055">
        <v>46646.432000000001</v>
      </c>
      <c r="F44" s="373">
        <v>97.848699446215818</v>
      </c>
      <c r="G44" s="1972"/>
      <c r="H44" s="1972"/>
      <c r="I44" s="1972"/>
      <c r="J44" s="766"/>
      <c r="K44" s="766"/>
    </row>
    <row r="45" spans="1:11" ht="12.75" customHeight="1" x14ac:dyDescent="0.25">
      <c r="A45" s="316"/>
      <c r="B45" s="1051" t="s">
        <v>467</v>
      </c>
      <c r="C45" s="2207">
        <v>45720</v>
      </c>
      <c r="D45" s="2207">
        <v>47672</v>
      </c>
      <c r="E45" s="2207">
        <v>46646.432000000001</v>
      </c>
      <c r="F45" s="1071">
        <v>97.848699446215818</v>
      </c>
      <c r="G45" s="1972"/>
      <c r="H45" s="1972"/>
      <c r="I45" s="1972"/>
      <c r="J45" s="766"/>
      <c r="K45" s="766"/>
    </row>
    <row r="46" spans="1:11" ht="9.9499999999999993" customHeight="1" x14ac:dyDescent="0.25">
      <c r="A46" s="1048"/>
      <c r="B46" s="1049"/>
      <c r="C46" s="1045"/>
      <c r="D46" s="1047"/>
      <c r="E46" s="1047"/>
      <c r="F46" s="1047"/>
      <c r="G46" s="766"/>
      <c r="H46" s="766"/>
      <c r="I46" s="766"/>
      <c r="J46" s="766"/>
      <c r="K46" s="766"/>
    </row>
    <row r="47" spans="1:11" ht="15" customHeight="1" x14ac:dyDescent="0.25">
      <c r="A47" s="1050">
        <v>8</v>
      </c>
      <c r="B47" s="1051" t="s">
        <v>436</v>
      </c>
      <c r="C47" s="1045"/>
      <c r="D47" s="1047"/>
      <c r="E47" s="1047"/>
      <c r="F47" s="1047"/>
      <c r="G47" s="766"/>
      <c r="H47" s="766"/>
      <c r="I47" s="766"/>
      <c r="J47" s="766"/>
      <c r="K47" s="766"/>
    </row>
    <row r="48" spans="1:11" ht="9.9499999999999993" hidden="1" customHeight="1" x14ac:dyDescent="0.25">
      <c r="A48" s="1048"/>
      <c r="B48" s="1049"/>
      <c r="C48" s="1045"/>
      <c r="D48" s="1047"/>
      <c r="E48" s="1047"/>
      <c r="F48" s="1047"/>
      <c r="G48" s="766"/>
      <c r="H48" s="766"/>
      <c r="I48" s="766"/>
      <c r="J48" s="766"/>
      <c r="K48" s="766"/>
    </row>
    <row r="49" spans="1:11" ht="15" customHeight="1" x14ac:dyDescent="0.25">
      <c r="A49" s="1050">
        <v>9</v>
      </c>
      <c r="B49" s="1051" t="s">
        <v>685</v>
      </c>
      <c r="C49" s="1045"/>
      <c r="D49" s="1047"/>
      <c r="E49" s="1047"/>
      <c r="F49" s="1047"/>
      <c r="G49" s="766"/>
      <c r="H49" s="766"/>
      <c r="I49" s="766"/>
      <c r="J49" s="766"/>
      <c r="K49" s="766"/>
    </row>
    <row r="50" spans="1:11" ht="9.9499999999999993" hidden="1" customHeight="1" x14ac:dyDescent="0.25">
      <c r="A50" s="1050"/>
      <c r="B50" s="1051"/>
      <c r="C50" s="1045"/>
      <c r="D50" s="1047"/>
      <c r="E50" s="1047"/>
      <c r="F50" s="1047"/>
      <c r="G50" s="766"/>
      <c r="H50" s="766"/>
      <c r="I50" s="766"/>
      <c r="J50" s="766"/>
      <c r="K50" s="766"/>
    </row>
    <row r="51" spans="1:11" ht="15" customHeight="1" x14ac:dyDescent="0.25">
      <c r="A51" s="1050">
        <v>10</v>
      </c>
      <c r="B51" s="1051" t="s">
        <v>437</v>
      </c>
      <c r="C51" s="1045"/>
      <c r="D51" s="1047"/>
      <c r="E51" s="1047"/>
      <c r="F51" s="1047"/>
      <c r="G51" s="766"/>
      <c r="H51" s="766"/>
      <c r="I51" s="766"/>
      <c r="J51" s="766"/>
      <c r="K51" s="766"/>
    </row>
    <row r="52" spans="1:11" ht="6" hidden="1" customHeight="1" x14ac:dyDescent="0.25">
      <c r="A52" s="1050"/>
      <c r="B52" s="1051"/>
      <c r="C52" s="1045"/>
      <c r="D52" s="1047"/>
      <c r="E52" s="1047"/>
      <c r="F52" s="1047"/>
      <c r="G52" s="766"/>
      <c r="H52" s="766"/>
      <c r="I52" s="766"/>
      <c r="J52" s="766"/>
      <c r="K52" s="766"/>
    </row>
    <row r="53" spans="1:11" ht="15" customHeight="1" x14ac:dyDescent="0.25">
      <c r="A53" s="1050">
        <v>11</v>
      </c>
      <c r="B53" s="1051" t="s">
        <v>686</v>
      </c>
      <c r="C53" s="1045"/>
      <c r="D53" s="1047"/>
      <c r="E53" s="1047"/>
      <c r="F53" s="1047"/>
      <c r="G53" s="766"/>
      <c r="H53" s="766"/>
      <c r="I53" s="766"/>
      <c r="J53" s="766"/>
      <c r="K53" s="766"/>
    </row>
    <row r="54" spans="1:11" ht="9.9499999999999993" hidden="1" customHeight="1" x14ac:dyDescent="0.25">
      <c r="A54" s="1043"/>
      <c r="B54" s="1042"/>
      <c r="C54" s="1045"/>
      <c r="D54" s="1047"/>
      <c r="E54" s="1047"/>
      <c r="F54" s="1047"/>
      <c r="G54" s="766"/>
      <c r="H54" s="766"/>
      <c r="I54" s="766"/>
      <c r="J54" s="766"/>
      <c r="K54" s="766"/>
    </row>
    <row r="55" spans="1:11" ht="15" customHeight="1" x14ac:dyDescent="0.25">
      <c r="A55" s="1041" t="s">
        <v>124</v>
      </c>
      <c r="B55" s="1053" t="s">
        <v>1116</v>
      </c>
      <c r="C55" s="1054">
        <v>5450</v>
      </c>
      <c r="D55" s="1055">
        <v>16593</v>
      </c>
      <c r="E55" s="1055">
        <v>10939.746000000001</v>
      </c>
      <c r="F55" s="373">
        <v>65.929886096546738</v>
      </c>
      <c r="G55" s="766"/>
      <c r="H55" s="766"/>
      <c r="I55" s="766"/>
      <c r="J55" s="766"/>
      <c r="K55" s="766"/>
    </row>
    <row r="56" spans="1:11" ht="6" hidden="1" customHeight="1" x14ac:dyDescent="0.25">
      <c r="A56" s="1041"/>
      <c r="B56" s="1053"/>
      <c r="C56" s="1054"/>
      <c r="D56" s="1055"/>
      <c r="E56" s="1055"/>
      <c r="F56" s="373"/>
      <c r="G56" s="766"/>
      <c r="H56" s="766"/>
      <c r="I56" s="766"/>
      <c r="J56" s="766"/>
      <c r="K56" s="766"/>
    </row>
    <row r="57" spans="1:11" ht="15" hidden="1" customHeight="1" x14ac:dyDescent="0.25">
      <c r="A57" s="874">
        <v>6</v>
      </c>
      <c r="B57" s="1053" t="s">
        <v>533</v>
      </c>
      <c r="C57" s="1054">
        <v>0</v>
      </c>
      <c r="D57" s="1055">
        <v>0</v>
      </c>
      <c r="E57" s="1055">
        <v>0</v>
      </c>
      <c r="F57" s="1055">
        <v>0</v>
      </c>
      <c r="G57" s="766"/>
      <c r="H57" s="766"/>
      <c r="I57" s="766"/>
      <c r="J57" s="766"/>
      <c r="K57" s="766"/>
    </row>
    <row r="58" spans="1:11" ht="15" hidden="1" customHeight="1" x14ac:dyDescent="0.25">
      <c r="A58" s="1056">
        <v>7</v>
      </c>
      <c r="B58" s="1053" t="s">
        <v>534</v>
      </c>
      <c r="C58" s="1054">
        <v>0</v>
      </c>
      <c r="D58" s="1055">
        <v>0</v>
      </c>
      <c r="E58" s="1055">
        <v>0</v>
      </c>
      <c r="F58" s="1055">
        <v>0</v>
      </c>
      <c r="G58" s="766"/>
      <c r="H58" s="766"/>
      <c r="I58" s="766"/>
      <c r="J58" s="766"/>
      <c r="K58" s="766"/>
    </row>
    <row r="59" spans="1:11" ht="9.9499999999999993" hidden="1" customHeight="1" thickBot="1" x14ac:dyDescent="0.3">
      <c r="A59" s="1056"/>
      <c r="B59" s="1053"/>
      <c r="C59" s="1054"/>
      <c r="D59" s="1055"/>
      <c r="E59" s="1055"/>
      <c r="F59" s="1055"/>
      <c r="G59" s="766"/>
      <c r="H59" s="766"/>
      <c r="I59" s="766"/>
      <c r="J59" s="766"/>
      <c r="K59" s="766"/>
    </row>
    <row r="60" spans="1:11" ht="15" customHeight="1" x14ac:dyDescent="0.25">
      <c r="A60" s="1056"/>
      <c r="B60" s="1051" t="s">
        <v>438</v>
      </c>
      <c r="C60" s="1057">
        <v>5450</v>
      </c>
      <c r="D60" s="1058">
        <v>16593</v>
      </c>
      <c r="E60" s="1058">
        <v>10939.746000000001</v>
      </c>
      <c r="F60" s="1071">
        <v>65.929886096546738</v>
      </c>
      <c r="G60" s="1972"/>
      <c r="H60" s="1972"/>
      <c r="I60" s="1973"/>
      <c r="J60" s="766"/>
      <c r="K60" s="766"/>
    </row>
    <row r="61" spans="1:11" ht="6" hidden="1" customHeight="1" x14ac:dyDescent="0.25">
      <c r="A61" s="1056"/>
      <c r="B61" s="1042"/>
      <c r="C61" s="1045"/>
      <c r="D61" s="1047"/>
      <c r="E61" s="1047"/>
      <c r="F61" s="1047"/>
      <c r="G61" s="766"/>
      <c r="H61" s="766"/>
      <c r="I61" s="766"/>
      <c r="J61" s="766"/>
      <c r="K61" s="766"/>
    </row>
    <row r="62" spans="1:11" ht="6" customHeight="1" x14ac:dyDescent="0.25">
      <c r="A62" s="1056"/>
      <c r="B62" s="1044"/>
      <c r="C62" s="1045"/>
      <c r="D62" s="1047"/>
      <c r="E62" s="1047"/>
      <c r="F62" s="1047"/>
      <c r="G62" s="766"/>
      <c r="H62" s="766"/>
      <c r="I62" s="766"/>
      <c r="J62" s="766"/>
      <c r="K62" s="766"/>
    </row>
    <row r="63" spans="1:11" ht="15" customHeight="1" x14ac:dyDescent="0.25">
      <c r="A63" s="1050">
        <v>12</v>
      </c>
      <c r="B63" s="1051" t="s">
        <v>439</v>
      </c>
      <c r="C63" s="1045"/>
      <c r="D63" s="1047"/>
      <c r="E63" s="1047"/>
      <c r="F63" s="1047"/>
      <c r="G63" s="766"/>
      <c r="H63" s="766"/>
      <c r="I63" s="766"/>
      <c r="J63" s="766"/>
      <c r="K63" s="766"/>
    </row>
    <row r="64" spans="1:11" ht="9.9499999999999993" hidden="1" customHeight="1" x14ac:dyDescent="0.25">
      <c r="A64" s="1050"/>
      <c r="B64" s="1051"/>
      <c r="C64" s="1045"/>
      <c r="D64" s="1047"/>
      <c r="E64" s="1047"/>
      <c r="F64" s="1047"/>
      <c r="G64" s="766"/>
      <c r="H64" s="766"/>
      <c r="I64" s="766"/>
      <c r="J64" s="766"/>
      <c r="K64" s="766"/>
    </row>
    <row r="65" spans="1:11" ht="15" customHeight="1" x14ac:dyDescent="0.25">
      <c r="A65" s="1050">
        <v>13</v>
      </c>
      <c r="B65" s="1051" t="s">
        <v>688</v>
      </c>
      <c r="C65" s="1045"/>
      <c r="D65" s="1047"/>
      <c r="E65" s="1047"/>
      <c r="F65" s="1047"/>
      <c r="G65" s="766"/>
      <c r="H65" s="766"/>
      <c r="I65" s="766"/>
      <c r="J65" s="766"/>
      <c r="K65" s="766"/>
    </row>
    <row r="66" spans="1:11" ht="9.9499999999999993" hidden="1" customHeight="1" x14ac:dyDescent="0.25">
      <c r="A66" s="1050"/>
      <c r="B66" s="1051"/>
      <c r="C66" s="1045"/>
      <c r="D66" s="1047"/>
      <c r="E66" s="1047"/>
      <c r="F66" s="1047"/>
      <c r="G66" s="766"/>
      <c r="H66" s="766"/>
      <c r="I66" s="766"/>
      <c r="J66" s="766"/>
      <c r="K66" s="766"/>
    </row>
    <row r="67" spans="1:11" ht="15" customHeight="1" x14ac:dyDescent="0.25">
      <c r="A67" s="1050">
        <v>14</v>
      </c>
      <c r="B67" s="1051" t="s">
        <v>689</v>
      </c>
      <c r="C67" s="1045"/>
      <c r="D67" s="1047"/>
      <c r="E67" s="1047"/>
      <c r="F67" s="1047"/>
      <c r="G67" s="766"/>
      <c r="H67" s="766"/>
      <c r="I67" s="766"/>
      <c r="J67" s="766"/>
      <c r="K67" s="766"/>
    </row>
    <row r="68" spans="1:11" ht="9.9499999999999993" hidden="1" customHeight="1" x14ac:dyDescent="0.25">
      <c r="A68" s="1050"/>
      <c r="B68" s="1051"/>
      <c r="C68" s="1045"/>
      <c r="D68" s="1047"/>
      <c r="E68" s="1047"/>
      <c r="F68" s="1047"/>
      <c r="G68" s="766"/>
      <c r="H68" s="766"/>
      <c r="I68" s="766"/>
      <c r="J68" s="766"/>
      <c r="K68" s="766"/>
    </row>
    <row r="69" spans="1:11" ht="15" customHeight="1" x14ac:dyDescent="0.25">
      <c r="A69" s="1050">
        <v>15</v>
      </c>
      <c r="B69" s="1051" t="s">
        <v>690</v>
      </c>
      <c r="C69" s="1045"/>
      <c r="D69" s="1047"/>
      <c r="E69" s="1047"/>
      <c r="F69" s="1047"/>
      <c r="G69" s="766"/>
      <c r="H69" s="766"/>
      <c r="I69" s="766"/>
      <c r="J69" s="766"/>
      <c r="K69" s="766"/>
    </row>
    <row r="70" spans="1:11" ht="9.9499999999999993" hidden="1" customHeight="1" x14ac:dyDescent="0.25">
      <c r="A70" s="1041"/>
      <c r="B70" s="1051"/>
      <c r="C70" s="1045"/>
      <c r="D70" s="1047"/>
      <c r="E70" s="1047"/>
      <c r="F70" s="1047"/>
      <c r="G70" s="766"/>
      <c r="H70" s="766"/>
      <c r="I70" s="766"/>
      <c r="J70" s="766"/>
      <c r="K70" s="766"/>
    </row>
    <row r="71" spans="1:11" ht="15" customHeight="1" x14ac:dyDescent="0.25">
      <c r="A71" s="1050">
        <v>16</v>
      </c>
      <c r="B71" s="1051" t="s">
        <v>1085</v>
      </c>
      <c r="C71" s="1045"/>
      <c r="D71" s="1047"/>
      <c r="E71" s="1047"/>
      <c r="F71" s="1047"/>
      <c r="G71" s="766"/>
      <c r="H71" s="766"/>
      <c r="I71" s="766"/>
      <c r="J71" s="766"/>
      <c r="K71" s="766"/>
    </row>
    <row r="72" spans="1:11" ht="6" hidden="1" customHeight="1" x14ac:dyDescent="0.25">
      <c r="A72" s="1050"/>
      <c r="B72" s="1051"/>
      <c r="C72" s="1045"/>
      <c r="D72" s="1047"/>
      <c r="E72" s="1047"/>
      <c r="F72" s="1047"/>
      <c r="G72" s="766"/>
      <c r="H72" s="766"/>
      <c r="I72" s="766"/>
      <c r="J72" s="766"/>
      <c r="K72" s="766"/>
    </row>
    <row r="73" spans="1:11" ht="15" customHeight="1" x14ac:dyDescent="0.25">
      <c r="A73" s="1050">
        <v>17</v>
      </c>
      <c r="B73" s="1051" t="s">
        <v>241</v>
      </c>
      <c r="C73" s="1045"/>
      <c r="D73" s="1047"/>
      <c r="E73" s="1047"/>
      <c r="F73" s="1047"/>
      <c r="G73" s="766"/>
      <c r="H73" s="766"/>
      <c r="I73" s="766"/>
      <c r="J73" s="766"/>
      <c r="K73" s="766"/>
    </row>
    <row r="74" spans="1:11" ht="9.9499999999999993" hidden="1" customHeight="1" thickBot="1" x14ac:dyDescent="0.3">
      <c r="A74" s="1050"/>
      <c r="B74" s="1051"/>
      <c r="C74" s="1045"/>
      <c r="D74" s="1047"/>
      <c r="E74" s="1047"/>
      <c r="F74" s="1047"/>
      <c r="G74" s="766"/>
      <c r="H74" s="766"/>
      <c r="I74" s="766"/>
      <c r="J74" s="766"/>
      <c r="K74" s="766"/>
    </row>
    <row r="75" spans="1:11" s="1059" customFormat="1" ht="15" customHeight="1" x14ac:dyDescent="0.25">
      <c r="A75" s="1050">
        <v>18</v>
      </c>
      <c r="B75" s="1051" t="s">
        <v>441</v>
      </c>
      <c r="C75" s="1045"/>
      <c r="D75" s="1047"/>
      <c r="E75" s="1047"/>
      <c r="F75" s="1047"/>
      <c r="G75" s="1052"/>
      <c r="H75" s="1052"/>
      <c r="I75" s="1052"/>
      <c r="J75" s="1052"/>
      <c r="K75" s="1052"/>
    </row>
    <row r="76" spans="1:11" s="1059" customFormat="1" ht="9.9499999999999993" hidden="1" customHeight="1" x14ac:dyDescent="0.25">
      <c r="A76" s="1050"/>
      <c r="B76" s="1051"/>
      <c r="C76" s="1045"/>
      <c r="D76" s="1047"/>
      <c r="E76" s="1047"/>
      <c r="F76" s="1047"/>
      <c r="G76" s="1052"/>
      <c r="H76" s="1052"/>
      <c r="I76" s="1052"/>
      <c r="J76" s="1052"/>
      <c r="K76" s="1052"/>
    </row>
    <row r="77" spans="1:11" s="1059" customFormat="1" ht="15" customHeight="1" x14ac:dyDescent="0.25">
      <c r="A77" s="1050">
        <v>19</v>
      </c>
      <c r="B77" s="1051" t="s">
        <v>442</v>
      </c>
      <c r="C77" s="1045"/>
      <c r="D77" s="1047"/>
      <c r="E77" s="1047"/>
      <c r="F77" s="1047"/>
      <c r="G77" s="1052"/>
      <c r="H77" s="1052"/>
      <c r="I77" s="1052"/>
      <c r="J77" s="1052"/>
      <c r="K77" s="1052"/>
    </row>
    <row r="78" spans="1:11" s="1059" customFormat="1" ht="5.0999999999999996" hidden="1" customHeight="1" x14ac:dyDescent="0.25">
      <c r="A78" s="1050"/>
      <c r="B78" s="1051"/>
      <c r="C78" s="1045"/>
      <c r="D78" s="1047"/>
      <c r="E78" s="1047"/>
      <c r="F78" s="1047"/>
      <c r="G78" s="1052"/>
      <c r="H78" s="1052"/>
      <c r="I78" s="1052"/>
      <c r="J78" s="1052"/>
      <c r="K78" s="1052"/>
    </row>
    <row r="79" spans="1:11" s="1059" customFormat="1" ht="15" customHeight="1" x14ac:dyDescent="0.25">
      <c r="A79" s="1041" t="s">
        <v>124</v>
      </c>
      <c r="B79" s="1053" t="s">
        <v>1164</v>
      </c>
      <c r="C79" s="1452">
        <v>0</v>
      </c>
      <c r="D79" s="1453">
        <v>13653</v>
      </c>
      <c r="E79" s="1453">
        <v>13652.5</v>
      </c>
      <c r="F79" s="373">
        <v>99.996337801215844</v>
      </c>
      <c r="G79" s="1052"/>
      <c r="H79" s="1052"/>
      <c r="I79" s="1052"/>
      <c r="J79" s="1052"/>
      <c r="K79" s="1052"/>
    </row>
    <row r="80" spans="1:11" s="1059" customFormat="1" ht="15" customHeight="1" x14ac:dyDescent="0.25">
      <c r="A80" s="1041" t="s">
        <v>353</v>
      </c>
      <c r="B80" s="1053" t="s">
        <v>1241</v>
      </c>
      <c r="C80" s="1452">
        <v>0</v>
      </c>
      <c r="D80" s="1453">
        <v>20516</v>
      </c>
      <c r="E80" s="1453">
        <v>0</v>
      </c>
      <c r="F80" s="373">
        <v>0</v>
      </c>
      <c r="G80" s="1052"/>
      <c r="H80" s="1052"/>
      <c r="I80" s="1052"/>
      <c r="J80" s="1052"/>
      <c r="K80" s="1052"/>
    </row>
    <row r="81" spans="1:11" s="1059" customFormat="1" ht="15" customHeight="1" x14ac:dyDescent="0.25">
      <c r="A81" s="1041" t="s">
        <v>703</v>
      </c>
      <c r="B81" s="1053" t="s">
        <v>1242</v>
      </c>
      <c r="C81" s="1452">
        <v>0</v>
      </c>
      <c r="D81" s="1453">
        <v>164</v>
      </c>
      <c r="E81" s="1453">
        <v>0</v>
      </c>
      <c r="F81" s="373">
        <v>0</v>
      </c>
      <c r="G81" s="1052"/>
      <c r="H81" s="1052"/>
      <c r="I81" s="1052"/>
      <c r="J81" s="1052"/>
      <c r="K81" s="1052"/>
    </row>
    <row r="82" spans="1:11" s="1059" customFormat="1" ht="5.0999999999999996" hidden="1" customHeight="1" x14ac:dyDescent="0.25">
      <c r="A82" s="1050"/>
      <c r="B82" s="1051"/>
      <c r="C82" s="1045"/>
      <c r="D82" s="1047"/>
      <c r="E82" s="1047"/>
      <c r="F82" s="1047"/>
      <c r="G82" s="1052"/>
      <c r="H82" s="1052"/>
      <c r="I82" s="1052"/>
      <c r="J82" s="1052"/>
      <c r="K82" s="1052"/>
    </row>
    <row r="83" spans="1:11" s="1059" customFormat="1" ht="15" customHeight="1" x14ac:dyDescent="0.25">
      <c r="A83" s="1050"/>
      <c r="B83" s="1051" t="s">
        <v>471</v>
      </c>
      <c r="C83" s="1058">
        <v>0</v>
      </c>
      <c r="D83" s="1058">
        <v>34333</v>
      </c>
      <c r="E83" s="1058">
        <v>13652.5</v>
      </c>
      <c r="F83" s="1071">
        <v>39.764949174263833</v>
      </c>
      <c r="G83" s="1972"/>
      <c r="H83" s="1972"/>
      <c r="I83" s="1973"/>
      <c r="J83" s="1052"/>
      <c r="K83" s="1052"/>
    </row>
    <row r="84" spans="1:11" s="1059" customFormat="1" ht="6" customHeight="1" x14ac:dyDescent="0.25">
      <c r="A84" s="1050"/>
      <c r="B84" s="1051"/>
      <c r="C84" s="1045"/>
      <c r="D84" s="1047"/>
      <c r="E84" s="1047"/>
      <c r="F84" s="1047"/>
      <c r="G84" s="1052"/>
      <c r="H84" s="1052"/>
      <c r="I84" s="1052"/>
      <c r="J84" s="1052"/>
      <c r="K84" s="1052"/>
    </row>
    <row r="85" spans="1:11" s="1059" customFormat="1" ht="6" customHeight="1" x14ac:dyDescent="0.25">
      <c r="A85" s="1050"/>
      <c r="B85" s="1051"/>
      <c r="C85" s="1045"/>
      <c r="D85" s="1047"/>
      <c r="E85" s="1047"/>
      <c r="F85" s="1047"/>
      <c r="G85" s="1052"/>
      <c r="H85" s="1052"/>
      <c r="I85" s="1052"/>
      <c r="J85" s="1052"/>
      <c r="K85" s="1052"/>
    </row>
    <row r="86" spans="1:11" s="1059" customFormat="1" ht="8.1" customHeight="1" x14ac:dyDescent="0.25">
      <c r="A86" s="1050"/>
      <c r="B86" s="1051"/>
      <c r="C86" s="1045"/>
      <c r="D86" s="1047"/>
      <c r="E86" s="1047"/>
      <c r="F86" s="1047"/>
      <c r="G86" s="1052"/>
      <c r="H86" s="1052"/>
      <c r="I86" s="1052"/>
      <c r="J86" s="1052"/>
      <c r="K86" s="1052"/>
    </row>
    <row r="87" spans="1:11" s="1059" customFormat="1" ht="24.95" customHeight="1" x14ac:dyDescent="0.25">
      <c r="A87" s="1041"/>
      <c r="B87" s="1604" t="s">
        <v>443</v>
      </c>
      <c r="C87" s="1060">
        <v>51170</v>
      </c>
      <c r="D87" s="1060">
        <v>465171</v>
      </c>
      <c r="E87" s="1060">
        <v>203077.88500000001</v>
      </c>
      <c r="F87" s="1073">
        <v>43.656609074942338</v>
      </c>
      <c r="G87" s="1974"/>
      <c r="H87" s="1974"/>
      <c r="I87" s="1975"/>
      <c r="J87" s="1052"/>
      <c r="K87" s="1052"/>
    </row>
    <row r="88" spans="1:11" s="1059" customFormat="1" ht="6" customHeight="1" x14ac:dyDescent="0.25">
      <c r="A88" s="1050"/>
      <c r="B88" s="1051"/>
      <c r="C88" s="1045"/>
      <c r="D88" s="1047"/>
      <c r="E88" s="1047"/>
      <c r="F88" s="1047"/>
      <c r="G88" s="1052"/>
      <c r="H88" s="1052"/>
      <c r="I88" s="1052"/>
      <c r="J88" s="1052"/>
      <c r="K88" s="1052"/>
    </row>
    <row r="89" spans="1:11" s="1059" customFormat="1" ht="6" customHeight="1" x14ac:dyDescent="0.25">
      <c r="A89" s="2385"/>
      <c r="B89" s="1051"/>
      <c r="C89" s="1045"/>
      <c r="D89" s="1047"/>
      <c r="E89" s="1047"/>
      <c r="F89" s="1047"/>
      <c r="G89" s="1052"/>
      <c r="H89" s="1052"/>
      <c r="I89" s="1052"/>
      <c r="J89" s="1052"/>
      <c r="K89" s="1052"/>
    </row>
    <row r="90" spans="1:11" s="1059" customFormat="1" ht="15" customHeight="1" x14ac:dyDescent="0.25">
      <c r="A90" s="1048" t="s">
        <v>655</v>
      </c>
      <c r="B90" s="1049" t="s">
        <v>444</v>
      </c>
      <c r="C90" s="1045"/>
      <c r="D90" s="1047"/>
      <c r="E90" s="1047"/>
      <c r="F90" s="1047"/>
      <c r="G90" s="1052"/>
      <c r="H90" s="1052"/>
      <c r="I90" s="1052"/>
      <c r="J90" s="1052"/>
      <c r="K90" s="1052"/>
    </row>
    <row r="91" spans="1:11" s="1059" customFormat="1" ht="6" customHeight="1" x14ac:dyDescent="0.25">
      <c r="A91" s="1050"/>
      <c r="B91" s="1051"/>
      <c r="C91" s="1045"/>
      <c r="D91" s="1047"/>
      <c r="E91" s="1047"/>
      <c r="F91" s="1047"/>
      <c r="G91" s="1052"/>
      <c r="H91" s="1052"/>
      <c r="I91" s="1052"/>
      <c r="J91" s="1052"/>
      <c r="K91" s="1052"/>
    </row>
    <row r="92" spans="1:11" s="1059" customFormat="1" ht="15" customHeight="1" x14ac:dyDescent="0.25">
      <c r="A92" s="1050">
        <v>1</v>
      </c>
      <c r="B92" s="1051" t="s">
        <v>445</v>
      </c>
      <c r="C92" s="1045"/>
      <c r="D92" s="1047"/>
      <c r="E92" s="1047"/>
      <c r="F92" s="1047"/>
      <c r="G92" s="1052"/>
      <c r="H92" s="1052"/>
      <c r="I92" s="1052"/>
      <c r="J92" s="1052"/>
      <c r="K92" s="1052"/>
    </row>
    <row r="93" spans="1:11" s="1059" customFormat="1" ht="15" customHeight="1" x14ac:dyDescent="0.25">
      <c r="A93" s="1050">
        <v>2</v>
      </c>
      <c r="B93" s="1051" t="s">
        <v>446</v>
      </c>
      <c r="C93" s="1045"/>
      <c r="D93" s="1047"/>
      <c r="E93" s="1047"/>
      <c r="F93" s="1047"/>
      <c r="G93" s="1052"/>
      <c r="H93" s="1052"/>
      <c r="I93" s="1052"/>
      <c r="J93" s="1052"/>
      <c r="K93" s="1052"/>
    </row>
    <row r="94" spans="1:11" s="1059" customFormat="1" ht="15" customHeight="1" x14ac:dyDescent="0.25">
      <c r="A94" s="1050">
        <v>3</v>
      </c>
      <c r="B94" s="1051" t="s">
        <v>498</v>
      </c>
      <c r="C94" s="1045"/>
      <c r="D94" s="1047"/>
      <c r="E94" s="1047"/>
      <c r="F94" s="1047"/>
      <c r="G94" s="1052"/>
      <c r="H94" s="1052"/>
      <c r="I94" s="1052"/>
      <c r="J94" s="1052"/>
      <c r="K94" s="1052"/>
    </row>
    <row r="95" spans="1:11" s="1059" customFormat="1" ht="15" customHeight="1" x14ac:dyDescent="0.25">
      <c r="A95" s="1050">
        <v>4</v>
      </c>
      <c r="B95" s="1051" t="s">
        <v>500</v>
      </c>
      <c r="C95" s="1045"/>
      <c r="D95" s="1047"/>
      <c r="E95" s="1047"/>
      <c r="F95" s="1047"/>
      <c r="G95" s="1052"/>
      <c r="H95" s="1052"/>
      <c r="I95" s="1052"/>
      <c r="J95" s="1052"/>
      <c r="K95" s="1052"/>
    </row>
    <row r="96" spans="1:11" s="1059" customFormat="1" ht="15" customHeight="1" x14ac:dyDescent="0.25">
      <c r="A96" s="1050">
        <v>5</v>
      </c>
      <c r="B96" s="1051" t="s">
        <v>82</v>
      </c>
      <c r="C96" s="1045"/>
      <c r="D96" s="1047"/>
      <c r="E96" s="1047"/>
      <c r="F96" s="1047"/>
      <c r="G96" s="1052"/>
      <c r="H96" s="1052"/>
      <c r="I96" s="1052"/>
      <c r="J96" s="1052"/>
      <c r="K96" s="1052"/>
    </row>
    <row r="97" spans="1:11" s="1059" customFormat="1" ht="15" customHeight="1" x14ac:dyDescent="0.25">
      <c r="A97" s="1050">
        <v>6</v>
      </c>
      <c r="B97" s="1051" t="s">
        <v>448</v>
      </c>
      <c r="C97" s="1045"/>
      <c r="D97" s="1047"/>
      <c r="E97" s="1047"/>
      <c r="F97" s="1047"/>
      <c r="G97" s="1052"/>
      <c r="H97" s="1052"/>
      <c r="I97" s="1052"/>
      <c r="J97" s="1052"/>
      <c r="K97" s="1052"/>
    </row>
    <row r="98" spans="1:11" s="1059" customFormat="1" ht="15" customHeight="1" x14ac:dyDescent="0.25">
      <c r="A98" s="1050">
        <v>7</v>
      </c>
      <c r="B98" s="1051" t="s">
        <v>449</v>
      </c>
      <c r="C98" s="1045"/>
      <c r="D98" s="1047"/>
      <c r="E98" s="1047"/>
      <c r="F98" s="1047"/>
      <c r="G98" s="1052"/>
      <c r="H98" s="1052"/>
      <c r="I98" s="1052"/>
      <c r="J98" s="1052"/>
      <c r="K98" s="1052"/>
    </row>
    <row r="99" spans="1:11" s="1059" customFormat="1" ht="15" customHeight="1" x14ac:dyDescent="0.25">
      <c r="A99" s="1041" t="s">
        <v>124</v>
      </c>
      <c r="B99" s="1053" t="s">
        <v>1243</v>
      </c>
      <c r="C99" s="1452">
        <v>0</v>
      </c>
      <c r="D99" s="1453">
        <v>2550</v>
      </c>
      <c r="E99" s="2275">
        <v>0</v>
      </c>
      <c r="F99" s="373">
        <v>0</v>
      </c>
      <c r="G99" s="1052"/>
      <c r="H99" s="1052"/>
      <c r="I99" s="1052"/>
      <c r="J99" s="1052"/>
      <c r="K99" s="1052"/>
    </row>
    <row r="100" spans="1:11" s="1059" customFormat="1" ht="15" customHeight="1" x14ac:dyDescent="0.25">
      <c r="A100" s="1041"/>
      <c r="B100" s="1051" t="s">
        <v>1254</v>
      </c>
      <c r="C100" s="2206">
        <v>0</v>
      </c>
      <c r="D100" s="2206">
        <v>2550</v>
      </c>
      <c r="E100" s="2206">
        <v>0</v>
      </c>
      <c r="F100" s="1071">
        <v>0</v>
      </c>
      <c r="G100" s="2209"/>
      <c r="H100" s="2209"/>
      <c r="I100" s="2209"/>
      <c r="J100" s="1052"/>
      <c r="K100" s="1052"/>
    </row>
    <row r="101" spans="1:11" s="1059" customFormat="1" ht="15" customHeight="1" thickBot="1" x14ac:dyDescent="0.3">
      <c r="A101" s="1490"/>
      <c r="B101" s="1102"/>
      <c r="C101" s="2210"/>
      <c r="D101" s="2211"/>
      <c r="E101" s="2211"/>
      <c r="F101" s="2211"/>
      <c r="G101" s="1052"/>
      <c r="H101" s="1052"/>
      <c r="I101" s="1052"/>
      <c r="J101" s="1052"/>
      <c r="K101" s="1052"/>
    </row>
    <row r="102" spans="1:11" s="1059" customFormat="1" ht="15" customHeight="1" x14ac:dyDescent="0.25">
      <c r="A102" s="1050"/>
      <c r="B102" s="1051"/>
      <c r="C102" s="1045"/>
      <c r="D102" s="1047"/>
      <c r="E102" s="1047"/>
      <c r="F102" s="1047"/>
      <c r="G102" s="1052"/>
      <c r="H102" s="1052"/>
      <c r="I102" s="1052"/>
      <c r="J102" s="1052"/>
      <c r="K102" s="1052"/>
    </row>
    <row r="103" spans="1:11" s="1059" customFormat="1" ht="15" customHeight="1" x14ac:dyDescent="0.25">
      <c r="A103" s="1050">
        <v>8</v>
      </c>
      <c r="B103" s="1051" t="s">
        <v>1244</v>
      </c>
      <c r="C103" s="1045"/>
      <c r="D103" s="1047"/>
      <c r="E103" s="1047"/>
      <c r="F103" s="1047"/>
      <c r="G103" s="1052"/>
      <c r="H103" s="1052"/>
      <c r="I103" s="1052"/>
      <c r="J103" s="1052"/>
      <c r="K103" s="1052"/>
    </row>
    <row r="104" spans="1:11" s="1059" customFormat="1" ht="15" customHeight="1" x14ac:dyDescent="0.25">
      <c r="A104" s="1050">
        <v>9</v>
      </c>
      <c r="B104" s="1051" t="s">
        <v>503</v>
      </c>
      <c r="C104" s="1045"/>
      <c r="D104" s="1047"/>
      <c r="E104" s="1047"/>
      <c r="F104" s="1047"/>
      <c r="G104" s="1052"/>
      <c r="H104" s="1052"/>
      <c r="I104" s="1052"/>
      <c r="J104" s="1052"/>
      <c r="K104" s="1052"/>
    </row>
    <row r="105" spans="1:11" s="1059" customFormat="1" ht="15" customHeight="1" x14ac:dyDescent="0.25">
      <c r="A105" s="1050">
        <v>10</v>
      </c>
      <c r="B105" s="1051" t="s">
        <v>1064</v>
      </c>
      <c r="C105" s="1045"/>
      <c r="D105" s="1047"/>
      <c r="E105" s="1047"/>
      <c r="F105" s="1047"/>
      <c r="G105" s="1052"/>
      <c r="H105" s="1052"/>
      <c r="I105" s="1052"/>
      <c r="J105" s="1052"/>
      <c r="K105" s="1052"/>
    </row>
    <row r="106" spans="1:11" s="1059" customFormat="1" ht="15" customHeight="1" x14ac:dyDescent="0.25">
      <c r="A106" s="1050">
        <v>11</v>
      </c>
      <c r="B106" s="1051" t="s">
        <v>1086</v>
      </c>
      <c r="C106" s="1045"/>
      <c r="D106" s="1047"/>
      <c r="E106" s="1047"/>
      <c r="F106" s="1047"/>
      <c r="G106" s="1052"/>
      <c r="H106" s="1052"/>
      <c r="I106" s="1052"/>
      <c r="J106" s="1052"/>
      <c r="K106" s="1052"/>
    </row>
    <row r="107" spans="1:11" s="1059" customFormat="1" ht="15" customHeight="1" x14ac:dyDescent="0.25">
      <c r="A107" s="1050">
        <v>12</v>
      </c>
      <c r="B107" s="1051" t="s">
        <v>1089</v>
      </c>
      <c r="C107" s="1045"/>
      <c r="D107" s="1047"/>
      <c r="E107" s="1047"/>
      <c r="F107" s="1047"/>
      <c r="G107" s="1052"/>
      <c r="H107" s="1052"/>
      <c r="I107" s="1052"/>
      <c r="J107" s="1052"/>
      <c r="K107" s="1052"/>
    </row>
    <row r="108" spans="1:11" s="1059" customFormat="1" ht="15" customHeight="1" x14ac:dyDescent="0.25">
      <c r="A108" s="1041" t="s">
        <v>124</v>
      </c>
      <c r="B108" s="1053" t="s">
        <v>1249</v>
      </c>
      <c r="C108" s="1452">
        <v>0</v>
      </c>
      <c r="D108" s="1453">
        <v>398282</v>
      </c>
      <c r="E108" s="2275">
        <v>0</v>
      </c>
      <c r="F108" s="373">
        <v>0</v>
      </c>
      <c r="G108" s="1052"/>
      <c r="H108" s="1052"/>
      <c r="I108" s="1052"/>
      <c r="J108" s="1052"/>
      <c r="K108" s="1052"/>
    </row>
    <row r="109" spans="1:11" s="1059" customFormat="1" ht="15" customHeight="1" x14ac:dyDescent="0.25">
      <c r="A109" s="1041"/>
      <c r="B109" s="1051" t="s">
        <v>1337</v>
      </c>
      <c r="C109" s="2206">
        <v>0</v>
      </c>
      <c r="D109" s="2206">
        <v>398282</v>
      </c>
      <c r="E109" s="2206">
        <v>0</v>
      </c>
      <c r="F109" s="1071">
        <v>0</v>
      </c>
      <c r="G109" s="2209"/>
      <c r="H109" s="2209"/>
      <c r="I109" s="2209"/>
      <c r="J109" s="1052"/>
      <c r="K109" s="1052"/>
    </row>
    <row r="110" spans="1:11" s="1059" customFormat="1" ht="8.1" customHeight="1" x14ac:dyDescent="0.25">
      <c r="A110" s="1041"/>
      <c r="B110" s="1053"/>
      <c r="C110" s="1452"/>
      <c r="D110" s="1453"/>
      <c r="E110" s="1047"/>
      <c r="F110" s="1047"/>
      <c r="G110" s="1052"/>
      <c r="H110" s="1052"/>
      <c r="I110" s="1052"/>
      <c r="J110" s="1052"/>
      <c r="K110" s="1052"/>
    </row>
    <row r="111" spans="1:11" s="1059" customFormat="1" ht="15" customHeight="1" x14ac:dyDescent="0.25">
      <c r="A111" s="2198">
        <v>13</v>
      </c>
      <c r="B111" s="2199" t="s">
        <v>1110</v>
      </c>
      <c r="C111" s="1047"/>
      <c r="D111" s="1047"/>
      <c r="E111" s="1047"/>
      <c r="F111" s="1047"/>
      <c r="G111" s="1052"/>
      <c r="H111" s="1052"/>
      <c r="I111" s="1052"/>
      <c r="J111" s="1052"/>
      <c r="K111" s="1052"/>
    </row>
    <row r="112" spans="1:11" s="1059" customFormat="1" ht="5.0999999999999996" hidden="1" customHeight="1" x14ac:dyDescent="0.25">
      <c r="A112" s="2198"/>
      <c r="B112" s="2200"/>
      <c r="C112" s="1047"/>
      <c r="D112" s="1047"/>
      <c r="E112" s="1047"/>
      <c r="F112" s="1047"/>
      <c r="G112" s="1052"/>
      <c r="H112" s="1052"/>
      <c r="I112" s="1052"/>
      <c r="J112" s="1052"/>
      <c r="K112" s="1052"/>
    </row>
    <row r="113" spans="1:11" s="1059" customFormat="1" ht="15" customHeight="1" x14ac:dyDescent="0.25">
      <c r="A113" s="832" t="s">
        <v>124</v>
      </c>
      <c r="B113" s="1086" t="s">
        <v>1120</v>
      </c>
      <c r="C113" s="1453">
        <v>6350</v>
      </c>
      <c r="D113" s="1453">
        <v>64968</v>
      </c>
      <c r="E113" s="1453">
        <v>1117.5999999999999</v>
      </c>
      <c r="F113" s="2201">
        <v>1.720231498583918</v>
      </c>
      <c r="G113" s="1052"/>
      <c r="H113" s="1052"/>
      <c r="I113" s="1052"/>
      <c r="J113" s="1052"/>
      <c r="K113" s="1052"/>
    </row>
    <row r="114" spans="1:11" s="1059" customFormat="1" ht="5.0999999999999996" hidden="1" customHeight="1" x14ac:dyDescent="0.25">
      <c r="A114" s="2198"/>
      <c r="B114" s="2200"/>
      <c r="C114" s="1047"/>
      <c r="D114" s="1047"/>
      <c r="E114" s="1047"/>
      <c r="F114" s="1047"/>
      <c r="G114" s="1052"/>
      <c r="H114" s="1052"/>
      <c r="I114" s="1052"/>
      <c r="J114" s="1052"/>
      <c r="K114" s="1052"/>
    </row>
    <row r="115" spans="1:11" s="1059" customFormat="1" ht="15" customHeight="1" x14ac:dyDescent="0.25">
      <c r="A115" s="2198"/>
      <c r="B115" s="2200" t="s">
        <v>1121</v>
      </c>
      <c r="C115" s="1058">
        <v>6350</v>
      </c>
      <c r="D115" s="1058">
        <v>64968</v>
      </c>
      <c r="E115" s="1058">
        <v>1117.5999999999999</v>
      </c>
      <c r="F115" s="2202">
        <v>1.720231498583918</v>
      </c>
      <c r="G115" s="1972"/>
      <c r="H115" s="1972"/>
      <c r="I115" s="1973"/>
      <c r="J115" s="1052"/>
      <c r="K115" s="1052"/>
    </row>
    <row r="116" spans="1:11" s="1059" customFormat="1" ht="8.1" customHeight="1" x14ac:dyDescent="0.25">
      <c r="A116" s="2198"/>
      <c r="B116" s="2199"/>
      <c r="C116" s="2204"/>
      <c r="D116" s="2204"/>
      <c r="E116" s="2204"/>
      <c r="F116" s="2205"/>
      <c r="G116" s="1972"/>
      <c r="H116" s="1972"/>
      <c r="I116" s="1973"/>
      <c r="J116" s="1052"/>
      <c r="K116" s="1052"/>
    </row>
    <row r="117" spans="1:11" s="1059" customFormat="1" ht="15" customHeight="1" x14ac:dyDescent="0.25">
      <c r="A117" s="2198">
        <v>14</v>
      </c>
      <c r="B117" s="2199" t="s">
        <v>1184</v>
      </c>
      <c r="C117" s="2204"/>
      <c r="D117" s="2204"/>
      <c r="E117" s="2204"/>
      <c r="F117" s="2205"/>
      <c r="G117" s="1972"/>
      <c r="H117" s="1972"/>
      <c r="I117" s="1973"/>
      <c r="J117" s="1052"/>
      <c r="K117" s="1052"/>
    </row>
    <row r="118" spans="1:11" s="1059" customFormat="1" ht="15" customHeight="1" x14ac:dyDescent="0.25">
      <c r="A118" s="832" t="s">
        <v>124</v>
      </c>
      <c r="B118" s="1088" t="s">
        <v>1250</v>
      </c>
      <c r="C118" s="2204">
        <v>12700</v>
      </c>
      <c r="D118" s="2204">
        <v>0</v>
      </c>
      <c r="E118" s="2204">
        <v>0</v>
      </c>
      <c r="F118" s="2201">
        <v>0</v>
      </c>
      <c r="G118" s="1972"/>
      <c r="H118" s="1972"/>
      <c r="I118" s="1973"/>
      <c r="J118" s="1052"/>
      <c r="K118" s="1052"/>
    </row>
    <row r="119" spans="1:11" s="1059" customFormat="1" ht="15" customHeight="1" x14ac:dyDescent="0.25">
      <c r="A119" s="2198"/>
      <c r="B119" s="2199" t="s">
        <v>1185</v>
      </c>
      <c r="C119" s="2208">
        <v>12700</v>
      </c>
      <c r="D119" s="2208">
        <v>0</v>
      </c>
      <c r="E119" s="2208">
        <v>0</v>
      </c>
      <c r="F119" s="2201">
        <v>0</v>
      </c>
      <c r="G119" s="1972"/>
      <c r="H119" s="1972"/>
      <c r="I119" s="1972"/>
      <c r="J119" s="1052"/>
      <c r="K119" s="1052"/>
    </row>
    <row r="120" spans="1:11" s="1059" customFormat="1" ht="15" customHeight="1" x14ac:dyDescent="0.25">
      <c r="A120" s="2198"/>
      <c r="B120" s="2199"/>
      <c r="C120" s="2204"/>
      <c r="D120" s="2204"/>
      <c r="E120" s="2204"/>
      <c r="F120" s="2205"/>
      <c r="G120" s="1972"/>
      <c r="H120" s="1972"/>
      <c r="I120" s="1973"/>
      <c r="J120" s="1052"/>
      <c r="K120" s="1052"/>
    </row>
    <row r="121" spans="1:11" s="1059" customFormat="1" ht="9.9499999999999993" customHeight="1" x14ac:dyDescent="0.25">
      <c r="A121" s="2198"/>
      <c r="B121" s="2200"/>
      <c r="C121" s="1047"/>
      <c r="D121" s="1047"/>
      <c r="E121" s="1047"/>
      <c r="F121" s="1047"/>
      <c r="G121" s="1052"/>
      <c r="H121" s="1052"/>
      <c r="I121" s="1052"/>
      <c r="J121" s="1052"/>
      <c r="K121" s="1052"/>
    </row>
    <row r="122" spans="1:11" s="1059" customFormat="1" ht="24.95" customHeight="1" x14ac:dyDescent="0.25">
      <c r="A122" s="832"/>
      <c r="B122" s="2203" t="s">
        <v>450</v>
      </c>
      <c r="C122" s="1060">
        <v>19050</v>
      </c>
      <c r="D122" s="1060">
        <v>465800</v>
      </c>
      <c r="E122" s="1060">
        <v>1117.5999999999999</v>
      </c>
      <c r="F122" s="1073">
        <v>0.23993130098754831</v>
      </c>
      <c r="G122" s="1974"/>
      <c r="H122" s="1974"/>
      <c r="I122" s="1975"/>
      <c r="J122" s="1052"/>
      <c r="K122" s="1052"/>
    </row>
    <row r="123" spans="1:11" s="1059" customFormat="1" ht="9.9499999999999993" customHeight="1" thickBot="1" x14ac:dyDescent="0.3">
      <c r="A123" s="1041"/>
      <c r="B123" s="1042"/>
      <c r="C123" s="1045"/>
      <c r="D123" s="1047"/>
      <c r="E123" s="1047"/>
      <c r="F123" s="1047"/>
      <c r="G123" s="1052"/>
      <c r="H123" s="1052"/>
      <c r="I123" s="1052"/>
      <c r="J123" s="1052"/>
      <c r="K123" s="1052"/>
    </row>
    <row r="124" spans="1:11" s="1059" customFormat="1" ht="24.95" customHeight="1" thickBot="1" x14ac:dyDescent="0.3">
      <c r="A124" s="1061" t="s">
        <v>126</v>
      </c>
      <c r="B124" s="1062" t="s">
        <v>451</v>
      </c>
      <c r="C124" s="1063">
        <v>70220</v>
      </c>
      <c r="D124" s="1063">
        <v>930971</v>
      </c>
      <c r="E124" s="1063">
        <v>204195.48500000002</v>
      </c>
      <c r="F124" s="1072">
        <v>21.933603194943778</v>
      </c>
      <c r="G124" s="1974"/>
      <c r="H124" s="1974"/>
      <c r="I124" s="1975"/>
      <c r="J124" s="1052"/>
      <c r="K124" s="1052"/>
    </row>
    <row r="125" spans="1:11" s="1059" customFormat="1" ht="15" customHeight="1" x14ac:dyDescent="0.25">
      <c r="A125" s="1041"/>
      <c r="B125" s="1042"/>
      <c r="C125" s="1045"/>
      <c r="D125" s="1047"/>
      <c r="E125" s="1047"/>
      <c r="F125" s="1047"/>
      <c r="G125" s="1052"/>
      <c r="H125" s="1052"/>
      <c r="I125" s="1052"/>
      <c r="J125" s="1052"/>
      <c r="K125" s="1052"/>
    </row>
    <row r="126" spans="1:11" s="1059" customFormat="1" ht="15" customHeight="1" x14ac:dyDescent="0.25">
      <c r="A126" s="1043" t="s">
        <v>292</v>
      </c>
      <c r="B126" s="1042" t="s">
        <v>452</v>
      </c>
      <c r="C126" s="1045"/>
      <c r="D126" s="1064"/>
      <c r="E126" s="1064"/>
      <c r="F126" s="1064"/>
      <c r="G126" s="1052"/>
      <c r="H126" s="1052"/>
      <c r="I126" s="1052"/>
      <c r="J126" s="1052"/>
      <c r="K126" s="1052"/>
    </row>
    <row r="127" spans="1:11" s="1059" customFormat="1" ht="15" customHeight="1" x14ac:dyDescent="0.25">
      <c r="A127" s="1043"/>
      <c r="B127" s="1042"/>
      <c r="C127" s="1045"/>
      <c r="D127" s="1064"/>
      <c r="E127" s="1064"/>
      <c r="F127" s="1064"/>
      <c r="G127" s="1052"/>
      <c r="H127" s="1052"/>
      <c r="I127" s="1052"/>
      <c r="J127" s="1052"/>
      <c r="K127" s="1052"/>
    </row>
    <row r="128" spans="1:11" s="1059" customFormat="1" ht="15" customHeight="1" x14ac:dyDescent="0.25">
      <c r="A128" s="1041">
        <v>1</v>
      </c>
      <c r="B128" s="1053" t="s">
        <v>1245</v>
      </c>
      <c r="C128" s="1055">
        <v>1000</v>
      </c>
      <c r="D128" s="1055">
        <v>1000</v>
      </c>
      <c r="E128" s="1055">
        <v>1598.6859999999999</v>
      </c>
      <c r="F128" s="373">
        <v>0</v>
      </c>
      <c r="G128" s="1052"/>
      <c r="H128" s="1052"/>
      <c r="I128" s="1052"/>
      <c r="J128" s="1052"/>
      <c r="K128" s="1052"/>
    </row>
    <row r="129" spans="1:45" s="1059" customFormat="1" ht="15" customHeight="1" x14ac:dyDescent="0.25">
      <c r="A129" s="1041">
        <v>2</v>
      </c>
      <c r="B129" s="1053" t="s">
        <v>1246</v>
      </c>
      <c r="C129" s="1055">
        <v>500</v>
      </c>
      <c r="D129" s="1055">
        <v>500</v>
      </c>
      <c r="E129" s="1055">
        <v>0</v>
      </c>
      <c r="F129" s="373">
        <v>0</v>
      </c>
      <c r="G129" s="1052"/>
      <c r="H129" s="1052"/>
      <c r="I129" s="1052"/>
      <c r="J129" s="1052"/>
      <c r="K129" s="1052"/>
    </row>
    <row r="130" spans="1:45" s="1059" customFormat="1" ht="15" customHeight="1" x14ac:dyDescent="0.25">
      <c r="A130" s="1041">
        <v>3</v>
      </c>
      <c r="B130" s="1053" t="s">
        <v>1247</v>
      </c>
      <c r="C130" s="1055">
        <v>3778</v>
      </c>
      <c r="D130" s="1055">
        <v>3778</v>
      </c>
      <c r="E130" s="1055">
        <v>0</v>
      </c>
      <c r="F130" s="373">
        <v>0</v>
      </c>
      <c r="G130" s="1052"/>
      <c r="H130" s="1052"/>
      <c r="I130" s="1052"/>
      <c r="J130" s="1052"/>
      <c r="K130" s="1052"/>
    </row>
    <row r="131" spans="1:45" s="1059" customFormat="1" ht="15" customHeight="1" x14ac:dyDescent="0.25">
      <c r="A131" s="1041">
        <v>4</v>
      </c>
      <c r="B131" s="1053" t="s">
        <v>1248</v>
      </c>
      <c r="C131" s="1055">
        <v>0</v>
      </c>
      <c r="D131" s="1055">
        <v>182</v>
      </c>
      <c r="E131" s="1055">
        <v>0</v>
      </c>
      <c r="F131" s="373">
        <v>0</v>
      </c>
      <c r="G131" s="1052"/>
      <c r="H131" s="1052"/>
      <c r="I131" s="1052"/>
      <c r="J131" s="1052"/>
      <c r="K131" s="1052"/>
    </row>
    <row r="132" spans="1:45" s="1059" customFormat="1" ht="15" customHeight="1" x14ac:dyDescent="0.25">
      <c r="A132" s="874"/>
      <c r="B132" s="1067"/>
      <c r="C132" s="1065"/>
      <c r="D132" s="1064"/>
      <c r="E132" s="1064"/>
      <c r="F132" s="1064"/>
      <c r="G132" s="1052"/>
      <c r="H132" s="1052"/>
      <c r="I132" s="1052"/>
      <c r="J132" s="1052"/>
      <c r="K132" s="1052"/>
    </row>
    <row r="133" spans="1:45" s="1068" customFormat="1" ht="8.1" customHeight="1" thickBot="1" x14ac:dyDescent="0.3">
      <c r="A133" s="1041"/>
      <c r="B133" s="1066"/>
      <c r="C133" s="1045"/>
      <c r="D133" s="1064"/>
      <c r="E133" s="1064"/>
      <c r="F133" s="1064"/>
      <c r="G133" s="766"/>
      <c r="H133" s="766"/>
      <c r="I133" s="766"/>
      <c r="J133" s="766"/>
      <c r="K133" s="766"/>
      <c r="L133" s="361"/>
      <c r="M133" s="361"/>
      <c r="N133" s="361"/>
      <c r="O133" s="361"/>
      <c r="P133" s="361"/>
      <c r="Q133" s="361"/>
      <c r="R133" s="361"/>
      <c r="S133" s="361"/>
      <c r="T133" s="361"/>
      <c r="U133" s="361"/>
      <c r="V133" s="361"/>
      <c r="W133" s="361"/>
      <c r="X133" s="361"/>
      <c r="Y133" s="361"/>
      <c r="Z133" s="361"/>
      <c r="AA133" s="361"/>
      <c r="AB133" s="361"/>
      <c r="AC133" s="361"/>
      <c r="AD133" s="361"/>
      <c r="AE133" s="361"/>
      <c r="AF133" s="361"/>
      <c r="AG133" s="361"/>
      <c r="AH133" s="361"/>
      <c r="AI133" s="361"/>
      <c r="AJ133" s="361"/>
      <c r="AK133" s="361"/>
      <c r="AL133" s="361"/>
      <c r="AM133" s="361"/>
      <c r="AN133" s="361"/>
      <c r="AO133" s="361"/>
      <c r="AP133" s="361"/>
      <c r="AQ133" s="361"/>
      <c r="AR133" s="361"/>
      <c r="AS133" s="361"/>
    </row>
    <row r="134" spans="1:45" ht="24.95" customHeight="1" thickBot="1" x14ac:dyDescent="0.3">
      <c r="A134" s="1061" t="s">
        <v>292</v>
      </c>
      <c r="B134" s="1062" t="s">
        <v>649</v>
      </c>
      <c r="C134" s="1063">
        <v>5278</v>
      </c>
      <c r="D134" s="1063">
        <v>5460</v>
      </c>
      <c r="E134" s="1063">
        <v>1598.6859999999999</v>
      </c>
      <c r="F134" s="1072">
        <v>29.279963369963369</v>
      </c>
      <c r="G134" s="1974"/>
      <c r="H134" s="1974"/>
      <c r="I134" s="1975"/>
      <c r="J134" s="766"/>
      <c r="K134" s="766"/>
    </row>
    <row r="135" spans="1:45" ht="15.75" hidden="1" x14ac:dyDescent="0.25">
      <c r="B135" s="762" t="s">
        <v>453</v>
      </c>
      <c r="C135" s="1070">
        <v>20995</v>
      </c>
      <c r="D135" s="762">
        <v>27940</v>
      </c>
      <c r="E135" s="766"/>
      <c r="F135" s="766"/>
      <c r="G135" s="766"/>
      <c r="H135" s="766"/>
      <c r="I135" s="766"/>
      <c r="J135" s="766"/>
      <c r="K135" s="766"/>
    </row>
    <row r="136" spans="1:45" ht="9.9499999999999993" customHeight="1" x14ac:dyDescent="0.2">
      <c r="A136" s="1528"/>
      <c r="B136" s="1134"/>
      <c r="C136" s="1922"/>
      <c r="D136" s="1536"/>
      <c r="E136" s="1536"/>
      <c r="F136" s="1529"/>
      <c r="G136" s="138"/>
      <c r="H136" s="138"/>
      <c r="I136" s="138"/>
      <c r="J136" s="138"/>
      <c r="K136" s="138"/>
      <c r="L136" s="138"/>
    </row>
    <row r="137" spans="1:45" ht="31.5" x14ac:dyDescent="0.25">
      <c r="A137" s="1133" t="s">
        <v>9</v>
      </c>
      <c r="B137" s="1153" t="s">
        <v>985</v>
      </c>
      <c r="C137" s="1922"/>
      <c r="D137" s="1536"/>
      <c r="E137" s="1536"/>
      <c r="F137" s="1529"/>
      <c r="G137" s="138"/>
      <c r="H137" s="138"/>
      <c r="I137" s="138"/>
      <c r="J137" s="138"/>
      <c r="K137" s="138"/>
      <c r="L137" s="138"/>
    </row>
    <row r="138" spans="1:45" ht="9.9499999999999993" customHeight="1" x14ac:dyDescent="0.25">
      <c r="A138" s="1135"/>
      <c r="B138" s="1488"/>
      <c r="C138" s="1923"/>
      <c r="D138" s="1537"/>
      <c r="E138" s="1537"/>
      <c r="F138" s="1924"/>
      <c r="G138" s="1986"/>
      <c r="H138" s="1986"/>
      <c r="I138" s="1986"/>
      <c r="J138" s="1986"/>
      <c r="K138" s="1986"/>
      <c r="L138" s="1986"/>
    </row>
    <row r="139" spans="1:45" ht="14.25" x14ac:dyDescent="0.2">
      <c r="A139" s="1988" t="s">
        <v>124</v>
      </c>
      <c r="B139" s="1154" t="s">
        <v>402</v>
      </c>
      <c r="C139" s="1925">
        <v>0</v>
      </c>
      <c r="D139" s="1538">
        <v>0</v>
      </c>
      <c r="E139" s="1538"/>
      <c r="F139" s="1926"/>
      <c r="G139" s="1986"/>
      <c r="H139" s="1986"/>
      <c r="I139" s="1986"/>
      <c r="J139" s="1986"/>
      <c r="K139" s="1986"/>
      <c r="L139" s="1986"/>
    </row>
    <row r="140" spans="1:45" ht="15" x14ac:dyDescent="0.25">
      <c r="A140" s="1135"/>
      <c r="B140" s="1488"/>
      <c r="C140" s="1923"/>
      <c r="D140" s="1537"/>
      <c r="E140" s="1537"/>
      <c r="F140" s="1924"/>
      <c r="G140" s="1986"/>
      <c r="H140" s="1986"/>
      <c r="I140" s="1986"/>
      <c r="J140" s="1986"/>
      <c r="K140" s="1986"/>
      <c r="L140" s="1986"/>
    </row>
    <row r="141" spans="1:45" ht="14.25" x14ac:dyDescent="0.2">
      <c r="A141" s="1988" t="s">
        <v>353</v>
      </c>
      <c r="B141" s="1154" t="s">
        <v>403</v>
      </c>
      <c r="C141" s="1927">
        <v>0</v>
      </c>
      <c r="D141" s="1139">
        <v>0</v>
      </c>
      <c r="E141" s="1139"/>
      <c r="F141" s="1156"/>
      <c r="G141" s="1986"/>
      <c r="H141" s="1986"/>
      <c r="I141" s="1986"/>
      <c r="J141" s="1986"/>
      <c r="K141" s="1986"/>
      <c r="L141" s="1986"/>
    </row>
    <row r="142" spans="1:45" ht="15" x14ac:dyDescent="0.25">
      <c r="A142" s="1988"/>
      <c r="B142" s="1488"/>
      <c r="C142" s="1923"/>
      <c r="D142" s="1537"/>
      <c r="E142" s="1537"/>
      <c r="F142" s="1924"/>
      <c r="G142" s="1986"/>
      <c r="H142" s="1986"/>
      <c r="I142" s="1986"/>
      <c r="J142" s="1986"/>
      <c r="K142" s="1986"/>
      <c r="L142" s="1986"/>
    </row>
    <row r="143" spans="1:45" ht="14.25" x14ac:dyDescent="0.2">
      <c r="A143" s="1988" t="s">
        <v>703</v>
      </c>
      <c r="B143" s="1154" t="s">
        <v>404</v>
      </c>
      <c r="C143" s="1927">
        <v>0</v>
      </c>
      <c r="D143" s="1139">
        <v>0</v>
      </c>
      <c r="E143" s="1139"/>
      <c r="F143" s="1156"/>
      <c r="G143" s="1986"/>
      <c r="H143" s="1986"/>
      <c r="I143" s="1986"/>
      <c r="J143" s="1986"/>
      <c r="K143" s="1986"/>
      <c r="L143" s="1986"/>
    </row>
    <row r="144" spans="1:45" ht="15" x14ac:dyDescent="0.25">
      <c r="A144" s="1988"/>
      <c r="B144" s="1488"/>
      <c r="C144" s="1923"/>
      <c r="D144" s="1537"/>
      <c r="E144" s="1537"/>
      <c r="F144" s="1924"/>
      <c r="G144" s="1986"/>
      <c r="H144" s="1986"/>
      <c r="I144" s="1986"/>
      <c r="J144" s="1986"/>
      <c r="K144" s="1986"/>
      <c r="L144" s="1986"/>
    </row>
    <row r="145" spans="1:12" ht="14.25" x14ac:dyDescent="0.2">
      <c r="A145" s="1988" t="s">
        <v>698</v>
      </c>
      <c r="B145" s="1154" t="s">
        <v>982</v>
      </c>
      <c r="C145" s="1927">
        <v>0</v>
      </c>
      <c r="D145" s="1139">
        <v>0</v>
      </c>
      <c r="E145" s="1139"/>
      <c r="F145" s="1156"/>
      <c r="G145" s="1986"/>
      <c r="H145" s="1986"/>
      <c r="I145" s="1986"/>
      <c r="J145" s="1986"/>
      <c r="K145" s="1986"/>
      <c r="L145" s="1986"/>
    </row>
    <row r="146" spans="1:12" ht="15" x14ac:dyDescent="0.25">
      <c r="A146" s="1988"/>
      <c r="B146" s="1488"/>
      <c r="C146" s="1928"/>
      <c r="D146" s="1140"/>
      <c r="E146" s="1140"/>
      <c r="F146" s="1158"/>
      <c r="G146" s="1986"/>
      <c r="H146" s="1986"/>
      <c r="I146" s="1986"/>
      <c r="J146" s="1986"/>
      <c r="K146" s="1986"/>
      <c r="L146" s="1986"/>
    </row>
    <row r="147" spans="1:12" ht="14.25" x14ac:dyDescent="0.2">
      <c r="A147" s="1988" t="s">
        <v>188</v>
      </c>
      <c r="B147" s="1154" t="s">
        <v>405</v>
      </c>
      <c r="C147" s="1927">
        <v>0</v>
      </c>
      <c r="D147" s="1139">
        <v>0</v>
      </c>
      <c r="E147" s="1139"/>
      <c r="F147" s="1156"/>
      <c r="G147" s="1986"/>
      <c r="H147" s="1986"/>
      <c r="I147" s="1986"/>
      <c r="J147" s="1986"/>
      <c r="K147" s="1986"/>
      <c r="L147" s="1986"/>
    </row>
    <row r="148" spans="1:12" ht="14.25" x14ac:dyDescent="0.2">
      <c r="A148" s="1988"/>
      <c r="B148" s="1154"/>
      <c r="C148" s="1927"/>
      <c r="D148" s="1139"/>
      <c r="E148" s="1139"/>
      <c r="F148" s="1156"/>
      <c r="G148" s="1986"/>
      <c r="H148" s="1986"/>
      <c r="I148" s="1986"/>
      <c r="J148" s="1986"/>
      <c r="K148" s="1986"/>
      <c r="L148" s="1986"/>
    </row>
    <row r="149" spans="1:12" ht="14.25" x14ac:dyDescent="0.2">
      <c r="A149" s="1988" t="s">
        <v>196</v>
      </c>
      <c r="B149" s="1154" t="s">
        <v>406</v>
      </c>
      <c r="C149" s="1927">
        <v>0</v>
      </c>
      <c r="D149" s="1139">
        <v>0</v>
      </c>
      <c r="E149" s="1139"/>
      <c r="F149" s="1156"/>
      <c r="G149" s="1986"/>
      <c r="H149" s="1986"/>
      <c r="I149" s="1986"/>
      <c r="J149" s="1986"/>
      <c r="K149" s="1986"/>
      <c r="L149" s="1986"/>
    </row>
    <row r="150" spans="1:12" ht="13.5" thickBot="1" x14ac:dyDescent="0.25">
      <c r="A150" s="1141"/>
      <c r="B150" s="1989"/>
      <c r="C150" s="1927"/>
      <c r="D150" s="1139"/>
      <c r="E150" s="1139"/>
      <c r="F150" s="1156"/>
      <c r="G150" s="1986"/>
      <c r="H150" s="1986"/>
      <c r="I150" s="1986"/>
      <c r="J150" s="1986"/>
      <c r="K150" s="1986"/>
      <c r="L150" s="1986"/>
    </row>
    <row r="151" spans="1:12" ht="16.5" thickBot="1" x14ac:dyDescent="0.25">
      <c r="A151" s="1530" t="s">
        <v>312</v>
      </c>
      <c r="B151" s="1150" t="s">
        <v>407</v>
      </c>
      <c r="C151" s="1929">
        <v>0</v>
      </c>
      <c r="D151" s="1541">
        <v>0</v>
      </c>
      <c r="E151" s="1541">
        <v>0</v>
      </c>
      <c r="F151" s="1990">
        <v>0</v>
      </c>
      <c r="G151" s="926"/>
      <c r="H151" s="1986"/>
      <c r="I151" s="1986"/>
      <c r="J151" s="1986"/>
      <c r="K151" s="1986"/>
      <c r="L151" s="1986"/>
    </row>
    <row r="152" spans="1:12" ht="9.9499999999999993" customHeight="1" x14ac:dyDescent="0.25">
      <c r="A152" s="1135"/>
      <c r="B152" s="1991"/>
      <c r="C152" s="1925"/>
      <c r="D152" s="1539"/>
      <c r="E152" s="1539"/>
      <c r="F152" s="1531"/>
      <c r="G152" s="1986"/>
      <c r="H152" s="1986"/>
      <c r="I152" s="1986"/>
      <c r="J152" s="1986"/>
      <c r="K152" s="1986"/>
      <c r="L152" s="1986"/>
    </row>
    <row r="153" spans="1:12" ht="14.25" x14ac:dyDescent="0.2">
      <c r="A153" s="1988" t="s">
        <v>124</v>
      </c>
      <c r="B153" s="1157" t="s">
        <v>408</v>
      </c>
      <c r="C153" s="1927">
        <v>0</v>
      </c>
      <c r="D153" s="1139">
        <v>0</v>
      </c>
      <c r="E153" s="1139"/>
      <c r="F153" s="1532"/>
      <c r="G153" s="1992"/>
      <c r="H153" s="1992"/>
      <c r="I153" s="1992"/>
      <c r="J153" s="1992"/>
      <c r="K153" s="1992"/>
      <c r="L153" s="1992"/>
    </row>
    <row r="154" spans="1:12" ht="15" x14ac:dyDescent="0.25">
      <c r="A154" s="1988"/>
      <c r="B154" s="1991"/>
      <c r="C154" s="1928"/>
      <c r="D154" s="1140"/>
      <c r="E154" s="1140"/>
      <c r="F154" s="1158"/>
      <c r="G154" s="1992"/>
      <c r="H154" s="1992"/>
      <c r="I154" s="1992"/>
      <c r="J154" s="1992"/>
      <c r="K154" s="1992"/>
      <c r="L154" s="1992"/>
    </row>
    <row r="155" spans="1:12" ht="14.25" x14ac:dyDescent="0.2">
      <c r="A155" s="1988" t="s">
        <v>353</v>
      </c>
      <c r="B155" s="1157" t="s">
        <v>409</v>
      </c>
      <c r="C155" s="1927">
        <v>0</v>
      </c>
      <c r="D155" s="1139">
        <v>0</v>
      </c>
      <c r="E155" s="1139"/>
      <c r="F155" s="1156"/>
      <c r="G155" s="1992"/>
      <c r="H155" s="1992"/>
      <c r="I155" s="1992"/>
      <c r="J155" s="1992"/>
      <c r="K155" s="1992"/>
      <c r="L155" s="1992"/>
    </row>
    <row r="156" spans="1:12" ht="15" x14ac:dyDescent="0.2">
      <c r="A156" s="1988"/>
      <c r="B156" s="1993"/>
      <c r="C156" s="1930"/>
      <c r="D156" s="1539"/>
      <c r="E156" s="1539"/>
      <c r="F156" s="1931"/>
      <c r="G156" s="1992"/>
      <c r="H156" s="1992"/>
      <c r="I156" s="1992"/>
      <c r="J156" s="1992"/>
      <c r="K156" s="1992"/>
      <c r="L156" s="1992"/>
    </row>
    <row r="157" spans="1:12" ht="14.25" x14ac:dyDescent="0.2">
      <c r="A157" s="1988" t="s">
        <v>703</v>
      </c>
      <c r="B157" s="1157" t="s">
        <v>410</v>
      </c>
      <c r="C157" s="1927">
        <v>0</v>
      </c>
      <c r="D157" s="1139">
        <v>0</v>
      </c>
      <c r="E157" s="1139"/>
      <c r="F157" s="1156"/>
      <c r="G157" s="1992"/>
      <c r="H157" s="1992"/>
      <c r="I157" s="1992"/>
      <c r="J157" s="1992"/>
      <c r="K157" s="1992"/>
      <c r="L157" s="1992"/>
    </row>
    <row r="158" spans="1:12" ht="15.75" x14ac:dyDescent="0.2">
      <c r="A158" s="1988"/>
      <c r="B158" s="1155"/>
      <c r="C158" s="1923"/>
      <c r="D158" s="1537"/>
      <c r="E158" s="1537"/>
      <c r="F158" s="1924"/>
      <c r="G158" s="1986"/>
      <c r="H158" s="1986"/>
      <c r="I158" s="1986"/>
      <c r="J158" s="1986"/>
      <c r="K158" s="1986"/>
      <c r="L158" s="1986"/>
    </row>
    <row r="159" spans="1:12" ht="15.75" x14ac:dyDescent="0.2">
      <c r="A159" s="1988" t="s">
        <v>698</v>
      </c>
      <c r="B159" s="1155" t="s">
        <v>1050</v>
      </c>
      <c r="C159" s="1927">
        <v>0</v>
      </c>
      <c r="D159" s="1139">
        <v>0</v>
      </c>
      <c r="E159" s="1139"/>
      <c r="F159" s="1156"/>
      <c r="G159" s="1992"/>
      <c r="H159" s="1992"/>
      <c r="I159" s="1992"/>
      <c r="J159" s="1992"/>
      <c r="K159" s="1992"/>
      <c r="L159" s="1992"/>
    </row>
    <row r="160" spans="1:12" ht="15.75" x14ac:dyDescent="0.2">
      <c r="A160" s="1988"/>
      <c r="B160" s="1533"/>
      <c r="C160" s="1932"/>
      <c r="D160" s="1540"/>
      <c r="E160" s="1540"/>
      <c r="F160" s="1933"/>
      <c r="G160" s="1992"/>
      <c r="H160" s="1992"/>
      <c r="I160" s="1992"/>
      <c r="J160" s="1992"/>
      <c r="K160" s="1992"/>
      <c r="L160" s="1992"/>
    </row>
    <row r="161" spans="1:12" ht="14.25" x14ac:dyDescent="0.2">
      <c r="A161" s="1988" t="s">
        <v>188</v>
      </c>
      <c r="B161" s="1154" t="s">
        <v>411</v>
      </c>
      <c r="C161" s="1927">
        <v>0</v>
      </c>
      <c r="D161" s="1139">
        <v>0</v>
      </c>
      <c r="E161" s="1139"/>
      <c r="F161" s="1156"/>
      <c r="G161" s="1992"/>
      <c r="H161" s="1992"/>
      <c r="I161" s="1992"/>
      <c r="J161" s="1992"/>
      <c r="K161" s="1992"/>
      <c r="L161" s="1992"/>
    </row>
    <row r="162" spans="1:12" ht="15" x14ac:dyDescent="0.2">
      <c r="A162" s="1988"/>
      <c r="B162" s="1993"/>
      <c r="C162" s="1925"/>
      <c r="D162" s="1538"/>
      <c r="E162" s="1538"/>
      <c r="F162" s="1926"/>
      <c r="G162" s="1992"/>
      <c r="H162" s="1992"/>
      <c r="I162" s="1992"/>
      <c r="J162" s="1992"/>
      <c r="K162" s="1992"/>
      <c r="L162" s="1992"/>
    </row>
    <row r="163" spans="1:12" ht="14.25" x14ac:dyDescent="0.2">
      <c r="A163" s="1988" t="s">
        <v>196</v>
      </c>
      <c r="B163" s="1154" t="s">
        <v>412</v>
      </c>
      <c r="C163" s="1927">
        <v>0</v>
      </c>
      <c r="D163" s="1139">
        <v>0</v>
      </c>
      <c r="E163" s="1139"/>
      <c r="F163" s="1156"/>
      <c r="G163" s="1986"/>
      <c r="H163" s="1986"/>
      <c r="I163" s="1986"/>
      <c r="J163" s="1986"/>
      <c r="K163" s="1986"/>
      <c r="L163" s="1986"/>
    </row>
    <row r="164" spans="1:12" ht="15" x14ac:dyDescent="0.2">
      <c r="A164" s="1988"/>
      <c r="B164" s="1993"/>
      <c r="C164" s="1932"/>
      <c r="D164" s="1540"/>
      <c r="E164" s="1540"/>
      <c r="F164" s="1933"/>
      <c r="G164" s="1986"/>
      <c r="H164" s="1986"/>
      <c r="I164" s="1986"/>
      <c r="J164" s="1986"/>
      <c r="K164" s="1986"/>
      <c r="L164" s="1986"/>
    </row>
    <row r="165" spans="1:12" ht="14.25" x14ac:dyDescent="0.2">
      <c r="A165" s="1988" t="s">
        <v>197</v>
      </c>
      <c r="B165" s="1154" t="s">
        <v>413</v>
      </c>
      <c r="C165" s="1927">
        <v>0</v>
      </c>
      <c r="D165" s="1139">
        <v>0</v>
      </c>
      <c r="E165" s="1139"/>
      <c r="F165" s="1156"/>
      <c r="G165" s="1986"/>
      <c r="H165" s="1986"/>
      <c r="I165" s="1986"/>
      <c r="J165" s="1986"/>
      <c r="K165" s="1986"/>
      <c r="L165" s="1986"/>
    </row>
    <row r="166" spans="1:12" ht="15" x14ac:dyDescent="0.2">
      <c r="A166" s="1988"/>
      <c r="B166" s="1993"/>
      <c r="C166" s="1928"/>
      <c r="D166" s="1140"/>
      <c r="E166" s="1140"/>
      <c r="F166" s="1158"/>
      <c r="G166" s="1986"/>
      <c r="H166" s="1986"/>
      <c r="I166" s="1986"/>
      <c r="J166" s="1986"/>
      <c r="K166" s="1986"/>
      <c r="L166" s="1986"/>
    </row>
    <row r="167" spans="1:12" ht="14.25" x14ac:dyDescent="0.2">
      <c r="A167" s="1988" t="s">
        <v>189</v>
      </c>
      <c r="B167" s="1154" t="s">
        <v>414</v>
      </c>
      <c r="C167" s="1927">
        <v>0</v>
      </c>
      <c r="D167" s="1139">
        <v>0</v>
      </c>
      <c r="E167" s="1139"/>
      <c r="F167" s="1156"/>
      <c r="G167" s="1992"/>
      <c r="H167" s="1992"/>
      <c r="I167" s="1992"/>
      <c r="J167" s="1992"/>
      <c r="K167" s="1992"/>
      <c r="L167" s="1992"/>
    </row>
    <row r="168" spans="1:12" ht="15" x14ac:dyDescent="0.2">
      <c r="A168" s="1988"/>
      <c r="B168" s="1993"/>
      <c r="C168" s="1932"/>
      <c r="D168" s="1540"/>
      <c r="E168" s="1540"/>
      <c r="F168" s="1933"/>
      <c r="G168" s="356"/>
      <c r="H168" s="356"/>
      <c r="I168" s="356"/>
      <c r="J168" s="356"/>
      <c r="K168" s="1992"/>
      <c r="L168" s="1992"/>
    </row>
    <row r="169" spans="1:12" ht="14.25" x14ac:dyDescent="0.2">
      <c r="A169" s="1988" t="s">
        <v>190</v>
      </c>
      <c r="B169" s="1154" t="s">
        <v>415</v>
      </c>
      <c r="C169" s="1927">
        <v>0</v>
      </c>
      <c r="D169" s="1139">
        <v>0</v>
      </c>
      <c r="E169" s="1139"/>
      <c r="F169" s="1156"/>
      <c r="G169" s="1992"/>
      <c r="H169" s="1992"/>
      <c r="I169" s="1992"/>
      <c r="J169" s="1992"/>
      <c r="K169" s="1992"/>
      <c r="L169" s="1992"/>
    </row>
    <row r="170" spans="1:12" ht="15" x14ac:dyDescent="0.25">
      <c r="A170" s="1988"/>
      <c r="B170" s="1488"/>
      <c r="C170" s="1923"/>
      <c r="D170" s="1537"/>
      <c r="E170" s="1537"/>
      <c r="F170" s="1924"/>
      <c r="G170" s="1986"/>
      <c r="H170" s="1986"/>
      <c r="I170" s="1986"/>
      <c r="J170" s="1986"/>
      <c r="K170" s="1986"/>
      <c r="L170" s="1986"/>
    </row>
    <row r="171" spans="1:12" ht="14.25" x14ac:dyDescent="0.2">
      <c r="A171" s="1988" t="s">
        <v>191</v>
      </c>
      <c r="B171" s="1154" t="s">
        <v>416</v>
      </c>
      <c r="C171" s="1934">
        <v>0</v>
      </c>
      <c r="D171" s="1137">
        <v>0</v>
      </c>
      <c r="E171" s="1137"/>
      <c r="F171" s="1159"/>
      <c r="G171" s="1986"/>
      <c r="H171" s="1986"/>
      <c r="I171" s="1986"/>
      <c r="J171" s="1986"/>
      <c r="K171" s="1986"/>
      <c r="L171" s="1986"/>
    </row>
    <row r="172" spans="1:12" ht="15" x14ac:dyDescent="0.25">
      <c r="A172" s="1988"/>
      <c r="B172" s="1488"/>
      <c r="C172" s="1930"/>
      <c r="D172" s="1539"/>
      <c r="E172" s="1539"/>
      <c r="F172" s="1931"/>
      <c r="G172" s="1986"/>
      <c r="H172" s="1986"/>
      <c r="I172" s="1986"/>
      <c r="J172" s="1986"/>
      <c r="K172" s="1986"/>
      <c r="L172" s="1986"/>
    </row>
    <row r="173" spans="1:12" ht="14.25" x14ac:dyDescent="0.2">
      <c r="A173" s="1988" t="s">
        <v>192</v>
      </c>
      <c r="B173" s="1154" t="s">
        <v>159</v>
      </c>
      <c r="C173" s="1927">
        <v>0</v>
      </c>
      <c r="D173" s="1139">
        <v>0</v>
      </c>
      <c r="E173" s="1139"/>
      <c r="F173" s="1156"/>
      <c r="G173" s="1992"/>
      <c r="H173" s="1992"/>
      <c r="I173" s="1992"/>
      <c r="J173" s="1992"/>
      <c r="K173" s="1992"/>
      <c r="L173" s="1992"/>
    </row>
    <row r="174" spans="1:12" ht="14.25" x14ac:dyDescent="0.2">
      <c r="A174" s="1988"/>
      <c r="B174" s="1154"/>
      <c r="C174" s="1927"/>
      <c r="D174" s="1139"/>
      <c r="E174" s="1139"/>
      <c r="F174" s="1156"/>
      <c r="G174" s="1992"/>
      <c r="H174" s="1992"/>
      <c r="I174" s="1992"/>
      <c r="J174" s="1992"/>
      <c r="K174" s="1992"/>
      <c r="L174" s="1992"/>
    </row>
    <row r="175" spans="1:12" ht="14.25" x14ac:dyDescent="0.2">
      <c r="A175" s="1988" t="s">
        <v>646</v>
      </c>
      <c r="B175" s="1154" t="s">
        <v>993</v>
      </c>
      <c r="C175" s="1927">
        <v>0</v>
      </c>
      <c r="D175" s="1139">
        <v>0</v>
      </c>
      <c r="E175" s="1139"/>
      <c r="F175" s="1156"/>
      <c r="G175" s="1992"/>
      <c r="H175" s="1992"/>
      <c r="I175" s="1992"/>
      <c r="J175" s="1992"/>
      <c r="K175" s="1992"/>
      <c r="L175" s="1992"/>
    </row>
    <row r="176" spans="1:12" ht="13.5" thickBot="1" x14ac:dyDescent="0.25">
      <c r="A176" s="1994"/>
      <c r="B176" s="1138"/>
      <c r="C176" s="1927"/>
      <c r="D176" s="1139"/>
      <c r="E176" s="1139"/>
      <c r="F176" s="1156"/>
      <c r="G176" s="1992"/>
      <c r="H176" s="1992"/>
      <c r="I176" s="1992"/>
      <c r="J176" s="1992"/>
      <c r="K176" s="1992"/>
      <c r="L176" s="1992"/>
    </row>
    <row r="177" spans="1:12" ht="16.5" thickBot="1" x14ac:dyDescent="0.25">
      <c r="A177" s="1143" t="s">
        <v>108</v>
      </c>
      <c r="B177" s="1580" t="s">
        <v>1067</v>
      </c>
      <c r="C177" s="1935">
        <v>0</v>
      </c>
      <c r="D177" s="1146">
        <v>0</v>
      </c>
      <c r="E177" s="1146">
        <v>0</v>
      </c>
      <c r="F177" s="1990">
        <v>0</v>
      </c>
      <c r="G177" s="1987"/>
      <c r="H177" s="1987"/>
      <c r="I177" s="1987"/>
      <c r="J177" s="1987"/>
      <c r="K177" s="1987"/>
      <c r="L177" s="1987"/>
    </row>
    <row r="178" spans="1:12" ht="15" x14ac:dyDescent="0.2">
      <c r="A178" s="1994"/>
      <c r="B178" s="1486"/>
      <c r="C178" s="1936"/>
      <c r="D178" s="1581"/>
      <c r="E178" s="1581"/>
      <c r="F178" s="1937"/>
      <c r="G178" s="83"/>
      <c r="H178" s="1986"/>
      <c r="I178" s="1986"/>
      <c r="J178" s="1986"/>
      <c r="K178" s="1986"/>
      <c r="L178" s="1986"/>
    </row>
    <row r="179" spans="1:12" ht="14.25" x14ac:dyDescent="0.2">
      <c r="A179" s="1988" t="s">
        <v>124</v>
      </c>
      <c r="B179" s="1157" t="s">
        <v>1068</v>
      </c>
      <c r="C179" s="1927">
        <v>0</v>
      </c>
      <c r="D179" s="1139">
        <v>0</v>
      </c>
      <c r="E179" s="1139"/>
      <c r="F179" s="1156"/>
      <c r="G179" s="1986"/>
      <c r="H179" s="1986"/>
      <c r="I179" s="1986"/>
      <c r="J179" s="1986"/>
      <c r="K179" s="1986"/>
      <c r="L179" s="1986"/>
    </row>
    <row r="180" spans="1:12" ht="15" x14ac:dyDescent="0.2">
      <c r="A180" s="1988"/>
      <c r="B180" s="1487"/>
      <c r="C180" s="1928"/>
      <c r="D180" s="1140"/>
      <c r="E180" s="1140"/>
      <c r="F180" s="1158"/>
      <c r="G180" s="1986"/>
      <c r="H180" s="1986"/>
      <c r="I180" s="1986"/>
      <c r="J180" s="1986"/>
      <c r="K180" s="1986"/>
      <c r="L180" s="1986"/>
    </row>
    <row r="181" spans="1:12" ht="14.25" x14ac:dyDescent="0.2">
      <c r="A181" s="1988" t="s">
        <v>353</v>
      </c>
      <c r="B181" s="1157" t="s">
        <v>618</v>
      </c>
      <c r="C181" s="1934">
        <v>0</v>
      </c>
      <c r="D181" s="1137">
        <v>0</v>
      </c>
      <c r="E181" s="1137"/>
      <c r="F181" s="1159"/>
      <c r="G181" s="1986"/>
      <c r="H181" s="1986"/>
      <c r="I181" s="1986"/>
      <c r="J181" s="1986"/>
      <c r="K181" s="1986"/>
      <c r="L181" s="1986"/>
    </row>
    <row r="182" spans="1:12" ht="15" x14ac:dyDescent="0.2">
      <c r="A182" s="1988"/>
      <c r="B182" s="1487"/>
      <c r="C182" s="1930"/>
      <c r="D182" s="1539"/>
      <c r="E182" s="1539"/>
      <c r="F182" s="1931"/>
      <c r="G182" s="1986"/>
      <c r="H182" s="1986"/>
      <c r="I182" s="1986"/>
      <c r="J182" s="1986"/>
      <c r="K182" s="1986"/>
      <c r="L182" s="1986"/>
    </row>
    <row r="183" spans="1:12" ht="14.25" x14ac:dyDescent="0.2">
      <c r="A183" s="1988" t="s">
        <v>703</v>
      </c>
      <c r="B183" s="1157" t="s">
        <v>634</v>
      </c>
      <c r="C183" s="1934">
        <v>0</v>
      </c>
      <c r="D183" s="1137">
        <v>0</v>
      </c>
      <c r="E183" s="1137"/>
      <c r="F183" s="1159"/>
      <c r="G183" s="1986"/>
      <c r="H183" s="1986"/>
      <c r="I183" s="1986"/>
      <c r="J183" s="1986"/>
      <c r="K183" s="1986"/>
      <c r="L183" s="1986"/>
    </row>
    <row r="184" spans="1:12" ht="14.25" x14ac:dyDescent="0.2">
      <c r="A184" s="1988"/>
      <c r="B184" s="1157"/>
      <c r="C184" s="1934"/>
      <c r="D184" s="1137"/>
      <c r="E184" s="1137"/>
      <c r="F184" s="1159"/>
      <c r="G184" s="1986"/>
      <c r="H184" s="1986"/>
      <c r="I184" s="1986"/>
      <c r="J184" s="1986"/>
      <c r="K184" s="1986"/>
      <c r="L184" s="1986"/>
    </row>
    <row r="185" spans="1:12" ht="15" x14ac:dyDescent="0.2">
      <c r="A185" s="1988"/>
      <c r="B185" s="1993" t="s">
        <v>1252</v>
      </c>
      <c r="C185" s="1930">
        <v>0</v>
      </c>
      <c r="D185" s="1539">
        <v>970</v>
      </c>
      <c r="E185" s="1539">
        <v>970</v>
      </c>
      <c r="F185" s="1531">
        <v>100</v>
      </c>
      <c r="G185" s="1986"/>
      <c r="H185" s="1986"/>
      <c r="I185" s="1986"/>
      <c r="J185" s="1986"/>
      <c r="K185" s="1986"/>
      <c r="L185" s="1986"/>
    </row>
    <row r="186" spans="1:12" ht="14.25" x14ac:dyDescent="0.2">
      <c r="A186" s="1988" t="s">
        <v>698</v>
      </c>
      <c r="B186" s="1157" t="s">
        <v>417</v>
      </c>
      <c r="C186" s="1927">
        <v>0</v>
      </c>
      <c r="D186" s="1139">
        <v>970</v>
      </c>
      <c r="E186" s="1137">
        <v>970</v>
      </c>
      <c r="F186" s="1532">
        <v>100</v>
      </c>
      <c r="G186" s="1986"/>
      <c r="H186" s="1992"/>
      <c r="I186" s="1986"/>
      <c r="J186" s="1986"/>
      <c r="K186" s="1986"/>
      <c r="L186" s="1986"/>
    </row>
    <row r="187" spans="1:12" ht="15" x14ac:dyDescent="0.2">
      <c r="A187" s="1988"/>
      <c r="B187" s="1993"/>
      <c r="C187" s="1932"/>
      <c r="D187" s="1540"/>
      <c r="E187" s="1540"/>
      <c r="F187" s="2223"/>
      <c r="G187" s="1986"/>
      <c r="H187" s="1986"/>
      <c r="I187" s="1986"/>
      <c r="J187" s="1986"/>
      <c r="K187" s="1986"/>
      <c r="L187" s="1986"/>
    </row>
    <row r="188" spans="1:12" ht="14.25" x14ac:dyDescent="0.2">
      <c r="A188" s="1988" t="s">
        <v>188</v>
      </c>
      <c r="B188" s="1157" t="s">
        <v>1069</v>
      </c>
      <c r="C188" s="1927">
        <v>0</v>
      </c>
      <c r="D188" s="1139">
        <v>0</v>
      </c>
      <c r="E188" s="1139"/>
      <c r="F188" s="1156"/>
      <c r="G188" s="1986"/>
      <c r="H188" s="1986"/>
      <c r="I188" s="1986"/>
      <c r="J188" s="1986"/>
      <c r="K188" s="1986"/>
      <c r="L188" s="1986"/>
    </row>
    <row r="189" spans="1:12" ht="13.5" thickBot="1" x14ac:dyDescent="0.25">
      <c r="A189" s="1144"/>
      <c r="B189" s="1136"/>
      <c r="C189" s="1934"/>
      <c r="D189" s="1137"/>
      <c r="E189" s="1137"/>
      <c r="F189" s="1159"/>
      <c r="G189" s="1986"/>
      <c r="H189" s="1986"/>
      <c r="I189" s="1986"/>
      <c r="J189" s="1986"/>
      <c r="K189" s="1986"/>
      <c r="L189" s="1986"/>
    </row>
    <row r="190" spans="1:12" ht="32.25" thickBot="1" x14ac:dyDescent="0.25">
      <c r="A190" s="1984" t="s">
        <v>109</v>
      </c>
      <c r="B190" s="2011" t="s">
        <v>1349</v>
      </c>
      <c r="C190" s="1935">
        <v>0</v>
      </c>
      <c r="D190" s="1146">
        <v>970</v>
      </c>
      <c r="E190" s="1146">
        <v>970</v>
      </c>
      <c r="F190" s="1534">
        <v>100</v>
      </c>
      <c r="G190" s="1986"/>
      <c r="H190" s="1986"/>
      <c r="I190" s="1986"/>
      <c r="J190" s="1986"/>
      <c r="K190" s="1986"/>
      <c r="L190" s="1986"/>
    </row>
    <row r="191" spans="1:12" ht="9.9499999999999993" customHeight="1" x14ac:dyDescent="0.2">
      <c r="A191" s="1994"/>
      <c r="B191" s="1993"/>
      <c r="C191" s="1928"/>
      <c r="D191" s="1140"/>
      <c r="E191" s="1140"/>
      <c r="F191" s="1535"/>
      <c r="G191" s="1986"/>
      <c r="H191" s="1986"/>
      <c r="I191" s="1986"/>
      <c r="J191" s="1986"/>
      <c r="K191" s="1986"/>
      <c r="L191" s="1986"/>
    </row>
    <row r="192" spans="1:12" ht="9.9499999999999993" customHeight="1" thickBot="1" x14ac:dyDescent="0.25">
      <c r="A192" s="1994"/>
      <c r="B192" s="1993"/>
      <c r="C192" s="1989"/>
      <c r="D192" s="1140"/>
      <c r="E192" s="1140"/>
      <c r="F192" s="1535"/>
      <c r="G192" s="1986"/>
      <c r="H192" s="1986"/>
      <c r="I192" s="1986"/>
      <c r="J192" s="1986"/>
      <c r="K192" s="1986"/>
      <c r="L192" s="1986"/>
    </row>
    <row r="193" spans="1:12" ht="16.5" thickBot="1" x14ac:dyDescent="0.25">
      <c r="A193" s="1985" t="s">
        <v>110</v>
      </c>
      <c r="B193" s="1152" t="s">
        <v>983</v>
      </c>
      <c r="C193" s="1142">
        <v>0</v>
      </c>
      <c r="D193" s="1541">
        <v>0</v>
      </c>
      <c r="E193" s="1541"/>
      <c r="F193" s="1493"/>
      <c r="G193" s="1986"/>
      <c r="H193" s="1938"/>
      <c r="I193" s="1986"/>
      <c r="J193" s="1986"/>
      <c r="K193" s="1986"/>
      <c r="L193" s="1986"/>
    </row>
    <row r="194" spans="1:12" ht="15" thickBot="1" x14ac:dyDescent="0.25">
      <c r="A194" s="1988"/>
      <c r="B194" s="1157"/>
      <c r="C194" s="1147"/>
      <c r="D194" s="1148"/>
      <c r="E194" s="1148"/>
      <c r="F194" s="1151"/>
      <c r="G194" s="1986"/>
      <c r="H194" s="1986"/>
      <c r="I194" s="1986"/>
      <c r="J194" s="1986"/>
      <c r="K194" s="1986"/>
      <c r="L194" s="1986"/>
    </row>
    <row r="195" spans="1:12" ht="16.5" thickBot="1" x14ac:dyDescent="0.25">
      <c r="A195" s="1149" t="s">
        <v>9</v>
      </c>
      <c r="B195" s="1150" t="s">
        <v>1051</v>
      </c>
      <c r="C195" s="1142">
        <v>0</v>
      </c>
      <c r="D195" s="1541">
        <v>970</v>
      </c>
      <c r="E195" s="1541">
        <v>970</v>
      </c>
      <c r="F195" s="1493">
        <v>100</v>
      </c>
      <c r="G195" s="1611"/>
      <c r="H195" s="1611"/>
      <c r="I195" s="1611"/>
      <c r="J195" s="1986"/>
      <c r="K195" s="1986"/>
      <c r="L195" s="1986"/>
    </row>
    <row r="196" spans="1:12" ht="9.9499999999999993" customHeight="1" x14ac:dyDescent="0.2">
      <c r="A196" s="1939"/>
      <c r="B196" s="1533"/>
      <c r="C196" s="1989"/>
      <c r="D196" s="1140"/>
      <c r="E196" s="1140"/>
      <c r="F196" s="1535"/>
      <c r="G196" s="1986"/>
      <c r="H196" s="1986"/>
      <c r="I196" s="1987"/>
      <c r="J196" s="1986"/>
      <c r="K196" s="1986"/>
      <c r="L196" s="1986"/>
    </row>
    <row r="197" spans="1:12" ht="9.9499999999999993" customHeight="1" thickBot="1" x14ac:dyDescent="0.25">
      <c r="A197" s="1988"/>
      <c r="B197" s="1993"/>
      <c r="C197" s="1940"/>
      <c r="D197" s="1941"/>
      <c r="E197" s="1941"/>
      <c r="F197" s="1535"/>
      <c r="G197" s="1986"/>
      <c r="H197" s="1986"/>
      <c r="I197" s="1986"/>
      <c r="J197" s="1986"/>
      <c r="K197" s="1986"/>
      <c r="L197" s="1986"/>
    </row>
    <row r="198" spans="1:12" ht="16.5" thickBot="1" x14ac:dyDescent="0.25">
      <c r="A198" s="1985" t="s">
        <v>365</v>
      </c>
      <c r="B198" s="1152" t="s">
        <v>205</v>
      </c>
      <c r="C198" s="1935">
        <v>0</v>
      </c>
      <c r="D198" s="1146">
        <v>0</v>
      </c>
      <c r="E198" s="1146">
        <v>0</v>
      </c>
      <c r="F198" s="1493"/>
      <c r="G198" s="1986"/>
      <c r="H198" s="1611"/>
      <c r="I198" s="1987"/>
      <c r="J198" s="1986"/>
      <c r="K198" s="1986"/>
      <c r="L198" s="1986"/>
    </row>
    <row r="199" spans="1:12" ht="15" thickBot="1" x14ac:dyDescent="0.25">
      <c r="A199" s="1988"/>
      <c r="B199" s="1157"/>
      <c r="C199" s="1942"/>
      <c r="D199" s="1148"/>
      <c r="E199" s="1148"/>
      <c r="F199" s="1151"/>
      <c r="G199" s="1986"/>
      <c r="H199" s="1986"/>
      <c r="I199" s="1986"/>
      <c r="J199" s="1986"/>
      <c r="K199" s="1986"/>
      <c r="L199" s="1986"/>
    </row>
    <row r="200" spans="1:12" ht="16.5" thickBot="1" x14ac:dyDescent="0.25">
      <c r="A200" s="1984"/>
      <c r="B200" s="1152" t="s">
        <v>418</v>
      </c>
      <c r="C200" s="1943">
        <v>75498</v>
      </c>
      <c r="D200" s="1943">
        <v>937401</v>
      </c>
      <c r="E200" s="1943">
        <v>206764.171</v>
      </c>
      <c r="F200" s="1493">
        <v>22.057174144256301</v>
      </c>
      <c r="G200" s="1611"/>
      <c r="H200" s="1611"/>
      <c r="I200" s="1611"/>
      <c r="J200" s="1986"/>
      <c r="K200" s="1986"/>
      <c r="L200" s="1986"/>
    </row>
    <row r="201" spans="1:12" ht="15.75" x14ac:dyDescent="0.25">
      <c r="B201" s="762"/>
      <c r="C201" s="1070"/>
      <c r="D201" s="762"/>
      <c r="E201" s="766"/>
      <c r="F201" s="766"/>
      <c r="G201" s="766"/>
      <c r="H201" s="766"/>
      <c r="I201" s="766"/>
      <c r="J201" s="766"/>
      <c r="K201" s="766"/>
    </row>
    <row r="202" spans="1:12" ht="15.75" x14ac:dyDescent="0.25">
      <c r="B202" s="762"/>
      <c r="C202" s="1070"/>
      <c r="D202" s="762"/>
      <c r="E202" s="766"/>
      <c r="F202" s="766"/>
      <c r="G202" s="766"/>
      <c r="H202" s="766"/>
      <c r="I202" s="766"/>
      <c r="J202" s="766"/>
      <c r="K202" s="766"/>
    </row>
    <row r="203" spans="1:12" ht="15.75" x14ac:dyDescent="0.25">
      <c r="B203" s="762"/>
      <c r="C203" s="1070"/>
      <c r="D203" s="762"/>
      <c r="E203" s="766"/>
      <c r="F203" s="766"/>
      <c r="G203" s="766"/>
      <c r="H203" s="766"/>
      <c r="I203" s="766"/>
      <c r="J203" s="766"/>
      <c r="K203" s="766"/>
    </row>
    <row r="204" spans="1:12" ht="15.75" x14ac:dyDescent="0.25">
      <c r="B204" s="762"/>
      <c r="C204" s="1070"/>
      <c r="D204" s="762"/>
      <c r="E204" s="766"/>
      <c r="F204" s="766"/>
      <c r="G204" s="766"/>
      <c r="H204" s="766"/>
      <c r="I204" s="766"/>
      <c r="J204" s="766"/>
      <c r="K204" s="766"/>
    </row>
    <row r="205" spans="1:12" ht="15.75" x14ac:dyDescent="0.25">
      <c r="B205" s="762"/>
      <c r="C205" s="1070"/>
      <c r="D205" s="762"/>
      <c r="E205" s="766"/>
      <c r="F205" s="766"/>
      <c r="G205" s="766"/>
      <c r="H205" s="766"/>
      <c r="I205" s="766"/>
      <c r="J205" s="766"/>
      <c r="K205" s="766"/>
    </row>
    <row r="206" spans="1:12" ht="15.75" x14ac:dyDescent="0.25">
      <c r="B206" s="762"/>
      <c r="C206" s="1070"/>
      <c r="D206" s="762"/>
      <c r="E206" s="766"/>
      <c r="F206" s="766"/>
      <c r="G206" s="766"/>
      <c r="H206" s="766"/>
      <c r="I206" s="766"/>
      <c r="J206" s="766"/>
      <c r="K206" s="766"/>
    </row>
    <row r="207" spans="1:12" ht="15.75" x14ac:dyDescent="0.25">
      <c r="B207" s="762"/>
      <c r="C207" s="1070"/>
      <c r="D207" s="762"/>
      <c r="E207" s="766"/>
      <c r="F207" s="766"/>
      <c r="G207" s="766"/>
      <c r="H207" s="766"/>
      <c r="I207" s="766"/>
      <c r="J207" s="766"/>
      <c r="K207" s="766"/>
    </row>
    <row r="208" spans="1:12" ht="15.75" x14ac:dyDescent="0.25">
      <c r="B208" s="762"/>
      <c r="C208" s="1070"/>
      <c r="D208" s="762"/>
      <c r="E208" s="766"/>
      <c r="F208" s="766"/>
      <c r="G208" s="766"/>
      <c r="H208" s="766"/>
      <c r="I208" s="766"/>
      <c r="J208" s="766"/>
      <c r="K208" s="766"/>
    </row>
    <row r="209" spans="2:11" ht="15.75" x14ac:dyDescent="0.25">
      <c r="B209" s="762"/>
      <c r="C209" s="1070"/>
      <c r="D209" s="762"/>
      <c r="E209" s="766"/>
      <c r="F209" s="766"/>
      <c r="G209" s="766"/>
      <c r="H209" s="766"/>
      <c r="I209" s="766"/>
      <c r="J209" s="766"/>
      <c r="K209" s="766"/>
    </row>
    <row r="210" spans="2:11" ht="15.75" x14ac:dyDescent="0.25">
      <c r="B210" s="762"/>
      <c r="C210" s="1070"/>
      <c r="D210" s="762"/>
      <c r="E210" s="766"/>
      <c r="F210" s="766"/>
      <c r="G210" s="766"/>
      <c r="H210" s="766"/>
      <c r="I210" s="766"/>
      <c r="J210" s="766"/>
      <c r="K210" s="766"/>
    </row>
    <row r="211" spans="2:11" ht="15.75" x14ac:dyDescent="0.25">
      <c r="B211" s="762"/>
      <c r="C211" s="1070"/>
      <c r="D211" s="762"/>
      <c r="E211" s="766"/>
      <c r="F211" s="766"/>
      <c r="G211" s="766"/>
      <c r="H211" s="766"/>
      <c r="I211" s="766"/>
      <c r="J211" s="766"/>
      <c r="K211" s="766"/>
    </row>
    <row r="212" spans="2:11" ht="15.75" x14ac:dyDescent="0.25">
      <c r="B212" s="762"/>
      <c r="C212" s="1070"/>
      <c r="D212" s="762"/>
      <c r="E212" s="766"/>
      <c r="F212" s="766"/>
      <c r="G212" s="766"/>
      <c r="H212" s="766"/>
      <c r="I212" s="766"/>
      <c r="J212" s="766"/>
      <c r="K212" s="766"/>
    </row>
    <row r="213" spans="2:11" ht="15.75" x14ac:dyDescent="0.25">
      <c r="B213" s="762"/>
      <c r="C213" s="1070"/>
      <c r="D213" s="762"/>
      <c r="E213" s="766"/>
      <c r="F213" s="766"/>
      <c r="G213" s="766"/>
      <c r="H213" s="766"/>
      <c r="I213" s="766"/>
      <c r="J213" s="766"/>
      <c r="K213" s="766"/>
    </row>
    <row r="214" spans="2:11" ht="15.75" x14ac:dyDescent="0.25">
      <c r="B214" s="762"/>
      <c r="C214" s="1070"/>
      <c r="D214" s="762"/>
      <c r="E214" s="766"/>
      <c r="F214" s="766"/>
      <c r="G214" s="766"/>
      <c r="H214" s="766"/>
      <c r="I214" s="766"/>
      <c r="J214" s="766"/>
      <c r="K214" s="766"/>
    </row>
    <row r="215" spans="2:11" ht="15.75" x14ac:dyDescent="0.25">
      <c r="B215" s="762"/>
      <c r="C215" s="1070"/>
      <c r="D215" s="762"/>
      <c r="E215" s="766"/>
      <c r="F215" s="766"/>
      <c r="G215" s="766"/>
      <c r="H215" s="766"/>
      <c r="I215" s="766"/>
      <c r="J215" s="766"/>
      <c r="K215" s="766"/>
    </row>
    <row r="216" spans="2:11" ht="15.75" x14ac:dyDescent="0.25">
      <c r="B216" s="762"/>
      <c r="C216" s="1070"/>
      <c r="D216" s="762"/>
      <c r="E216" s="766"/>
      <c r="F216" s="766"/>
      <c r="G216" s="766"/>
      <c r="H216" s="766"/>
      <c r="I216" s="766"/>
      <c r="J216" s="766"/>
      <c r="K216" s="766"/>
    </row>
    <row r="217" spans="2:11" ht="15.75" x14ac:dyDescent="0.25">
      <c r="B217" s="762"/>
      <c r="C217" s="1070"/>
      <c r="D217" s="762"/>
      <c r="E217" s="766"/>
      <c r="F217" s="766"/>
      <c r="G217" s="766"/>
      <c r="H217" s="766"/>
      <c r="I217" s="766"/>
      <c r="J217" s="766"/>
      <c r="K217" s="766"/>
    </row>
    <row r="218" spans="2:11" ht="15.75" x14ac:dyDescent="0.25">
      <c r="B218" s="762"/>
      <c r="C218" s="1070"/>
      <c r="D218" s="762"/>
      <c r="E218" s="766"/>
      <c r="F218" s="766"/>
      <c r="G218" s="766"/>
      <c r="H218" s="766"/>
      <c r="I218" s="766"/>
      <c r="J218" s="766"/>
      <c r="K218" s="766"/>
    </row>
    <row r="219" spans="2:11" ht="15.75" x14ac:dyDescent="0.25">
      <c r="B219" s="762"/>
      <c r="C219" s="1070"/>
      <c r="D219" s="762"/>
      <c r="E219" s="766"/>
      <c r="F219" s="766"/>
      <c r="G219" s="766"/>
      <c r="H219" s="766"/>
      <c r="I219" s="766"/>
      <c r="J219" s="766"/>
      <c r="K219" s="766"/>
    </row>
    <row r="220" spans="2:11" ht="15.75" x14ac:dyDescent="0.25">
      <c r="B220" s="762"/>
      <c r="C220" s="1070"/>
      <c r="D220" s="762"/>
      <c r="E220" s="766"/>
      <c r="F220" s="766"/>
      <c r="G220" s="766"/>
      <c r="H220" s="766"/>
      <c r="I220" s="766"/>
      <c r="J220" s="766"/>
      <c r="K220" s="766"/>
    </row>
    <row r="221" spans="2:11" ht="15.75" x14ac:dyDescent="0.25">
      <c r="B221" s="762"/>
      <c r="C221" s="1070"/>
      <c r="D221" s="762"/>
      <c r="E221" s="766"/>
      <c r="F221" s="766"/>
      <c r="G221" s="766"/>
      <c r="H221" s="766"/>
      <c r="I221" s="766"/>
      <c r="J221" s="766"/>
      <c r="K221" s="766"/>
    </row>
    <row r="222" spans="2:11" ht="15.75" x14ac:dyDescent="0.25">
      <c r="B222" s="762"/>
      <c r="C222" s="1070"/>
      <c r="D222" s="762"/>
      <c r="E222" s="766"/>
      <c r="F222" s="766"/>
      <c r="G222" s="766"/>
      <c r="H222" s="766"/>
      <c r="I222" s="766"/>
      <c r="J222" s="766"/>
      <c r="K222" s="766"/>
    </row>
    <row r="223" spans="2:11" ht="15.75" x14ac:dyDescent="0.25">
      <c r="B223" s="762"/>
      <c r="C223" s="1070"/>
      <c r="D223" s="762"/>
      <c r="E223" s="766"/>
      <c r="F223" s="766"/>
      <c r="G223" s="766"/>
      <c r="H223" s="766"/>
      <c r="I223" s="766"/>
      <c r="J223" s="766"/>
      <c r="K223" s="766"/>
    </row>
    <row r="224" spans="2:11" ht="15.75" x14ac:dyDescent="0.25">
      <c r="B224" s="762"/>
      <c r="C224" s="1070"/>
      <c r="D224" s="762"/>
      <c r="E224" s="766"/>
      <c r="F224" s="766"/>
      <c r="G224" s="766"/>
      <c r="H224" s="766"/>
      <c r="I224" s="766"/>
      <c r="J224" s="766"/>
      <c r="K224" s="766"/>
    </row>
    <row r="225" spans="2:11" ht="15.75" x14ac:dyDescent="0.25">
      <c r="B225" s="762"/>
      <c r="C225" s="1070"/>
      <c r="D225" s="762"/>
      <c r="E225" s="766"/>
      <c r="F225" s="766"/>
      <c r="G225" s="766"/>
      <c r="H225" s="766"/>
      <c r="I225" s="766"/>
      <c r="J225" s="766"/>
      <c r="K225" s="766"/>
    </row>
    <row r="226" spans="2:11" ht="15.75" x14ac:dyDescent="0.25">
      <c r="B226" s="762"/>
      <c r="C226" s="1070"/>
      <c r="D226" s="762"/>
      <c r="E226" s="766"/>
      <c r="F226" s="766"/>
      <c r="G226" s="766"/>
      <c r="H226" s="766"/>
      <c r="I226" s="766"/>
      <c r="J226" s="766"/>
      <c r="K226" s="766"/>
    </row>
    <row r="227" spans="2:11" ht="15.75" x14ac:dyDescent="0.25">
      <c r="B227" s="762"/>
      <c r="C227" s="1070"/>
      <c r="D227" s="762"/>
      <c r="E227" s="766"/>
      <c r="F227" s="766"/>
      <c r="G227" s="766"/>
      <c r="H227" s="766"/>
      <c r="I227" s="766"/>
      <c r="J227" s="766"/>
      <c r="K227" s="766"/>
    </row>
    <row r="228" spans="2:11" ht="15.75" x14ac:dyDescent="0.25">
      <c r="B228" s="762"/>
      <c r="C228" s="1070"/>
      <c r="D228" s="762"/>
      <c r="E228" s="766"/>
      <c r="F228" s="766"/>
      <c r="G228" s="766"/>
      <c r="H228" s="766"/>
      <c r="I228" s="766"/>
      <c r="J228" s="766"/>
      <c r="K228" s="766"/>
    </row>
    <row r="229" spans="2:11" ht="15.75" x14ac:dyDescent="0.25">
      <c r="B229" s="762"/>
      <c r="C229" s="1070"/>
      <c r="D229" s="762"/>
      <c r="E229" s="766"/>
      <c r="F229" s="766"/>
      <c r="G229" s="766"/>
      <c r="H229" s="766"/>
      <c r="I229" s="766"/>
      <c r="J229" s="766"/>
      <c r="K229" s="766"/>
    </row>
    <row r="230" spans="2:11" ht="15.75" x14ac:dyDescent="0.25">
      <c r="B230" s="762"/>
      <c r="C230" s="1070"/>
      <c r="D230" s="762"/>
      <c r="E230" s="766"/>
      <c r="F230" s="766"/>
      <c r="G230" s="766"/>
      <c r="H230" s="766"/>
      <c r="I230" s="766"/>
      <c r="J230" s="766"/>
      <c r="K230" s="766"/>
    </row>
    <row r="231" spans="2:11" ht="15.75" x14ac:dyDescent="0.25">
      <c r="B231" s="762"/>
      <c r="C231" s="1070"/>
      <c r="D231" s="762"/>
      <c r="E231" s="766"/>
      <c r="F231" s="766"/>
      <c r="G231" s="766"/>
      <c r="H231" s="766"/>
      <c r="I231" s="766"/>
      <c r="J231" s="766"/>
      <c r="K231" s="766"/>
    </row>
    <row r="232" spans="2:11" ht="15.75" x14ac:dyDescent="0.25">
      <c r="B232" s="762"/>
      <c r="C232" s="1070"/>
      <c r="D232" s="762"/>
      <c r="E232" s="766"/>
      <c r="F232" s="766"/>
      <c r="G232" s="766"/>
      <c r="H232" s="766"/>
      <c r="I232" s="766"/>
      <c r="J232" s="766"/>
      <c r="K232" s="766"/>
    </row>
    <row r="233" spans="2:11" ht="15.75" x14ac:dyDescent="0.25">
      <c r="B233" s="762"/>
      <c r="C233" s="1070"/>
      <c r="D233" s="762"/>
      <c r="E233" s="766"/>
      <c r="F233" s="766"/>
      <c r="G233" s="766"/>
      <c r="H233" s="766"/>
      <c r="I233" s="766"/>
      <c r="J233" s="766"/>
      <c r="K233" s="766"/>
    </row>
    <row r="234" spans="2:11" ht="15.75" x14ac:dyDescent="0.25">
      <c r="B234" s="762"/>
      <c r="C234" s="1070"/>
      <c r="D234" s="762"/>
      <c r="E234" s="766"/>
      <c r="F234" s="766"/>
      <c r="G234" s="766"/>
      <c r="H234" s="766"/>
      <c r="I234" s="766"/>
      <c r="J234" s="766"/>
      <c r="K234" s="766"/>
    </row>
    <row r="235" spans="2:11" ht="15.75" x14ac:dyDescent="0.25">
      <c r="B235" s="762"/>
      <c r="C235" s="1070"/>
      <c r="D235" s="762"/>
      <c r="E235" s="766"/>
      <c r="F235" s="766"/>
      <c r="G235" s="766"/>
      <c r="H235" s="766"/>
      <c r="I235" s="766"/>
      <c r="J235" s="766"/>
      <c r="K235" s="766"/>
    </row>
    <row r="236" spans="2:11" ht="15.75" x14ac:dyDescent="0.25">
      <c r="B236" s="762"/>
      <c r="C236" s="1070"/>
      <c r="D236" s="762"/>
      <c r="E236" s="766"/>
      <c r="F236" s="766"/>
      <c r="G236" s="766"/>
      <c r="H236" s="766"/>
      <c r="I236" s="766"/>
      <c r="J236" s="766"/>
      <c r="K236" s="766"/>
    </row>
    <row r="237" spans="2:11" ht="15.75" x14ac:dyDescent="0.25">
      <c r="B237" s="762"/>
      <c r="C237" s="1070"/>
      <c r="D237" s="762"/>
      <c r="E237" s="766"/>
      <c r="F237" s="766"/>
      <c r="G237" s="766"/>
      <c r="H237" s="766"/>
      <c r="I237" s="766"/>
      <c r="J237" s="766"/>
      <c r="K237" s="766"/>
    </row>
    <row r="238" spans="2:11" ht="15.75" x14ac:dyDescent="0.25">
      <c r="B238" s="762"/>
      <c r="C238" s="1070"/>
      <c r="D238" s="762"/>
      <c r="E238" s="766"/>
      <c r="F238" s="766"/>
      <c r="G238" s="766"/>
      <c r="H238" s="766"/>
      <c r="I238" s="766"/>
      <c r="J238" s="766"/>
      <c r="K238" s="766"/>
    </row>
    <row r="239" spans="2:11" ht="15.75" x14ac:dyDescent="0.25">
      <c r="B239" s="762"/>
      <c r="C239" s="1070"/>
      <c r="D239" s="762"/>
      <c r="E239" s="766"/>
      <c r="F239" s="766"/>
      <c r="G239" s="766"/>
      <c r="H239" s="766"/>
      <c r="I239" s="766"/>
      <c r="J239" s="766"/>
      <c r="K239" s="766"/>
    </row>
    <row r="240" spans="2:11" ht="15.75" x14ac:dyDescent="0.25">
      <c r="B240" s="762"/>
      <c r="C240" s="1070"/>
      <c r="D240" s="762"/>
      <c r="E240" s="766"/>
      <c r="F240" s="766"/>
      <c r="G240" s="766"/>
      <c r="H240" s="766"/>
      <c r="I240" s="766"/>
      <c r="J240" s="766"/>
      <c r="K240" s="766"/>
    </row>
    <row r="241" spans="2:11" ht="15.75" x14ac:dyDescent="0.25">
      <c r="B241" s="762"/>
      <c r="C241" s="1070"/>
      <c r="D241" s="762"/>
      <c r="E241" s="766"/>
      <c r="F241" s="766"/>
      <c r="G241" s="766"/>
      <c r="H241" s="766"/>
      <c r="I241" s="766"/>
      <c r="J241" s="766"/>
      <c r="K241" s="766"/>
    </row>
    <row r="242" spans="2:11" ht="15.75" x14ac:dyDescent="0.25">
      <c r="B242" s="762"/>
      <c r="C242" s="1070"/>
      <c r="D242" s="762"/>
      <c r="E242" s="766"/>
      <c r="F242" s="766"/>
      <c r="G242" s="766"/>
      <c r="H242" s="766"/>
      <c r="I242" s="766"/>
      <c r="J242" s="766"/>
      <c r="K242" s="766"/>
    </row>
    <row r="243" spans="2:11" ht="15.75" x14ac:dyDescent="0.25">
      <c r="B243" s="762"/>
      <c r="C243" s="1070"/>
      <c r="D243" s="762"/>
      <c r="E243" s="766"/>
      <c r="F243" s="766"/>
      <c r="G243" s="766"/>
      <c r="H243" s="766"/>
      <c r="I243" s="766"/>
      <c r="J243" s="766"/>
      <c r="K243" s="766"/>
    </row>
    <row r="244" spans="2:11" ht="15.75" x14ac:dyDescent="0.25">
      <c r="B244" s="762"/>
      <c r="C244" s="1070"/>
      <c r="D244" s="762"/>
      <c r="E244" s="766"/>
      <c r="F244" s="766"/>
      <c r="G244" s="766"/>
      <c r="H244" s="766"/>
      <c r="I244" s="766"/>
      <c r="J244" s="766"/>
      <c r="K244" s="766"/>
    </row>
    <row r="245" spans="2:11" ht="15.75" x14ac:dyDescent="0.25">
      <c r="B245" s="762"/>
      <c r="C245" s="1070"/>
      <c r="D245" s="762"/>
      <c r="E245" s="766"/>
      <c r="F245" s="766"/>
      <c r="G245" s="766"/>
      <c r="H245" s="766"/>
      <c r="I245" s="766"/>
      <c r="J245" s="766"/>
      <c r="K245" s="766"/>
    </row>
    <row r="246" spans="2:11" ht="15.75" x14ac:dyDescent="0.25">
      <c r="B246" s="762"/>
      <c r="C246" s="1070"/>
      <c r="D246" s="762"/>
      <c r="E246" s="766"/>
      <c r="F246" s="766"/>
      <c r="G246" s="766"/>
      <c r="H246" s="766"/>
      <c r="I246" s="766"/>
      <c r="J246" s="766"/>
      <c r="K246" s="766"/>
    </row>
    <row r="247" spans="2:11" ht="15.75" x14ac:dyDescent="0.25">
      <c r="B247" s="762"/>
      <c r="C247" s="1070"/>
      <c r="D247" s="762"/>
      <c r="E247" s="766"/>
      <c r="F247" s="766"/>
      <c r="G247" s="766"/>
      <c r="H247" s="766"/>
      <c r="I247" s="766"/>
      <c r="J247" s="766"/>
      <c r="K247" s="766"/>
    </row>
    <row r="248" spans="2:11" ht="15.75" x14ac:dyDescent="0.25">
      <c r="B248" s="762"/>
      <c r="C248" s="1070"/>
      <c r="D248" s="762"/>
      <c r="E248" s="766"/>
      <c r="F248" s="766"/>
      <c r="G248" s="766"/>
      <c r="H248" s="766"/>
      <c r="I248" s="766"/>
      <c r="J248" s="766"/>
      <c r="K248" s="766"/>
    </row>
    <row r="249" spans="2:11" ht="15.75" x14ac:dyDescent="0.25">
      <c r="B249" s="762"/>
      <c r="C249" s="1070"/>
      <c r="D249" s="762"/>
      <c r="E249" s="766"/>
      <c r="F249" s="766"/>
      <c r="G249" s="766"/>
      <c r="H249" s="766"/>
      <c r="I249" s="766"/>
      <c r="J249" s="766"/>
      <c r="K249" s="766"/>
    </row>
    <row r="250" spans="2:11" ht="15.75" x14ac:dyDescent="0.25">
      <c r="B250" s="762"/>
      <c r="C250" s="1070"/>
      <c r="D250" s="762"/>
      <c r="E250" s="766"/>
      <c r="F250" s="766"/>
      <c r="G250" s="766"/>
      <c r="H250" s="766"/>
      <c r="I250" s="766"/>
      <c r="J250" s="766"/>
      <c r="K250" s="766"/>
    </row>
    <row r="251" spans="2:11" ht="15.75" x14ac:dyDescent="0.25">
      <c r="B251" s="762"/>
      <c r="C251" s="1070"/>
      <c r="D251" s="762"/>
      <c r="E251" s="766"/>
      <c r="F251" s="766"/>
      <c r="G251" s="766"/>
      <c r="H251" s="766"/>
      <c r="I251" s="766"/>
      <c r="J251" s="766"/>
      <c r="K251" s="766"/>
    </row>
    <row r="252" spans="2:11" ht="15.75" x14ac:dyDescent="0.25">
      <c r="B252" s="762"/>
      <c r="C252" s="1070"/>
      <c r="D252" s="762"/>
      <c r="E252" s="766"/>
      <c r="F252" s="766"/>
      <c r="G252" s="766"/>
      <c r="H252" s="766"/>
      <c r="I252" s="766"/>
      <c r="J252" s="766"/>
      <c r="K252" s="766"/>
    </row>
    <row r="253" spans="2:11" ht="15.75" x14ac:dyDescent="0.25">
      <c r="B253" s="762"/>
      <c r="C253" s="1070"/>
      <c r="D253" s="762"/>
      <c r="E253" s="766"/>
      <c r="F253" s="766"/>
      <c r="G253" s="766"/>
      <c r="H253" s="766"/>
      <c r="I253" s="766"/>
      <c r="J253" s="766"/>
      <c r="K253" s="766"/>
    </row>
    <row r="254" spans="2:11" ht="15.75" x14ac:dyDescent="0.25">
      <c r="B254" s="762"/>
      <c r="C254" s="1070"/>
      <c r="D254" s="762"/>
      <c r="E254" s="766"/>
      <c r="F254" s="766"/>
      <c r="G254" s="766"/>
      <c r="H254" s="766"/>
      <c r="I254" s="766"/>
      <c r="J254" s="766"/>
      <c r="K254" s="766"/>
    </row>
    <row r="255" spans="2:11" ht="15.75" x14ac:dyDescent="0.25">
      <c r="B255" s="762"/>
      <c r="C255" s="1070"/>
      <c r="D255" s="762"/>
      <c r="E255" s="766"/>
      <c r="F255" s="766"/>
      <c r="G255" s="766"/>
      <c r="H255" s="766"/>
      <c r="I255" s="766"/>
      <c r="J255" s="766"/>
      <c r="K255" s="766"/>
    </row>
    <row r="256" spans="2:11" ht="15.75" x14ac:dyDescent="0.25">
      <c r="B256" s="762"/>
      <c r="C256" s="1070"/>
      <c r="D256" s="762"/>
      <c r="E256" s="766"/>
      <c r="F256" s="766"/>
      <c r="G256" s="766"/>
      <c r="H256" s="766"/>
      <c r="I256" s="766"/>
      <c r="J256" s="766"/>
      <c r="K256" s="766"/>
    </row>
    <row r="257" spans="2:11" ht="15.75" x14ac:dyDescent="0.25">
      <c r="B257" s="762"/>
      <c r="C257" s="1070"/>
      <c r="D257" s="762"/>
      <c r="E257" s="766"/>
      <c r="F257" s="766"/>
      <c r="G257" s="766"/>
      <c r="H257" s="766"/>
      <c r="I257" s="766"/>
      <c r="J257" s="766"/>
      <c r="K257" s="766"/>
    </row>
    <row r="258" spans="2:11" ht="15.75" x14ac:dyDescent="0.25">
      <c r="B258" s="762"/>
      <c r="C258" s="1070"/>
      <c r="D258" s="762"/>
      <c r="E258" s="766"/>
      <c r="F258" s="766"/>
      <c r="G258" s="766"/>
      <c r="H258" s="766"/>
      <c r="I258" s="766"/>
      <c r="J258" s="766"/>
      <c r="K258" s="766"/>
    </row>
  </sheetData>
  <mergeCells count="2">
    <mergeCell ref="A5:F5"/>
    <mergeCell ref="A6:F6"/>
  </mergeCells>
  <phoneticPr fontId="0" type="noConversion"/>
  <printOptions horizontalCentered="1"/>
  <pageMargins left="0.23622047244094491" right="0.23622047244094491" top="0.62992125984251968" bottom="0.51181102362204722" header="0.23622047244094491" footer="0.23622047244094491"/>
  <pageSetup paperSize="9" scale="75" firstPageNumber="0" orientation="portrait" horizontalDpi="300" verticalDpi="300" r:id="rId1"/>
  <headerFooter alignWithMargins="0">
    <oddFooter>&amp;C14. tábla &amp;P. oldal</oddFooter>
  </headerFooter>
  <rowBreaks count="3" manualBreakCount="3">
    <brk id="101" max="5" man="1"/>
    <brk id="124" max="5" man="1"/>
    <brk id="134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2"/>
  <dimension ref="A2:L366"/>
  <sheetViews>
    <sheetView topLeftCell="A2" zoomScaleNormal="100" workbookViewId="0">
      <pane xSplit="2" ySplit="11" topLeftCell="C13" activePane="bottomRight" state="frozen"/>
      <selection pane="topRight"/>
      <selection pane="bottomLeft"/>
      <selection pane="bottomRight" activeCell="F2" sqref="F2"/>
    </sheetView>
  </sheetViews>
  <sheetFormatPr defaultRowHeight="12.75" x14ac:dyDescent="0.2"/>
  <cols>
    <col min="1" max="1" width="5.7109375" style="362" customWidth="1"/>
    <col min="2" max="2" width="62.85546875" style="363" customWidth="1"/>
    <col min="3" max="3" width="12.7109375" style="359" customWidth="1"/>
    <col min="4" max="4" width="12.7109375" style="330" customWidth="1"/>
    <col min="5" max="6" width="12.7109375" style="355" customWidth="1"/>
    <col min="7" max="7" width="13.85546875" style="355" customWidth="1"/>
    <col min="8" max="8" width="13.42578125" style="355" customWidth="1"/>
    <col min="9" max="9" width="13" style="355" customWidth="1"/>
    <col min="10" max="12" width="7.7109375" style="648" customWidth="1"/>
    <col min="13" max="13" width="9.140625" style="648" customWidth="1"/>
    <col min="14" max="16384" width="9.140625" style="648"/>
  </cols>
  <sheetData>
    <row r="2" spans="1:9" s="359" customFormat="1" x14ac:dyDescent="0.2">
      <c r="A2" s="357"/>
      <c r="B2" s="358"/>
      <c r="D2" s="528"/>
      <c r="E2" s="330"/>
      <c r="F2" s="528" t="s">
        <v>1280</v>
      </c>
      <c r="G2" s="330"/>
      <c r="H2" s="330"/>
      <c r="I2" s="330"/>
    </row>
    <row r="3" spans="1:9" s="359" customFormat="1" x14ac:dyDescent="0.2">
      <c r="A3" s="357"/>
      <c r="B3" s="358"/>
      <c r="D3" s="528"/>
      <c r="E3" s="330"/>
      <c r="F3" s="528" t="s">
        <v>53</v>
      </c>
      <c r="G3" s="330"/>
      <c r="H3" s="330"/>
      <c r="I3" s="330"/>
    </row>
    <row r="4" spans="1:9" s="359" customFormat="1" hidden="1" x14ac:dyDescent="0.2">
      <c r="A4" s="357"/>
      <c r="B4" s="358"/>
      <c r="D4" s="528"/>
      <c r="E4" s="330"/>
      <c r="F4" s="925" t="s">
        <v>478</v>
      </c>
      <c r="G4" s="330"/>
      <c r="H4" s="330"/>
      <c r="I4" s="330"/>
    </row>
    <row r="5" spans="1:9" s="359" customFormat="1" x14ac:dyDescent="0.2">
      <c r="A5" s="357"/>
      <c r="B5" s="358"/>
      <c r="D5" s="330"/>
      <c r="E5" s="330"/>
      <c r="F5" s="330"/>
      <c r="G5" s="330"/>
      <c r="H5" s="330"/>
      <c r="I5" s="330"/>
    </row>
    <row r="6" spans="1:9" s="359" customFormat="1" ht="16.5" x14ac:dyDescent="0.25">
      <c r="A6" s="2389" t="s">
        <v>1350</v>
      </c>
      <c r="B6" s="2308"/>
      <c r="C6" s="2308"/>
      <c r="D6" s="2308"/>
      <c r="E6" s="2308"/>
      <c r="F6" s="2308"/>
      <c r="G6" s="330"/>
      <c r="H6" s="330"/>
      <c r="I6" s="330"/>
    </row>
    <row r="7" spans="1:9" s="359" customFormat="1" x14ac:dyDescent="0.2">
      <c r="A7" s="2531" t="s">
        <v>374</v>
      </c>
      <c r="B7" s="2531"/>
      <c r="C7" s="2531"/>
      <c r="D7" s="2531"/>
      <c r="E7" s="2531"/>
      <c r="F7" s="2531"/>
      <c r="G7" s="330"/>
      <c r="H7" s="330"/>
      <c r="I7" s="330"/>
    </row>
    <row r="8" spans="1:9" s="359" customFormat="1" ht="17.25" customHeight="1" thickBot="1" x14ac:dyDescent="0.25">
      <c r="A8" s="357"/>
      <c r="B8" s="358"/>
      <c r="D8" s="330"/>
      <c r="E8" s="330"/>
      <c r="F8" s="330"/>
      <c r="G8" s="330"/>
      <c r="H8" s="330"/>
      <c r="I8" s="330"/>
    </row>
    <row r="9" spans="1:9" s="359" customFormat="1" x14ac:dyDescent="0.2">
      <c r="A9" s="1032" t="s">
        <v>194</v>
      </c>
      <c r="B9" s="1074" t="s">
        <v>320</v>
      </c>
      <c r="C9" s="1034" t="s">
        <v>1202</v>
      </c>
      <c r="D9" s="1035" t="s">
        <v>1202</v>
      </c>
      <c r="E9" s="1035" t="s">
        <v>1202</v>
      </c>
      <c r="F9" s="1035" t="s">
        <v>1202</v>
      </c>
      <c r="G9" s="15"/>
      <c r="H9" s="5"/>
      <c r="I9" s="5"/>
    </row>
    <row r="10" spans="1:9" s="359" customFormat="1" x14ac:dyDescent="0.2">
      <c r="A10" s="1036" t="s">
        <v>195</v>
      </c>
      <c r="B10" s="1075"/>
      <c r="C10" s="1038" t="s">
        <v>34</v>
      </c>
      <c r="D10" s="1038" t="s">
        <v>318</v>
      </c>
      <c r="E10" s="1038" t="s">
        <v>135</v>
      </c>
      <c r="F10" s="1038" t="s">
        <v>135</v>
      </c>
      <c r="G10" s="1116"/>
      <c r="H10" s="5"/>
      <c r="I10" s="5"/>
    </row>
    <row r="11" spans="1:9" s="359" customFormat="1" ht="13.5" thickBot="1" x14ac:dyDescent="0.25">
      <c r="A11" s="1076"/>
      <c r="B11" s="1077"/>
      <c r="C11" s="1039" t="s">
        <v>8</v>
      </c>
      <c r="D11" s="1040" t="s">
        <v>8</v>
      </c>
      <c r="E11" s="1040"/>
      <c r="F11" s="1040" t="s">
        <v>185</v>
      </c>
      <c r="G11" s="16"/>
      <c r="H11" s="5"/>
      <c r="I11" s="5"/>
    </row>
    <row r="12" spans="1:9" s="359" customFormat="1" ht="13.5" thickBot="1" x14ac:dyDescent="0.25">
      <c r="A12" s="2398">
        <v>1</v>
      </c>
      <c r="B12" s="2397">
        <v>2</v>
      </c>
      <c r="C12" s="2390">
        <v>3</v>
      </c>
      <c r="D12" s="2391">
        <v>4</v>
      </c>
      <c r="E12" s="2392">
        <v>5</v>
      </c>
      <c r="F12" s="2399">
        <v>6</v>
      </c>
    </row>
    <row r="13" spans="1:9" ht="9.9499999999999993" customHeight="1" x14ac:dyDescent="0.25">
      <c r="A13" s="1078"/>
      <c r="B13" s="1044"/>
      <c r="C13" s="1079"/>
      <c r="D13" s="1080"/>
      <c r="E13" s="1080"/>
      <c r="F13" s="1080"/>
      <c r="G13" s="648"/>
      <c r="H13" s="648"/>
      <c r="I13" s="648"/>
    </row>
    <row r="14" spans="1:9" s="1082" customFormat="1" ht="15.75" x14ac:dyDescent="0.25">
      <c r="A14" s="1043" t="s">
        <v>126</v>
      </c>
      <c r="B14" s="1044" t="s">
        <v>520</v>
      </c>
      <c r="C14" s="1079"/>
      <c r="D14" s="1081"/>
      <c r="E14" s="1081"/>
      <c r="F14" s="1081"/>
    </row>
    <row r="15" spans="1:9" s="1082" customFormat="1" ht="9.9499999999999993" customHeight="1" x14ac:dyDescent="0.25">
      <c r="A15" s="1043"/>
      <c r="B15" s="1044"/>
      <c r="C15" s="1079"/>
      <c r="D15" s="1081"/>
      <c r="E15" s="1081"/>
      <c r="F15" s="1081"/>
    </row>
    <row r="16" spans="1:9" s="1082" customFormat="1" ht="13.5" customHeight="1" x14ac:dyDescent="0.25">
      <c r="A16" s="1048" t="s">
        <v>654</v>
      </c>
      <c r="B16" s="1049" t="s">
        <v>432</v>
      </c>
      <c r="C16" s="1079"/>
      <c r="D16" s="1081"/>
      <c r="E16" s="1081"/>
      <c r="F16" s="1081"/>
    </row>
    <row r="17" spans="1:10" s="1082" customFormat="1" ht="9.9499999999999993" customHeight="1" x14ac:dyDescent="0.25">
      <c r="A17" s="1043"/>
      <c r="B17" s="1044"/>
      <c r="C17" s="1079"/>
      <c r="D17" s="1081"/>
      <c r="E17" s="1081"/>
      <c r="F17" s="1081"/>
    </row>
    <row r="18" spans="1:10" ht="13.5" customHeight="1" x14ac:dyDescent="0.25">
      <c r="A18" s="1050">
        <v>1</v>
      </c>
      <c r="B18" s="1051" t="s">
        <v>433</v>
      </c>
      <c r="C18" s="1083"/>
      <c r="D18" s="1084"/>
      <c r="E18" s="1084"/>
      <c r="F18" s="1084"/>
      <c r="G18" s="648"/>
      <c r="H18" s="648"/>
      <c r="I18" s="648"/>
    </row>
    <row r="19" spans="1:10" ht="5.0999999999999996" customHeight="1" x14ac:dyDescent="0.25">
      <c r="A19" s="1050"/>
      <c r="B19" s="1051"/>
      <c r="C19" s="1083"/>
      <c r="D19" s="1084"/>
      <c r="E19" s="1084"/>
      <c r="F19" s="1084"/>
      <c r="G19" s="648"/>
      <c r="H19" s="648"/>
      <c r="I19" s="648"/>
    </row>
    <row r="20" spans="1:10" ht="12.75" customHeight="1" x14ac:dyDescent="0.2">
      <c r="A20" s="1041" t="s">
        <v>124</v>
      </c>
      <c r="B20" s="1053" t="s">
        <v>17</v>
      </c>
      <c r="C20" s="1054">
        <v>127000</v>
      </c>
      <c r="D20" s="1085">
        <v>481227</v>
      </c>
      <c r="E20" s="1085">
        <v>181091.15400000001</v>
      </c>
      <c r="F20" s="2201">
        <v>37.631129176043743</v>
      </c>
      <c r="G20" s="648"/>
      <c r="H20" s="648"/>
      <c r="I20" s="1122"/>
      <c r="J20" s="1122"/>
    </row>
    <row r="21" spans="1:10" x14ac:dyDescent="0.2">
      <c r="A21" s="1041" t="s">
        <v>353</v>
      </c>
      <c r="B21" s="1053" t="s">
        <v>15</v>
      </c>
      <c r="C21" s="1054">
        <v>90026</v>
      </c>
      <c r="D21" s="1085">
        <v>238252</v>
      </c>
      <c r="E21" s="1085">
        <v>148221.65700000001</v>
      </c>
      <c r="F21" s="2201">
        <v>62.212135470006544</v>
      </c>
      <c r="G21" s="648"/>
      <c r="H21" s="648"/>
      <c r="I21" s="1122"/>
      <c r="J21" s="1122"/>
    </row>
    <row r="22" spans="1:10" x14ac:dyDescent="0.2">
      <c r="A22" s="1041" t="s">
        <v>703</v>
      </c>
      <c r="B22" s="1053" t="s">
        <v>16</v>
      </c>
      <c r="C22" s="1054">
        <v>63530</v>
      </c>
      <c r="D22" s="1085">
        <v>0</v>
      </c>
      <c r="E22" s="1085">
        <v>0</v>
      </c>
      <c r="F22" s="2201">
        <v>0</v>
      </c>
      <c r="G22" s="648"/>
      <c r="H22" s="648"/>
      <c r="I22" s="1122"/>
      <c r="J22" s="1122"/>
    </row>
    <row r="23" spans="1:10" x14ac:dyDescent="0.2">
      <c r="A23" s="1041" t="s">
        <v>698</v>
      </c>
      <c r="B23" s="1086" t="s">
        <v>964</v>
      </c>
      <c r="C23" s="1087">
        <v>83001</v>
      </c>
      <c r="D23" s="1085">
        <v>276917</v>
      </c>
      <c r="E23" s="1085">
        <v>200254.777</v>
      </c>
      <c r="F23" s="2201">
        <v>72.31581195809575</v>
      </c>
      <c r="G23" s="648"/>
      <c r="H23" s="648"/>
      <c r="I23" s="1122"/>
      <c r="J23" s="1122"/>
    </row>
    <row r="24" spans="1:10" x14ac:dyDescent="0.2">
      <c r="A24" s="1041" t="s">
        <v>188</v>
      </c>
      <c r="B24" s="1086" t="s">
        <v>1062</v>
      </c>
      <c r="C24" s="1087">
        <v>55000</v>
      </c>
      <c r="D24" s="1085">
        <v>63220</v>
      </c>
      <c r="E24" s="1085">
        <v>63220</v>
      </c>
      <c r="F24" s="2201">
        <v>100</v>
      </c>
      <c r="G24" s="648"/>
      <c r="H24" s="648"/>
      <c r="I24" s="1122"/>
      <c r="J24" s="1122"/>
    </row>
    <row r="25" spans="1:10" x14ac:dyDescent="0.2">
      <c r="A25" s="1041" t="s">
        <v>196</v>
      </c>
      <c r="B25" s="1053" t="s">
        <v>14</v>
      </c>
      <c r="C25" s="1054">
        <v>93867</v>
      </c>
      <c r="D25" s="1085">
        <v>450085</v>
      </c>
      <c r="E25" s="1085">
        <v>379681.20400000003</v>
      </c>
      <c r="F25" s="2201">
        <v>84.357666662963666</v>
      </c>
      <c r="G25" s="648"/>
      <c r="H25" s="648"/>
      <c r="I25" s="1122"/>
      <c r="J25" s="1122"/>
    </row>
    <row r="26" spans="1:10" x14ac:dyDescent="0.2">
      <c r="A26" s="1041" t="s">
        <v>197</v>
      </c>
      <c r="B26" s="1086" t="s">
        <v>522</v>
      </c>
      <c r="C26" s="1087">
        <v>12129</v>
      </c>
      <c r="D26" s="1085">
        <v>41987</v>
      </c>
      <c r="E26" s="1085">
        <v>10867.39</v>
      </c>
      <c r="F26" s="2201">
        <v>25.882749422440277</v>
      </c>
      <c r="G26" s="648"/>
      <c r="H26" s="648"/>
      <c r="I26" s="1122"/>
      <c r="J26" s="1122"/>
    </row>
    <row r="27" spans="1:10" x14ac:dyDescent="0.2">
      <c r="A27" s="1041" t="s">
        <v>189</v>
      </c>
      <c r="B27" s="1086" t="s">
        <v>962</v>
      </c>
      <c r="C27" s="1087">
        <v>12109</v>
      </c>
      <c r="D27" s="1085">
        <v>53766</v>
      </c>
      <c r="E27" s="1085">
        <v>3251.4750000000004</v>
      </c>
      <c r="F27" s="2201">
        <v>6.0474556411114833</v>
      </c>
      <c r="G27" s="648"/>
      <c r="H27" s="648"/>
      <c r="I27" s="1122"/>
      <c r="J27" s="1122"/>
    </row>
    <row r="28" spans="1:10" x14ac:dyDescent="0.2">
      <c r="A28" s="1041" t="s">
        <v>190</v>
      </c>
      <c r="B28" s="1086" t="s">
        <v>18</v>
      </c>
      <c r="C28" s="1087">
        <v>1270</v>
      </c>
      <c r="D28" s="1085">
        <v>1270</v>
      </c>
      <c r="E28" s="1085">
        <v>0</v>
      </c>
      <c r="F28" s="2201">
        <v>0</v>
      </c>
      <c r="G28" s="648"/>
      <c r="H28" s="648"/>
      <c r="I28" s="1122"/>
      <c r="J28" s="1122"/>
    </row>
    <row r="29" spans="1:10" x14ac:dyDescent="0.2">
      <c r="A29" s="1041" t="s">
        <v>191</v>
      </c>
      <c r="B29" s="1088" t="s">
        <v>524</v>
      </c>
      <c r="C29" s="1054">
        <v>1270</v>
      </c>
      <c r="D29" s="1085">
        <v>1270</v>
      </c>
      <c r="E29" s="1091">
        <v>0</v>
      </c>
      <c r="F29" s="2201">
        <v>0</v>
      </c>
      <c r="G29" s="648"/>
      <c r="H29" s="648"/>
      <c r="I29" s="1122"/>
      <c r="J29" s="1122"/>
    </row>
    <row r="30" spans="1:10" x14ac:dyDescent="0.2">
      <c r="A30" s="1041" t="s">
        <v>192</v>
      </c>
      <c r="B30" s="1089" t="s">
        <v>521</v>
      </c>
      <c r="C30" s="1090">
        <v>1270</v>
      </c>
      <c r="D30" s="1091">
        <v>29098</v>
      </c>
      <c r="E30" s="1091">
        <v>27828.036</v>
      </c>
      <c r="F30" s="2201">
        <v>95.635562581620732</v>
      </c>
      <c r="G30" s="648"/>
      <c r="H30" s="648"/>
      <c r="I30" s="1122"/>
      <c r="J30" s="1122"/>
    </row>
    <row r="31" spans="1:10" ht="13.5" customHeight="1" x14ac:dyDescent="0.2">
      <c r="A31" s="1041" t="s">
        <v>646</v>
      </c>
      <c r="B31" s="1089" t="s">
        <v>1087</v>
      </c>
      <c r="C31" s="1090">
        <v>137709</v>
      </c>
      <c r="D31" s="1091">
        <v>190351</v>
      </c>
      <c r="E31" s="1091">
        <v>183233.07</v>
      </c>
      <c r="F31" s="2201">
        <v>96.260629048442098</v>
      </c>
      <c r="G31" s="648"/>
      <c r="H31" s="648"/>
      <c r="I31" s="1122"/>
      <c r="J31" s="1122"/>
    </row>
    <row r="32" spans="1:10" x14ac:dyDescent="0.2">
      <c r="A32" s="1041" t="s">
        <v>647</v>
      </c>
      <c r="B32" s="1089" t="s">
        <v>1122</v>
      </c>
      <c r="C32" s="1090">
        <v>1270</v>
      </c>
      <c r="D32" s="1091">
        <v>2098</v>
      </c>
      <c r="E32" s="1091">
        <v>0</v>
      </c>
      <c r="F32" s="2201">
        <v>0</v>
      </c>
      <c r="G32" s="648"/>
      <c r="H32" s="648"/>
      <c r="I32" s="1122"/>
      <c r="J32" s="1122"/>
    </row>
    <row r="33" spans="1:10" x14ac:dyDescent="0.2">
      <c r="A33" s="1041" t="s">
        <v>454</v>
      </c>
      <c r="B33" s="1089" t="s">
        <v>1105</v>
      </c>
      <c r="C33" s="1090">
        <v>2540</v>
      </c>
      <c r="D33" s="1091">
        <v>2540</v>
      </c>
      <c r="E33" s="1085">
        <v>0</v>
      </c>
      <c r="F33" s="2201">
        <v>0</v>
      </c>
      <c r="G33" s="648"/>
      <c r="H33" s="648"/>
      <c r="I33" s="1122"/>
      <c r="J33" s="1122"/>
    </row>
    <row r="34" spans="1:10" x14ac:dyDescent="0.2">
      <c r="A34" s="832" t="s">
        <v>455</v>
      </c>
      <c r="B34" s="1092" t="s">
        <v>1107</v>
      </c>
      <c r="C34" s="1054">
        <v>100690</v>
      </c>
      <c r="D34" s="1085">
        <v>55705.385999999999</v>
      </c>
      <c r="E34" s="1085">
        <v>46403.033000000003</v>
      </c>
      <c r="F34" s="2201">
        <v>83.300801470076891</v>
      </c>
      <c r="G34" s="648"/>
      <c r="H34" s="648"/>
      <c r="I34" s="1122"/>
      <c r="J34" s="1122"/>
    </row>
    <row r="35" spans="1:10" x14ac:dyDescent="0.2">
      <c r="A35" s="832" t="s">
        <v>456</v>
      </c>
      <c r="B35" s="1086" t="s">
        <v>1165</v>
      </c>
      <c r="C35" s="1054">
        <v>2540</v>
      </c>
      <c r="D35" s="1085">
        <v>1909</v>
      </c>
      <c r="E35" s="1085">
        <v>0</v>
      </c>
      <c r="F35" s="2201">
        <v>0</v>
      </c>
      <c r="G35" s="648"/>
      <c r="H35" s="648"/>
      <c r="I35" s="1122"/>
      <c r="J35" s="1122"/>
    </row>
    <row r="36" spans="1:10" x14ac:dyDescent="0.2">
      <c r="A36" s="832" t="s">
        <v>457</v>
      </c>
      <c r="B36" s="1086" t="s">
        <v>1166</v>
      </c>
      <c r="C36" s="1054">
        <v>381000</v>
      </c>
      <c r="D36" s="1085">
        <v>19920</v>
      </c>
      <c r="E36" s="1085">
        <v>615.95000000000005</v>
      </c>
      <c r="F36" s="2201">
        <v>3.0921184738955825</v>
      </c>
      <c r="G36" s="648"/>
      <c r="H36" s="648"/>
      <c r="I36" s="1122"/>
      <c r="J36" s="1122"/>
    </row>
    <row r="37" spans="1:10" x14ac:dyDescent="0.2">
      <c r="A37" s="1041" t="s">
        <v>458</v>
      </c>
      <c r="B37" s="1086" t="s">
        <v>1167</v>
      </c>
      <c r="C37" s="1087">
        <v>6350</v>
      </c>
      <c r="D37" s="1085">
        <v>68527</v>
      </c>
      <c r="E37" s="1085">
        <v>35596.887999999999</v>
      </c>
      <c r="F37" s="2201">
        <v>51.945784873115706</v>
      </c>
      <c r="G37" s="648"/>
      <c r="H37" s="648"/>
      <c r="I37" s="1122"/>
      <c r="J37" s="1122"/>
    </row>
    <row r="38" spans="1:10" ht="13.5" customHeight="1" x14ac:dyDescent="0.2">
      <c r="A38" s="1041" t="s">
        <v>459</v>
      </c>
      <c r="B38" s="1086" t="s">
        <v>1126</v>
      </c>
      <c r="C38" s="1054">
        <v>17690</v>
      </c>
      <c r="D38" s="1085">
        <v>27829</v>
      </c>
      <c r="E38" s="1085">
        <v>11928.856</v>
      </c>
      <c r="F38" s="2201">
        <v>42.86483883718423</v>
      </c>
      <c r="G38" s="648"/>
      <c r="H38" s="648"/>
      <c r="I38" s="1122"/>
      <c r="J38" s="1122"/>
    </row>
    <row r="39" spans="1:10" ht="13.5" customHeight="1" x14ac:dyDescent="0.2">
      <c r="A39" s="1041" t="s">
        <v>460</v>
      </c>
      <c r="B39" s="1086" t="s">
        <v>1168</v>
      </c>
      <c r="C39" s="1054">
        <v>19050</v>
      </c>
      <c r="D39" s="1085">
        <v>11497</v>
      </c>
      <c r="E39" s="1085">
        <v>11441.835999999999</v>
      </c>
      <c r="F39" s="2201">
        <v>99.520187875097847</v>
      </c>
      <c r="G39" s="648"/>
      <c r="H39" s="648"/>
      <c r="I39" s="1122"/>
      <c r="J39" s="1122"/>
    </row>
    <row r="40" spans="1:10" ht="13.5" customHeight="1" x14ac:dyDescent="0.2">
      <c r="A40" s="1041" t="s">
        <v>461</v>
      </c>
      <c r="B40" s="1086" t="s">
        <v>1169</v>
      </c>
      <c r="C40" s="1054">
        <v>5080</v>
      </c>
      <c r="D40" s="1085">
        <v>0</v>
      </c>
      <c r="E40" s="1085">
        <v>0</v>
      </c>
      <c r="F40" s="2201">
        <v>0</v>
      </c>
      <c r="G40" s="648"/>
      <c r="H40" s="648"/>
      <c r="I40" s="1122"/>
      <c r="J40" s="1122"/>
    </row>
    <row r="41" spans="1:10" ht="13.5" customHeight="1" x14ac:dyDescent="0.2">
      <c r="A41" s="1041" t="s">
        <v>462</v>
      </c>
      <c r="B41" s="1086" t="s">
        <v>1108</v>
      </c>
      <c r="C41" s="1087">
        <v>466620</v>
      </c>
      <c r="D41" s="1085">
        <v>499477</v>
      </c>
      <c r="E41" s="1085">
        <v>9739.630000000001</v>
      </c>
      <c r="F41" s="2201">
        <v>1.9499656640846328</v>
      </c>
      <c r="G41" s="648"/>
      <c r="H41" s="648"/>
      <c r="I41" s="1122"/>
      <c r="J41" s="1122"/>
    </row>
    <row r="42" spans="1:10" ht="13.5" customHeight="1" x14ac:dyDescent="0.2">
      <c r="A42" s="1041" t="s">
        <v>1123</v>
      </c>
      <c r="B42" s="1086" t="s">
        <v>1338</v>
      </c>
      <c r="C42" s="1054">
        <v>1270</v>
      </c>
      <c r="D42" s="1085">
        <v>0</v>
      </c>
      <c r="E42" s="2277">
        <v>0</v>
      </c>
      <c r="F42" s="2201">
        <v>0</v>
      </c>
      <c r="G42" s="648"/>
      <c r="H42" s="648"/>
      <c r="I42" s="1122"/>
      <c r="J42" s="1122"/>
    </row>
    <row r="43" spans="1:10" x14ac:dyDescent="0.2">
      <c r="A43" s="1041" t="s">
        <v>963</v>
      </c>
      <c r="B43" s="1093" t="s">
        <v>1339</v>
      </c>
      <c r="C43" s="1054">
        <v>63500</v>
      </c>
      <c r="D43" s="1085">
        <v>650</v>
      </c>
      <c r="E43" s="1085">
        <v>0</v>
      </c>
      <c r="F43" s="2201">
        <v>0</v>
      </c>
      <c r="G43" s="648"/>
      <c r="H43" s="648"/>
      <c r="I43" s="1122"/>
      <c r="J43" s="1122"/>
    </row>
    <row r="44" spans="1:10" ht="14.25" customHeight="1" x14ac:dyDescent="0.2">
      <c r="A44" s="1041" t="s">
        <v>1106</v>
      </c>
      <c r="B44" s="1086" t="s">
        <v>1332</v>
      </c>
      <c r="C44" s="1087">
        <v>813500</v>
      </c>
      <c r="D44" s="1085">
        <v>519959.70900000003</v>
      </c>
      <c r="E44" s="1085">
        <v>82826.92</v>
      </c>
      <c r="F44" s="2201">
        <v>15.929488105779363</v>
      </c>
      <c r="G44" s="648"/>
      <c r="H44" s="648"/>
      <c r="I44" s="1122"/>
      <c r="J44" s="1122"/>
    </row>
    <row r="45" spans="1:10" ht="14.25" customHeight="1" x14ac:dyDescent="0.2">
      <c r="A45" s="1041" t="s">
        <v>991</v>
      </c>
      <c r="B45" s="1086" t="s">
        <v>1333</v>
      </c>
      <c r="C45" s="1087">
        <v>12700</v>
      </c>
      <c r="D45" s="1085">
        <v>12700</v>
      </c>
      <c r="E45" s="1085">
        <v>11239.5</v>
      </c>
      <c r="F45" s="2201">
        <v>88.5</v>
      </c>
      <c r="G45" s="648"/>
      <c r="H45" s="648"/>
      <c r="I45" s="1122"/>
      <c r="J45" s="1122"/>
    </row>
    <row r="46" spans="1:10" ht="14.25" customHeight="1" x14ac:dyDescent="0.2">
      <c r="A46" s="1041" t="s">
        <v>1124</v>
      </c>
      <c r="B46" s="1086" t="s">
        <v>523</v>
      </c>
      <c r="C46" s="1087">
        <v>0</v>
      </c>
      <c r="D46" s="1085">
        <v>17530</v>
      </c>
      <c r="E46" s="1085">
        <v>5514.9210000000003</v>
      </c>
      <c r="F46" s="2201">
        <v>31.459903023388481</v>
      </c>
      <c r="G46" s="648"/>
      <c r="H46" s="648"/>
      <c r="I46" s="1122"/>
      <c r="J46" s="1122"/>
    </row>
    <row r="47" spans="1:10" ht="14.25" customHeight="1" x14ac:dyDescent="0.2">
      <c r="A47" s="1041" t="s">
        <v>1125</v>
      </c>
      <c r="B47" s="1086" t="s">
        <v>1103</v>
      </c>
      <c r="C47" s="1087">
        <v>0</v>
      </c>
      <c r="D47" s="1085">
        <v>28190</v>
      </c>
      <c r="E47" s="1085">
        <v>25698.45</v>
      </c>
      <c r="F47" s="2201">
        <v>91.161582121319611</v>
      </c>
      <c r="G47" s="648"/>
      <c r="H47" s="648"/>
      <c r="I47" s="1122"/>
      <c r="J47" s="1122"/>
    </row>
    <row r="48" spans="1:10" ht="14.25" customHeight="1" x14ac:dyDescent="0.2">
      <c r="A48" s="1041" t="s">
        <v>1127</v>
      </c>
      <c r="B48" s="1086" t="s">
        <v>1129</v>
      </c>
      <c r="C48" s="1087">
        <v>0</v>
      </c>
      <c r="D48" s="1085">
        <v>56373</v>
      </c>
      <c r="E48" s="1085">
        <v>53068.472999999998</v>
      </c>
      <c r="F48" s="2201">
        <v>94.13810334734714</v>
      </c>
      <c r="G48" s="648"/>
      <c r="H48" s="648"/>
      <c r="I48" s="1122"/>
      <c r="J48" s="1122"/>
    </row>
    <row r="49" spans="1:12" ht="14.25" customHeight="1" x14ac:dyDescent="0.2">
      <c r="A49" s="1041" t="s">
        <v>1128</v>
      </c>
      <c r="B49" s="1086" t="s">
        <v>1170</v>
      </c>
      <c r="C49" s="1087">
        <v>0</v>
      </c>
      <c r="D49" s="1085">
        <v>1264</v>
      </c>
      <c r="E49" s="1085">
        <v>1263.6500000000001</v>
      </c>
      <c r="F49" s="2201">
        <v>99.972310126582286</v>
      </c>
      <c r="G49" s="648"/>
      <c r="H49" s="648"/>
      <c r="I49" s="1122"/>
      <c r="J49" s="1122"/>
    </row>
    <row r="50" spans="1:12" ht="14.25" customHeight="1" x14ac:dyDescent="0.2">
      <c r="A50" s="1041" t="s">
        <v>1130</v>
      </c>
      <c r="B50" s="1086" t="s">
        <v>1340</v>
      </c>
      <c r="C50" s="1087">
        <v>0</v>
      </c>
      <c r="D50" s="1085">
        <v>6500</v>
      </c>
      <c r="E50" s="1085">
        <v>0</v>
      </c>
      <c r="F50" s="2201">
        <v>0</v>
      </c>
      <c r="G50" s="648"/>
      <c r="H50" s="648"/>
      <c r="I50" s="1122"/>
      <c r="J50" s="1122"/>
    </row>
    <row r="51" spans="1:12" ht="14.25" customHeight="1" x14ac:dyDescent="0.2">
      <c r="A51" s="1041" t="s">
        <v>1171</v>
      </c>
      <c r="B51" s="1086" t="s">
        <v>1341</v>
      </c>
      <c r="C51" s="1087">
        <v>0</v>
      </c>
      <c r="D51" s="1085">
        <v>1663</v>
      </c>
      <c r="E51" s="1085">
        <v>0</v>
      </c>
      <c r="F51" s="2201">
        <v>0</v>
      </c>
      <c r="G51" s="648"/>
      <c r="H51" s="648"/>
      <c r="I51" s="1122"/>
      <c r="J51" s="1122"/>
    </row>
    <row r="52" spans="1:12" ht="5.0999999999999996" customHeight="1" x14ac:dyDescent="0.2">
      <c r="A52" s="1041"/>
      <c r="B52" s="1086"/>
      <c r="C52" s="1087"/>
      <c r="D52" s="1085"/>
      <c r="E52" s="1085"/>
      <c r="F52" s="2201"/>
    </row>
    <row r="53" spans="1:12" ht="13.5" customHeight="1" x14ac:dyDescent="0.25">
      <c r="A53" s="1041"/>
      <c r="B53" s="2200" t="s">
        <v>463</v>
      </c>
      <c r="C53" s="1094">
        <v>2571981</v>
      </c>
      <c r="D53" s="1095">
        <v>3161775.0949999997</v>
      </c>
      <c r="E53" s="1095">
        <v>1492986.8699999996</v>
      </c>
      <c r="F53" s="1119">
        <v>47.219894683875346</v>
      </c>
      <c r="G53" s="1122"/>
      <c r="H53" s="1122"/>
      <c r="I53" s="1971"/>
      <c r="J53" s="1122"/>
      <c r="K53" s="1122"/>
      <c r="L53" s="1122"/>
    </row>
    <row r="54" spans="1:12" ht="5.0999999999999996" customHeight="1" x14ac:dyDescent="0.25">
      <c r="A54" s="1041"/>
      <c r="B54" s="2200"/>
      <c r="C54" s="1094"/>
      <c r="D54" s="1095"/>
      <c r="E54" s="1095"/>
      <c r="F54" s="1095"/>
      <c r="G54" s="648"/>
      <c r="H54" s="648"/>
      <c r="I54" s="648"/>
    </row>
    <row r="55" spans="1:12" ht="13.5" customHeight="1" x14ac:dyDescent="0.25">
      <c r="A55" s="1050">
        <v>2</v>
      </c>
      <c r="B55" s="2200" t="s">
        <v>240</v>
      </c>
      <c r="C55" s="1096"/>
      <c r="D55" s="1096"/>
      <c r="E55" s="1096"/>
      <c r="F55" s="1096"/>
      <c r="G55" s="648"/>
      <c r="H55" s="648"/>
      <c r="I55" s="648"/>
    </row>
    <row r="56" spans="1:12" ht="5.0999999999999996" customHeight="1" x14ac:dyDescent="0.25">
      <c r="A56" s="1041"/>
      <c r="B56" s="2200"/>
      <c r="C56" s="1096"/>
      <c r="D56" s="1096"/>
      <c r="E56" s="1096"/>
      <c r="F56" s="1096"/>
      <c r="G56" s="648"/>
      <c r="H56" s="648"/>
      <c r="I56" s="648"/>
    </row>
    <row r="57" spans="1:12" ht="12.75" customHeight="1" x14ac:dyDescent="0.2">
      <c r="A57" s="1041" t="s">
        <v>124</v>
      </c>
      <c r="B57" s="1086" t="s">
        <v>1063</v>
      </c>
      <c r="C57" s="1097">
        <v>9191</v>
      </c>
      <c r="D57" s="1085">
        <v>9191</v>
      </c>
      <c r="E57" s="1085">
        <v>508.99099999999999</v>
      </c>
      <c r="F57" s="2201">
        <v>0</v>
      </c>
      <c r="G57" s="648"/>
      <c r="H57" s="648"/>
      <c r="I57" s="1122"/>
      <c r="J57" s="1122"/>
    </row>
    <row r="58" spans="1:12" ht="12.75" customHeight="1" x14ac:dyDescent="0.2">
      <c r="A58" s="1041" t="s">
        <v>353</v>
      </c>
      <c r="B58" s="1086" t="s">
        <v>1172</v>
      </c>
      <c r="C58" s="1097">
        <v>878</v>
      </c>
      <c r="D58" s="1085">
        <v>878</v>
      </c>
      <c r="E58" s="1085">
        <v>0</v>
      </c>
      <c r="F58" s="2201">
        <v>0</v>
      </c>
      <c r="G58" s="648"/>
      <c r="H58" s="648"/>
      <c r="I58" s="1122"/>
      <c r="J58" s="1122"/>
    </row>
    <row r="59" spans="1:12" ht="12.75" customHeight="1" x14ac:dyDescent="0.2">
      <c r="A59" s="1041" t="s">
        <v>703</v>
      </c>
      <c r="B59" s="1086" t="s">
        <v>1131</v>
      </c>
      <c r="C59" s="1097">
        <v>1270</v>
      </c>
      <c r="D59" s="1085">
        <v>1270</v>
      </c>
      <c r="E59" s="1085">
        <v>0</v>
      </c>
      <c r="F59" s="2201">
        <v>0</v>
      </c>
      <c r="G59" s="648"/>
      <c r="H59" s="648"/>
      <c r="I59" s="1122"/>
      <c r="J59" s="1122"/>
    </row>
    <row r="60" spans="1:12" ht="5.0999999999999996" customHeight="1" x14ac:dyDescent="0.25">
      <c r="A60" s="1041"/>
      <c r="B60" s="2200"/>
      <c r="C60" s="1096"/>
      <c r="D60" s="1096"/>
      <c r="E60" s="1096"/>
      <c r="F60" s="1096"/>
      <c r="G60" s="648"/>
      <c r="H60" s="648"/>
      <c r="I60" s="648"/>
    </row>
    <row r="61" spans="1:12" ht="13.5" customHeight="1" x14ac:dyDescent="0.25">
      <c r="A61" s="1041"/>
      <c r="B61" s="2200" t="s">
        <v>464</v>
      </c>
      <c r="C61" s="1096">
        <v>11339</v>
      </c>
      <c r="D61" s="1096">
        <v>11339</v>
      </c>
      <c r="E61" s="1096">
        <v>508.99099999999999</v>
      </c>
      <c r="F61" s="1121">
        <v>4.4888526325072755</v>
      </c>
      <c r="G61" s="1122"/>
      <c r="H61" s="1122"/>
      <c r="I61" s="1971"/>
      <c r="J61" s="1122"/>
      <c r="K61" s="1122"/>
      <c r="L61" s="1122"/>
    </row>
    <row r="62" spans="1:12" ht="5.0999999999999996" customHeight="1" x14ac:dyDescent="0.25">
      <c r="A62" s="1041"/>
      <c r="B62" s="2200"/>
      <c r="C62" s="1096"/>
      <c r="D62" s="1096"/>
      <c r="E62" s="1096"/>
      <c r="F62" s="1096"/>
      <c r="G62" s="648"/>
      <c r="H62" s="648"/>
      <c r="I62" s="648"/>
    </row>
    <row r="63" spans="1:12" ht="12.75" customHeight="1" x14ac:dyDescent="0.25">
      <c r="A63" s="1050">
        <v>3</v>
      </c>
      <c r="B63" s="2200" t="s">
        <v>679</v>
      </c>
      <c r="C63" s="1096"/>
      <c r="D63" s="1096"/>
      <c r="E63" s="1096"/>
      <c r="F63" s="1096"/>
      <c r="G63" s="648"/>
      <c r="H63" s="648"/>
      <c r="I63" s="648"/>
    </row>
    <row r="64" spans="1:12" ht="5.0999999999999996" hidden="1" customHeight="1" x14ac:dyDescent="0.25">
      <c r="A64" s="1050"/>
      <c r="B64" s="2200"/>
      <c r="C64" s="1096"/>
      <c r="D64" s="1096"/>
      <c r="E64" s="1096"/>
      <c r="F64" s="1096"/>
      <c r="G64" s="648"/>
      <c r="H64" s="648"/>
      <c r="I64" s="648"/>
    </row>
    <row r="65" spans="1:9" ht="12.75" hidden="1" customHeight="1" x14ac:dyDescent="0.2">
      <c r="A65" s="1041" t="s">
        <v>124</v>
      </c>
      <c r="B65" s="1086" t="s">
        <v>1132</v>
      </c>
      <c r="C65" s="1054">
        <v>0</v>
      </c>
      <c r="D65" s="1085">
        <v>0</v>
      </c>
      <c r="E65" s="1085">
        <v>0</v>
      </c>
      <c r="F65" s="2201" t="e">
        <v>#DIV/0!</v>
      </c>
      <c r="G65" s="648"/>
      <c r="H65" s="648"/>
      <c r="I65" s="648"/>
    </row>
    <row r="66" spans="1:9" ht="12.75" hidden="1" customHeight="1" x14ac:dyDescent="0.2">
      <c r="A66" s="1041" t="s">
        <v>353</v>
      </c>
      <c r="B66" s="1086" t="s">
        <v>1133</v>
      </c>
      <c r="C66" s="1054">
        <v>0</v>
      </c>
      <c r="D66" s="1085">
        <v>0</v>
      </c>
      <c r="E66" s="1085">
        <v>0</v>
      </c>
      <c r="F66" s="2201" t="e">
        <v>#DIV/0!</v>
      </c>
      <c r="G66" s="648"/>
      <c r="H66" s="648"/>
      <c r="I66" s="648"/>
    </row>
    <row r="67" spans="1:9" ht="5.0999999999999996" hidden="1" customHeight="1" x14ac:dyDescent="0.25">
      <c r="A67" s="1041"/>
      <c r="B67" s="2200"/>
      <c r="C67" s="1096"/>
      <c r="D67" s="1096"/>
      <c r="E67" s="1096"/>
      <c r="F67" s="1096"/>
      <c r="G67" s="648"/>
      <c r="H67" s="648"/>
      <c r="I67" s="648"/>
    </row>
    <row r="68" spans="1:9" ht="12.75" hidden="1" customHeight="1" x14ac:dyDescent="0.25">
      <c r="A68" s="1041"/>
      <c r="B68" s="2200" t="s">
        <v>465</v>
      </c>
      <c r="C68" s="1096">
        <v>0</v>
      </c>
      <c r="D68" s="1096">
        <v>0</v>
      </c>
      <c r="E68" s="1096">
        <v>0</v>
      </c>
      <c r="F68" s="1121" t="e">
        <v>#DIV/0!</v>
      </c>
      <c r="G68" s="1122">
        <v>0</v>
      </c>
      <c r="H68" s="1122">
        <v>0</v>
      </c>
      <c r="I68" s="1971">
        <v>0</v>
      </c>
    </row>
    <row r="69" spans="1:9" ht="5.0999999999999996" customHeight="1" x14ac:dyDescent="0.25">
      <c r="A69" s="1041"/>
      <c r="B69" s="2200"/>
      <c r="C69" s="1096"/>
      <c r="D69" s="1096"/>
      <c r="E69" s="1096"/>
      <c r="F69" s="1096"/>
      <c r="G69" s="648"/>
      <c r="H69" s="648"/>
      <c r="I69" s="648"/>
    </row>
    <row r="70" spans="1:9" ht="12.75" customHeight="1" x14ac:dyDescent="0.2">
      <c r="A70" s="1041" t="s">
        <v>124</v>
      </c>
      <c r="B70" s="1086" t="s">
        <v>1132</v>
      </c>
      <c r="C70" s="1096">
        <v>5000</v>
      </c>
      <c r="D70" s="1096">
        <v>5000</v>
      </c>
      <c r="E70" s="1085">
        <v>0</v>
      </c>
      <c r="F70" s="2201">
        <v>0</v>
      </c>
      <c r="G70" s="648"/>
      <c r="H70" s="648"/>
      <c r="I70" s="648"/>
    </row>
    <row r="71" spans="1:9" ht="5.25" customHeight="1" x14ac:dyDescent="0.2">
      <c r="A71" s="1041"/>
      <c r="B71" s="1086"/>
      <c r="C71" s="1096"/>
      <c r="D71" s="1096"/>
      <c r="E71" s="1085"/>
      <c r="F71" s="2201"/>
      <c r="G71" s="648"/>
      <c r="H71" s="648"/>
      <c r="I71" s="648"/>
    </row>
    <row r="72" spans="1:9" ht="12.75" customHeight="1" x14ac:dyDescent="0.25">
      <c r="A72" s="1041"/>
      <c r="B72" s="2200" t="s">
        <v>465</v>
      </c>
      <c r="C72" s="1096">
        <v>5000</v>
      </c>
      <c r="D72" s="1096">
        <v>5000</v>
      </c>
      <c r="E72" s="1085">
        <v>0</v>
      </c>
      <c r="F72" s="2201">
        <v>0</v>
      </c>
      <c r="G72" s="648"/>
      <c r="H72" s="648"/>
      <c r="I72" s="648"/>
    </row>
    <row r="73" spans="1:9" ht="5.25" customHeight="1" x14ac:dyDescent="0.2">
      <c r="A73" s="1041"/>
      <c r="B73" s="1086"/>
      <c r="C73" s="1096"/>
      <c r="D73" s="1096"/>
      <c r="E73" s="1096"/>
      <c r="F73" s="1096"/>
      <c r="G73" s="648"/>
      <c r="H73" s="648"/>
      <c r="I73" s="648"/>
    </row>
    <row r="74" spans="1:9" ht="12.75" customHeight="1" x14ac:dyDescent="0.25">
      <c r="A74" s="1050">
        <v>4</v>
      </c>
      <c r="B74" s="2200" t="s">
        <v>434</v>
      </c>
      <c r="C74" s="1096"/>
      <c r="D74" s="1096"/>
      <c r="E74" s="1096"/>
      <c r="F74" s="1096"/>
      <c r="G74" s="648"/>
      <c r="H74" s="648"/>
      <c r="I74" s="648"/>
    </row>
    <row r="75" spans="1:9" ht="5.0999999999999996" customHeight="1" x14ac:dyDescent="0.25">
      <c r="A75" s="1041"/>
      <c r="B75" s="2200"/>
      <c r="C75" s="1096"/>
      <c r="D75" s="1096"/>
      <c r="E75" s="1096"/>
      <c r="F75" s="1096"/>
      <c r="G75" s="648"/>
      <c r="H75" s="648"/>
      <c r="I75" s="648"/>
    </row>
    <row r="76" spans="1:9" ht="12.75" customHeight="1" x14ac:dyDescent="0.25">
      <c r="A76" s="1050">
        <v>5</v>
      </c>
      <c r="B76" s="2200" t="s">
        <v>435</v>
      </c>
      <c r="C76" s="1096"/>
      <c r="D76" s="1096"/>
      <c r="E76" s="1096"/>
      <c r="F76" s="1096"/>
      <c r="G76" s="648"/>
      <c r="H76" s="648"/>
      <c r="I76" s="648"/>
    </row>
    <row r="77" spans="1:9" ht="5.0999999999999996" customHeight="1" x14ac:dyDescent="0.25">
      <c r="A77" s="1041"/>
      <c r="B77" s="2200"/>
      <c r="C77" s="1096"/>
      <c r="D77" s="1096"/>
      <c r="E77" s="1096"/>
      <c r="F77" s="1096"/>
      <c r="G77" s="648"/>
      <c r="H77" s="648"/>
      <c r="I77" s="648"/>
    </row>
    <row r="78" spans="1:9" ht="12.75" customHeight="1" x14ac:dyDescent="0.25">
      <c r="A78" s="1050">
        <v>6</v>
      </c>
      <c r="B78" s="2200" t="s">
        <v>683</v>
      </c>
      <c r="C78" s="1096"/>
      <c r="D78" s="1096"/>
      <c r="E78" s="1096"/>
      <c r="F78" s="1096"/>
      <c r="G78" s="648"/>
      <c r="H78" s="648"/>
      <c r="I78" s="648"/>
    </row>
    <row r="79" spans="1:9" ht="5.0999999999999996" customHeight="1" x14ac:dyDescent="0.25">
      <c r="A79" s="1041"/>
      <c r="B79" s="2200"/>
      <c r="C79" s="1096"/>
      <c r="D79" s="1096"/>
      <c r="E79" s="1096"/>
      <c r="F79" s="1096"/>
      <c r="G79" s="648"/>
      <c r="H79" s="648"/>
      <c r="I79" s="648"/>
    </row>
    <row r="80" spans="1:9" ht="12.75" customHeight="1" x14ac:dyDescent="0.2">
      <c r="A80" s="1041" t="s">
        <v>124</v>
      </c>
      <c r="B80" s="1086" t="s">
        <v>1109</v>
      </c>
      <c r="C80" s="1055">
        <v>1270</v>
      </c>
      <c r="D80" s="1085">
        <v>792</v>
      </c>
      <c r="E80" s="1085">
        <v>33.926000000000002</v>
      </c>
      <c r="F80" s="2201">
        <v>4.2835858585858588</v>
      </c>
      <c r="G80" s="648"/>
      <c r="H80" s="648"/>
      <c r="I80" s="648"/>
    </row>
    <row r="81" spans="1:12" ht="12.75" customHeight="1" x14ac:dyDescent="0.2">
      <c r="A81" s="1041" t="s">
        <v>353</v>
      </c>
      <c r="B81" s="1086" t="s">
        <v>1173</v>
      </c>
      <c r="C81" s="1055">
        <v>495000</v>
      </c>
      <c r="D81" s="1085">
        <v>393424</v>
      </c>
      <c r="E81" s="1085">
        <v>88204.701000000001</v>
      </c>
      <c r="F81" s="2201">
        <v>22.419756039285861</v>
      </c>
      <c r="G81" s="648"/>
      <c r="H81" s="648"/>
      <c r="I81" s="648"/>
    </row>
    <row r="82" spans="1:12" ht="5.0999999999999996" customHeight="1" x14ac:dyDescent="0.2">
      <c r="A82" s="1041"/>
      <c r="B82" s="1086"/>
      <c r="C82" s="1055"/>
      <c r="D82" s="1085"/>
      <c r="E82" s="1085"/>
      <c r="F82" s="1085"/>
      <c r="G82" s="648"/>
      <c r="H82" s="648"/>
      <c r="I82" s="648"/>
    </row>
    <row r="83" spans="1:12" ht="12.75" customHeight="1" x14ac:dyDescent="0.25">
      <c r="A83" s="1041"/>
      <c r="B83" s="2200" t="s">
        <v>466</v>
      </c>
      <c r="C83" s="1096">
        <v>496270</v>
      </c>
      <c r="D83" s="1096">
        <v>394216</v>
      </c>
      <c r="E83" s="1096">
        <v>88238.627000000008</v>
      </c>
      <c r="F83" s="1121">
        <v>22.38331955070317</v>
      </c>
      <c r="G83" s="1122"/>
      <c r="H83" s="1122"/>
      <c r="I83" s="1971"/>
      <c r="J83" s="1122"/>
      <c r="K83" s="1122"/>
      <c r="L83" s="1122"/>
    </row>
    <row r="84" spans="1:12" ht="6.95" customHeight="1" x14ac:dyDescent="0.25">
      <c r="A84" s="1041"/>
      <c r="B84" s="1051"/>
      <c r="C84" s="1096"/>
      <c r="D84" s="1096"/>
      <c r="E84" s="1096"/>
      <c r="F84" s="1096"/>
      <c r="G84" s="648"/>
      <c r="H84" s="648"/>
      <c r="I84" s="648"/>
    </row>
    <row r="85" spans="1:12" ht="12.75" customHeight="1" x14ac:dyDescent="0.25">
      <c r="A85" s="1050">
        <v>7</v>
      </c>
      <c r="B85" s="1051" t="s">
        <v>684</v>
      </c>
      <c r="C85" s="1096"/>
      <c r="D85" s="1096"/>
      <c r="E85" s="1096"/>
      <c r="F85" s="1096"/>
      <c r="G85" s="648"/>
      <c r="H85" s="648"/>
      <c r="I85" s="648"/>
    </row>
    <row r="86" spans="1:12" ht="5.0999999999999996" customHeight="1" x14ac:dyDescent="0.25">
      <c r="A86" s="1041"/>
      <c r="B86" s="1051"/>
      <c r="C86" s="1096"/>
      <c r="D86" s="1096"/>
      <c r="E86" s="1096"/>
      <c r="F86" s="1096"/>
      <c r="G86" s="648"/>
      <c r="H86" s="648"/>
      <c r="I86" s="648"/>
    </row>
    <row r="87" spans="1:12" ht="12.75" customHeight="1" x14ac:dyDescent="0.2">
      <c r="A87" s="1041" t="s">
        <v>124</v>
      </c>
      <c r="B87" s="1099" t="s">
        <v>1174</v>
      </c>
      <c r="C87" s="1054">
        <v>1905</v>
      </c>
      <c r="D87" s="1085">
        <v>2939</v>
      </c>
      <c r="E87" s="1085">
        <v>1033.78</v>
      </c>
      <c r="F87" s="2201">
        <v>35.174549166383123</v>
      </c>
      <c r="G87" s="648"/>
      <c r="H87" s="648"/>
      <c r="I87" s="648"/>
    </row>
    <row r="88" spans="1:12" ht="12.75" customHeight="1" x14ac:dyDescent="0.2">
      <c r="A88" s="1041" t="s">
        <v>353</v>
      </c>
      <c r="B88" s="1099" t="s">
        <v>1257</v>
      </c>
      <c r="C88" s="1054">
        <v>44450</v>
      </c>
      <c r="D88" s="1085">
        <v>32854</v>
      </c>
      <c r="E88" s="1085">
        <v>32853.832999999999</v>
      </c>
      <c r="F88" s="2201">
        <v>99.999491690509529</v>
      </c>
      <c r="G88" s="648"/>
      <c r="H88" s="648"/>
      <c r="I88" s="648"/>
    </row>
    <row r="89" spans="1:12" ht="12.75" customHeight="1" x14ac:dyDescent="0.2">
      <c r="A89" s="1041" t="s">
        <v>703</v>
      </c>
      <c r="B89" s="1099" t="s">
        <v>1258</v>
      </c>
      <c r="C89" s="1054">
        <v>52070</v>
      </c>
      <c r="D89" s="1085">
        <v>54356</v>
      </c>
      <c r="E89" s="1085">
        <v>51113.313999999998</v>
      </c>
      <c r="F89" s="2201">
        <v>94.034354993009046</v>
      </c>
      <c r="G89" s="648"/>
      <c r="H89" s="648"/>
      <c r="I89" s="648"/>
    </row>
    <row r="90" spans="1:12" ht="12.75" customHeight="1" x14ac:dyDescent="0.2">
      <c r="A90" s="1041" t="s">
        <v>698</v>
      </c>
      <c r="B90" s="1099" t="s">
        <v>1259</v>
      </c>
      <c r="C90" s="1054">
        <v>152400</v>
      </c>
      <c r="D90" s="1085">
        <v>157435</v>
      </c>
      <c r="E90" s="1085">
        <v>148508.823</v>
      </c>
      <c r="F90" s="2201">
        <v>94.330246133324863</v>
      </c>
      <c r="G90" s="648"/>
      <c r="H90" s="648"/>
      <c r="I90" s="648"/>
    </row>
    <row r="91" spans="1:12" ht="5.0999999999999996" customHeight="1" x14ac:dyDescent="0.2">
      <c r="A91" s="1041"/>
      <c r="B91" s="1100"/>
      <c r="C91" s="1054"/>
      <c r="D91" s="1085"/>
      <c r="E91" s="1085"/>
      <c r="F91" s="2201"/>
      <c r="G91" s="648"/>
      <c r="H91" s="648"/>
      <c r="I91" s="1495"/>
    </row>
    <row r="92" spans="1:12" ht="12.75" customHeight="1" x14ac:dyDescent="0.25">
      <c r="A92" s="1036"/>
      <c r="B92" s="1051" t="s">
        <v>467</v>
      </c>
      <c r="C92" s="1095">
        <v>250825</v>
      </c>
      <c r="D92" s="1095">
        <v>247584</v>
      </c>
      <c r="E92" s="1095">
        <v>233509.75</v>
      </c>
      <c r="F92" s="1119">
        <v>94.315363674550852</v>
      </c>
      <c r="G92" s="1122"/>
      <c r="H92" s="1122"/>
      <c r="I92" s="1971"/>
      <c r="J92" s="1122"/>
      <c r="K92" s="1122"/>
      <c r="L92" s="1122"/>
    </row>
    <row r="93" spans="1:12" ht="8.1" customHeight="1" thickBot="1" x14ac:dyDescent="0.3">
      <c r="A93" s="1076"/>
      <c r="B93" s="1102"/>
      <c r="C93" s="2388"/>
      <c r="D93" s="2388"/>
      <c r="E93" s="2388"/>
      <c r="F93" s="2388"/>
      <c r="G93" s="648"/>
      <c r="H93" s="648"/>
      <c r="I93" s="648"/>
    </row>
    <row r="94" spans="1:12" ht="5.0999999999999996" customHeight="1" x14ac:dyDescent="0.25">
      <c r="A94" s="1041"/>
      <c r="B94" s="1051"/>
      <c r="C94" s="1096"/>
      <c r="D94" s="1096"/>
      <c r="E94" s="1096"/>
      <c r="F94" s="1096"/>
      <c r="G94" s="648"/>
      <c r="H94" s="648"/>
      <c r="I94" s="648"/>
    </row>
    <row r="95" spans="1:12" ht="12.75" customHeight="1" x14ac:dyDescent="0.25">
      <c r="A95" s="1050">
        <v>8</v>
      </c>
      <c r="B95" s="1051" t="s">
        <v>436</v>
      </c>
      <c r="C95" s="1096"/>
      <c r="D95" s="1096"/>
      <c r="E95" s="1096"/>
      <c r="F95" s="1096"/>
      <c r="G95" s="648"/>
      <c r="H95" s="648"/>
      <c r="I95" s="648"/>
    </row>
    <row r="96" spans="1:12" ht="5.0999999999999996" customHeight="1" x14ac:dyDescent="0.25">
      <c r="A96" s="1041"/>
      <c r="B96" s="1051"/>
      <c r="C96" s="1096"/>
      <c r="D96" s="1096"/>
      <c r="E96" s="1096"/>
      <c r="F96" s="1096"/>
      <c r="G96" s="648"/>
      <c r="H96" s="648"/>
      <c r="I96" s="648"/>
    </row>
    <row r="97" spans="1:12" ht="12.75" customHeight="1" x14ac:dyDescent="0.2">
      <c r="A97" s="1041" t="s">
        <v>124</v>
      </c>
      <c r="B97" s="1053" t="s">
        <v>1175</v>
      </c>
      <c r="C97" s="1085">
        <v>0</v>
      </c>
      <c r="D97" s="1055">
        <v>12239</v>
      </c>
      <c r="E97" s="1055">
        <v>11875.07</v>
      </c>
      <c r="F97" s="2201">
        <v>97.026472751041752</v>
      </c>
      <c r="G97" s="648"/>
      <c r="H97" s="648"/>
      <c r="I97" s="648"/>
    </row>
    <row r="98" spans="1:12" ht="12.75" customHeight="1" x14ac:dyDescent="0.2">
      <c r="A98" s="1041" t="s">
        <v>353</v>
      </c>
      <c r="B98" s="1053" t="s">
        <v>1176</v>
      </c>
      <c r="C98" s="1085">
        <v>0</v>
      </c>
      <c r="D98" s="1055">
        <v>6355</v>
      </c>
      <c r="E98" s="1055">
        <v>6354.2439999999997</v>
      </c>
      <c r="F98" s="2201">
        <v>99.988103855232097</v>
      </c>
      <c r="G98" s="648"/>
      <c r="H98" s="648"/>
      <c r="I98" s="648"/>
    </row>
    <row r="99" spans="1:12" ht="12.75" customHeight="1" x14ac:dyDescent="0.2">
      <c r="A99" s="1041" t="s">
        <v>703</v>
      </c>
      <c r="B99" s="1053" t="s">
        <v>1177</v>
      </c>
      <c r="C99" s="1085">
        <v>0</v>
      </c>
      <c r="D99" s="1055">
        <v>288</v>
      </c>
      <c r="E99" s="1055">
        <v>286.51000000000005</v>
      </c>
      <c r="F99" s="2201">
        <v>99.482638888888914</v>
      </c>
      <c r="G99" s="648"/>
      <c r="H99" s="648"/>
      <c r="I99" s="648"/>
    </row>
    <row r="100" spans="1:12" ht="5.0999999999999996" customHeight="1" x14ac:dyDescent="0.2">
      <c r="A100" s="1041"/>
      <c r="B100" s="1053"/>
      <c r="C100" s="1085"/>
      <c r="D100" s="1085"/>
      <c r="E100" s="1085"/>
      <c r="F100" s="2201"/>
      <c r="G100" s="648"/>
      <c r="H100" s="648"/>
      <c r="I100" s="648"/>
    </row>
    <row r="101" spans="1:12" ht="12.75" customHeight="1" x14ac:dyDescent="0.25">
      <c r="A101" s="1101"/>
      <c r="B101" s="1051" t="s">
        <v>468</v>
      </c>
      <c r="C101" s="1058">
        <v>0</v>
      </c>
      <c r="D101" s="1058">
        <v>18882</v>
      </c>
      <c r="E101" s="1058">
        <v>18515.823999999997</v>
      </c>
      <c r="F101" s="1120">
        <v>98.06071390742504</v>
      </c>
      <c r="G101" s="1122"/>
      <c r="H101" s="1122"/>
      <c r="I101" s="2307"/>
      <c r="J101" s="1122"/>
      <c r="K101" s="1122"/>
      <c r="L101" s="1122"/>
    </row>
    <row r="102" spans="1:12" ht="8.1" customHeight="1" x14ac:dyDescent="0.25">
      <c r="A102" s="1041"/>
      <c r="B102" s="1051"/>
      <c r="C102" s="1096"/>
      <c r="D102" s="1096"/>
      <c r="E102" s="1096"/>
      <c r="F102" s="1096"/>
      <c r="G102" s="648"/>
      <c r="H102" s="648"/>
      <c r="I102" s="648"/>
    </row>
    <row r="103" spans="1:12" ht="12.75" customHeight="1" x14ac:dyDescent="0.25">
      <c r="A103" s="1050">
        <v>9</v>
      </c>
      <c r="B103" s="1051" t="s">
        <v>685</v>
      </c>
      <c r="C103" s="1096"/>
      <c r="D103" s="1096"/>
      <c r="E103" s="1096"/>
      <c r="F103" s="1096"/>
      <c r="G103" s="648"/>
      <c r="H103" s="648"/>
      <c r="I103" s="648"/>
    </row>
    <row r="104" spans="1:12" ht="5.0999999999999996" customHeight="1" x14ac:dyDescent="0.25">
      <c r="A104" s="1050"/>
      <c r="B104" s="1051"/>
      <c r="C104" s="1096"/>
      <c r="D104" s="1096"/>
      <c r="E104" s="1096"/>
      <c r="F104" s="1096"/>
      <c r="G104" s="648"/>
      <c r="H104" s="648"/>
      <c r="I104" s="648"/>
    </row>
    <row r="105" spans="1:12" ht="12.75" customHeight="1" x14ac:dyDescent="0.25">
      <c r="A105" s="1050">
        <v>10</v>
      </c>
      <c r="B105" s="1051" t="s">
        <v>437</v>
      </c>
      <c r="C105" s="1096"/>
      <c r="D105" s="1096"/>
      <c r="E105" s="1096"/>
      <c r="F105" s="1096"/>
      <c r="G105" s="648"/>
      <c r="H105" s="648"/>
      <c r="I105" s="648"/>
    </row>
    <row r="106" spans="1:12" ht="5.0999999999999996" customHeight="1" x14ac:dyDescent="0.25">
      <c r="A106" s="1050"/>
      <c r="B106" s="1051"/>
      <c r="C106" s="1096"/>
      <c r="D106" s="1096"/>
      <c r="E106" s="1096"/>
      <c r="F106" s="1096"/>
      <c r="G106" s="648"/>
      <c r="H106" s="648"/>
      <c r="I106" s="648"/>
    </row>
    <row r="107" spans="1:12" ht="12.75" customHeight="1" x14ac:dyDescent="0.25">
      <c r="A107" s="1050">
        <v>11</v>
      </c>
      <c r="B107" s="1051" t="s">
        <v>686</v>
      </c>
      <c r="C107" s="1096"/>
      <c r="D107" s="1096"/>
      <c r="E107" s="1096"/>
      <c r="F107" s="1096"/>
      <c r="G107" s="648"/>
      <c r="H107" s="648"/>
      <c r="I107" s="648"/>
    </row>
    <row r="108" spans="1:12" ht="5.0999999999999996" customHeight="1" x14ac:dyDescent="0.25">
      <c r="A108" s="1050"/>
      <c r="B108" s="1051"/>
      <c r="C108" s="1096"/>
      <c r="D108" s="1096"/>
      <c r="E108" s="1096"/>
      <c r="F108" s="1096"/>
      <c r="G108" s="648"/>
      <c r="H108" s="648"/>
      <c r="I108" s="648"/>
    </row>
    <row r="109" spans="1:12" ht="12.75" customHeight="1" x14ac:dyDescent="0.2">
      <c r="A109" s="1041" t="s">
        <v>124</v>
      </c>
      <c r="B109" s="1053" t="s">
        <v>1178</v>
      </c>
      <c r="C109" s="1085">
        <v>2540</v>
      </c>
      <c r="D109" s="1055">
        <v>6534</v>
      </c>
      <c r="E109" s="1055">
        <v>990.6</v>
      </c>
      <c r="F109" s="2201">
        <v>15.160697887970615</v>
      </c>
      <c r="G109" s="648"/>
      <c r="H109" s="648"/>
      <c r="I109" s="648"/>
    </row>
    <row r="110" spans="1:12" ht="12.75" customHeight="1" x14ac:dyDescent="0.2">
      <c r="A110" s="1041" t="s">
        <v>353</v>
      </c>
      <c r="B110" s="1053" t="s">
        <v>1334</v>
      </c>
      <c r="C110" s="1085">
        <v>1270</v>
      </c>
      <c r="D110" s="1055">
        <v>3962</v>
      </c>
      <c r="E110" s="1055">
        <v>2258.77</v>
      </c>
      <c r="F110" s="2201">
        <v>57.010853104492675</v>
      </c>
      <c r="G110" s="648"/>
      <c r="H110" s="648"/>
      <c r="I110" s="648"/>
    </row>
    <row r="111" spans="1:12" ht="12.75" customHeight="1" x14ac:dyDescent="0.2">
      <c r="A111" s="1041" t="s">
        <v>703</v>
      </c>
      <c r="B111" s="1053" t="s">
        <v>1134</v>
      </c>
      <c r="C111" s="1085">
        <v>0</v>
      </c>
      <c r="D111" s="1055">
        <v>0</v>
      </c>
      <c r="E111" s="1055">
        <v>0</v>
      </c>
      <c r="F111" s="2201">
        <v>0</v>
      </c>
      <c r="G111" s="648"/>
      <c r="H111" s="648"/>
      <c r="I111" s="648"/>
    </row>
    <row r="112" spans="1:12" ht="12.75" customHeight="1" x14ac:dyDescent="0.2">
      <c r="A112" s="1041" t="s">
        <v>698</v>
      </c>
      <c r="B112" s="1053" t="s">
        <v>1179</v>
      </c>
      <c r="C112" s="1085">
        <v>0</v>
      </c>
      <c r="D112" s="1055">
        <v>12684</v>
      </c>
      <c r="E112" s="1055">
        <v>5778.5</v>
      </c>
      <c r="F112" s="2201">
        <v>45.557395143487859</v>
      </c>
      <c r="G112" s="648"/>
      <c r="H112" s="648"/>
      <c r="I112" s="648"/>
    </row>
    <row r="113" spans="1:12" ht="5.0999999999999996" customHeight="1" x14ac:dyDescent="0.25">
      <c r="A113" s="1050"/>
      <c r="B113" s="1051"/>
      <c r="C113" s="1096"/>
      <c r="D113" s="1096"/>
      <c r="E113" s="1096"/>
      <c r="F113" s="1096"/>
      <c r="G113" s="648"/>
      <c r="H113" s="648"/>
      <c r="I113" s="648"/>
    </row>
    <row r="114" spans="1:12" ht="12.75" customHeight="1" x14ac:dyDescent="0.25">
      <c r="A114" s="1050"/>
      <c r="B114" s="1051" t="s">
        <v>438</v>
      </c>
      <c r="C114" s="1058">
        <v>3810</v>
      </c>
      <c r="D114" s="1058">
        <v>23180</v>
      </c>
      <c r="E114" s="1058">
        <v>9027.869999999999</v>
      </c>
      <c r="F114" s="1120">
        <v>38.946807592752371</v>
      </c>
      <c r="G114" s="1122"/>
      <c r="H114" s="1122"/>
      <c r="I114" s="1971"/>
      <c r="J114" s="1122"/>
      <c r="K114" s="1122"/>
      <c r="L114" s="1122"/>
    </row>
    <row r="115" spans="1:12" ht="5.0999999999999996" customHeight="1" x14ac:dyDescent="0.25">
      <c r="A115" s="1050"/>
      <c r="B115" s="1051"/>
      <c r="C115" s="1096"/>
      <c r="D115" s="1096"/>
      <c r="E115" s="1096"/>
      <c r="F115" s="1096"/>
      <c r="G115" s="648"/>
      <c r="H115" s="648"/>
      <c r="I115" s="648"/>
    </row>
    <row r="116" spans="1:12" ht="12.75" customHeight="1" x14ac:dyDescent="0.25">
      <c r="A116" s="1050">
        <v>12</v>
      </c>
      <c r="B116" s="1051" t="s">
        <v>439</v>
      </c>
      <c r="C116" s="1096"/>
      <c r="D116" s="1096"/>
      <c r="E116" s="1096"/>
      <c r="F116" s="1096"/>
      <c r="G116" s="648"/>
      <c r="H116" s="648"/>
      <c r="I116" s="648"/>
    </row>
    <row r="117" spans="1:12" ht="5.0999999999999996" customHeight="1" x14ac:dyDescent="0.25">
      <c r="A117" s="1050"/>
      <c r="B117" s="1051"/>
      <c r="C117" s="1096"/>
      <c r="D117" s="1096"/>
      <c r="E117" s="1096"/>
      <c r="F117" s="1096"/>
      <c r="G117" s="648"/>
      <c r="H117" s="648"/>
      <c r="I117" s="648"/>
    </row>
    <row r="118" spans="1:12" ht="12.75" customHeight="1" x14ac:dyDescent="0.25">
      <c r="A118" s="1050">
        <v>13</v>
      </c>
      <c r="B118" s="1051" t="s">
        <v>688</v>
      </c>
      <c r="C118" s="1096"/>
      <c r="D118" s="1096"/>
      <c r="E118" s="1096"/>
      <c r="F118" s="1096"/>
      <c r="G118" s="648"/>
      <c r="H118" s="648"/>
      <c r="I118" s="648"/>
    </row>
    <row r="119" spans="1:12" ht="5.0999999999999996" customHeight="1" x14ac:dyDescent="0.25">
      <c r="A119" s="1050"/>
      <c r="B119" s="1051"/>
      <c r="C119" s="1096"/>
      <c r="D119" s="1096"/>
      <c r="E119" s="1096"/>
      <c r="F119" s="1096"/>
      <c r="G119" s="648"/>
      <c r="H119" s="648"/>
      <c r="I119" s="648"/>
    </row>
    <row r="120" spans="1:12" ht="12.75" customHeight="1" x14ac:dyDescent="0.2">
      <c r="A120" s="1459" t="s">
        <v>124</v>
      </c>
      <c r="B120" s="1053" t="s">
        <v>1180</v>
      </c>
      <c r="C120" s="1106">
        <v>1000000</v>
      </c>
      <c r="D120" s="1106">
        <v>1051375</v>
      </c>
      <c r="E120" s="1106">
        <v>9004.8080000000009</v>
      </c>
      <c r="F120" s="2201">
        <v>0.85647918202354056</v>
      </c>
      <c r="G120" s="648"/>
      <c r="H120" s="648"/>
      <c r="I120" s="648"/>
    </row>
    <row r="121" spans="1:12" ht="12.75" customHeight="1" x14ac:dyDescent="0.2">
      <c r="A121" s="1459" t="s">
        <v>353</v>
      </c>
      <c r="B121" s="1053" t="s">
        <v>1260</v>
      </c>
      <c r="C121" s="2213">
        <v>2540</v>
      </c>
      <c r="D121" s="2213">
        <v>0</v>
      </c>
      <c r="E121" s="1106">
        <v>0</v>
      </c>
      <c r="F121" s="2201">
        <v>0</v>
      </c>
      <c r="G121" s="648"/>
      <c r="H121" s="648"/>
      <c r="I121" s="648"/>
    </row>
    <row r="122" spans="1:12" ht="6.75" customHeight="1" x14ac:dyDescent="0.25">
      <c r="A122" s="1050"/>
      <c r="B122" s="1051"/>
      <c r="C122" s="1096"/>
      <c r="D122" s="1096"/>
      <c r="E122" s="1096"/>
      <c r="F122" s="1096"/>
      <c r="G122" s="648"/>
      <c r="H122" s="648"/>
      <c r="I122" s="648"/>
    </row>
    <row r="123" spans="1:12" ht="12.75" customHeight="1" x14ac:dyDescent="0.25">
      <c r="A123" s="1050"/>
      <c r="B123" s="1051" t="s">
        <v>967</v>
      </c>
      <c r="C123" s="1057">
        <v>1002540</v>
      </c>
      <c r="D123" s="1057">
        <v>1051375</v>
      </c>
      <c r="E123" s="1058">
        <v>9004.8080000000009</v>
      </c>
      <c r="F123" s="1120">
        <v>0.85647918202354056</v>
      </c>
      <c r="G123" s="1122"/>
      <c r="H123" s="1122"/>
      <c r="I123" s="1971"/>
      <c r="J123" s="1122"/>
      <c r="K123" s="1122"/>
      <c r="L123" s="1122"/>
    </row>
    <row r="124" spans="1:12" ht="5.0999999999999996" customHeight="1" x14ac:dyDescent="0.25">
      <c r="A124" s="1050"/>
      <c r="B124" s="1051"/>
      <c r="C124" s="1096"/>
      <c r="D124" s="1096"/>
      <c r="E124" s="1096"/>
      <c r="F124" s="1096"/>
      <c r="G124" s="648"/>
      <c r="H124" s="648"/>
      <c r="I124" s="648"/>
    </row>
    <row r="125" spans="1:12" ht="15" customHeight="1" x14ac:dyDescent="0.2">
      <c r="A125" s="1103">
        <v>14</v>
      </c>
      <c r="B125" s="1104" t="s">
        <v>689</v>
      </c>
      <c r="C125" s="1096"/>
      <c r="D125" s="1096"/>
      <c r="E125" s="1096"/>
      <c r="F125" s="1096"/>
      <c r="G125" s="648"/>
      <c r="H125" s="648"/>
      <c r="I125" s="648"/>
    </row>
    <row r="126" spans="1:12" ht="5.0999999999999996" customHeight="1" x14ac:dyDescent="0.2">
      <c r="A126" s="1041"/>
      <c r="B126" s="1099"/>
      <c r="C126" s="1085"/>
      <c r="D126" s="1085"/>
      <c r="E126" s="1085"/>
      <c r="F126" s="2201"/>
      <c r="G126" s="648"/>
      <c r="H126" s="648"/>
      <c r="I126" s="648"/>
    </row>
    <row r="127" spans="1:12" ht="15" customHeight="1" x14ac:dyDescent="0.2">
      <c r="A127" s="1041" t="s">
        <v>124</v>
      </c>
      <c r="B127" s="1099" t="s">
        <v>1136</v>
      </c>
      <c r="C127" s="1085">
        <v>20047</v>
      </c>
      <c r="D127" s="1085">
        <v>24008</v>
      </c>
      <c r="E127" s="1085">
        <v>6800.21</v>
      </c>
      <c r="F127" s="2201">
        <v>28.324766744418529</v>
      </c>
      <c r="G127" s="648"/>
      <c r="H127" s="648"/>
      <c r="I127" s="648"/>
    </row>
    <row r="128" spans="1:12" ht="5.0999999999999996" customHeight="1" x14ac:dyDescent="0.2">
      <c r="A128" s="1103"/>
      <c r="B128" s="1104"/>
      <c r="C128" s="1096"/>
      <c r="D128" s="1096"/>
      <c r="E128" s="1096"/>
      <c r="F128" s="1096"/>
      <c r="G128" s="648"/>
      <c r="H128" s="648"/>
      <c r="I128" s="648"/>
    </row>
    <row r="129" spans="1:12" ht="15" customHeight="1" x14ac:dyDescent="0.25">
      <c r="A129" s="1103"/>
      <c r="B129" s="1051" t="s">
        <v>1137</v>
      </c>
      <c r="C129" s="1096">
        <v>20047</v>
      </c>
      <c r="D129" s="1096">
        <v>24008</v>
      </c>
      <c r="E129" s="1096">
        <v>6800.21</v>
      </c>
      <c r="F129" s="1120">
        <v>28.324766744418529</v>
      </c>
      <c r="G129" s="1122"/>
      <c r="H129" s="1122"/>
      <c r="I129" s="1971"/>
    </row>
    <row r="130" spans="1:12" ht="5.0999999999999996" customHeight="1" x14ac:dyDescent="0.25">
      <c r="A130" s="1050"/>
      <c r="B130" s="1051"/>
      <c r="C130" s="1096"/>
      <c r="D130" s="1096"/>
      <c r="E130" s="1096"/>
      <c r="F130" s="1096"/>
      <c r="G130" s="648"/>
      <c r="H130" s="648"/>
      <c r="I130" s="648"/>
    </row>
    <row r="131" spans="1:12" ht="12.75" customHeight="1" x14ac:dyDescent="0.25">
      <c r="A131" s="1050">
        <v>15</v>
      </c>
      <c r="B131" s="1051" t="s">
        <v>690</v>
      </c>
      <c r="C131" s="1096"/>
      <c r="D131" s="1096"/>
      <c r="E131" s="1096"/>
      <c r="F131" s="1096"/>
      <c r="G131" s="648"/>
      <c r="H131" s="648"/>
      <c r="I131" s="648"/>
    </row>
    <row r="132" spans="1:12" ht="5.0999999999999996" customHeight="1" x14ac:dyDescent="0.25">
      <c r="A132" s="1041"/>
      <c r="B132" s="1051"/>
      <c r="C132" s="1096"/>
      <c r="D132" s="1096"/>
      <c r="E132" s="1096"/>
      <c r="F132" s="1096"/>
      <c r="G132" s="648"/>
      <c r="H132" s="648"/>
      <c r="I132" s="648"/>
    </row>
    <row r="133" spans="1:12" ht="12.75" customHeight="1" x14ac:dyDescent="0.25">
      <c r="A133" s="1050">
        <v>16</v>
      </c>
      <c r="B133" s="1051" t="s">
        <v>1085</v>
      </c>
      <c r="C133" s="1096"/>
      <c r="D133" s="1096"/>
      <c r="E133" s="1096"/>
      <c r="F133" s="1096"/>
      <c r="G133" s="648"/>
      <c r="H133" s="648"/>
      <c r="I133" s="648"/>
    </row>
    <row r="134" spans="1:12" ht="5.0999999999999996" customHeight="1" x14ac:dyDescent="0.25">
      <c r="A134" s="1041"/>
      <c r="B134" s="1051"/>
      <c r="C134" s="1095"/>
      <c r="D134" s="1095"/>
      <c r="E134" s="1095"/>
      <c r="F134" s="1095"/>
      <c r="G134" s="648"/>
      <c r="H134" s="648"/>
      <c r="I134" s="648"/>
    </row>
    <row r="135" spans="1:12" ht="12.75" hidden="1" customHeight="1" x14ac:dyDescent="0.2">
      <c r="A135" s="1041" t="s">
        <v>124</v>
      </c>
      <c r="B135" s="1105" t="s">
        <v>1088</v>
      </c>
      <c r="C135" s="1106"/>
      <c r="D135" s="1106"/>
      <c r="E135" s="1106"/>
      <c r="F135" s="373" t="e">
        <v>#DIV/0!</v>
      </c>
      <c r="G135" s="648"/>
      <c r="H135" s="648"/>
      <c r="I135" s="648"/>
    </row>
    <row r="136" spans="1:12" ht="5.0999999999999996" hidden="1" customHeight="1" x14ac:dyDescent="0.2">
      <c r="A136" s="1041"/>
      <c r="B136" s="1098"/>
      <c r="C136" s="1085"/>
      <c r="D136" s="1085" t="s">
        <v>535</v>
      </c>
      <c r="E136" s="1085"/>
      <c r="F136" s="1085" t="s">
        <v>535</v>
      </c>
      <c r="G136" s="648"/>
      <c r="H136" s="648"/>
      <c r="I136" s="648"/>
    </row>
    <row r="137" spans="1:12" ht="12.75" hidden="1" customHeight="1" x14ac:dyDescent="0.25">
      <c r="A137" s="1036"/>
      <c r="B137" s="1051" t="s">
        <v>440</v>
      </c>
      <c r="C137" s="1095">
        <v>0</v>
      </c>
      <c r="D137" s="1095">
        <v>0</v>
      </c>
      <c r="E137" s="1095">
        <v>0</v>
      </c>
      <c r="F137" s="1119" t="e">
        <v>#DIV/0!</v>
      </c>
      <c r="G137" s="1122"/>
      <c r="H137" s="1122"/>
      <c r="I137" s="1495"/>
      <c r="J137" s="1122"/>
      <c r="K137" s="1122"/>
      <c r="L137" s="1122"/>
    </row>
    <row r="138" spans="1:12" ht="8.1" hidden="1" customHeight="1" x14ac:dyDescent="0.25">
      <c r="A138" s="1041"/>
      <c r="B138" s="1051"/>
      <c r="C138" s="1095"/>
      <c r="D138" s="1095"/>
      <c r="E138" s="1095"/>
      <c r="F138" s="1095"/>
      <c r="G138" s="648"/>
      <c r="H138" s="648"/>
      <c r="I138" s="648"/>
    </row>
    <row r="139" spans="1:12" ht="12.75" customHeight="1" x14ac:dyDescent="0.25">
      <c r="A139" s="1050">
        <v>17</v>
      </c>
      <c r="B139" s="1051" t="s">
        <v>241</v>
      </c>
      <c r="C139" s="1095"/>
      <c r="D139" s="1095"/>
      <c r="E139" s="1095"/>
      <c r="F139" s="1095"/>
      <c r="G139" s="648"/>
      <c r="H139" s="648"/>
      <c r="I139" s="648"/>
    </row>
    <row r="140" spans="1:12" ht="5.0999999999999996" customHeight="1" x14ac:dyDescent="0.25">
      <c r="A140" s="1050"/>
      <c r="B140" s="1051"/>
      <c r="C140" s="1095"/>
      <c r="D140" s="1095"/>
      <c r="E140" s="1095"/>
      <c r="F140" s="1095"/>
      <c r="G140" s="648"/>
      <c r="H140" s="648"/>
      <c r="I140" s="648"/>
    </row>
    <row r="141" spans="1:12" ht="12.75" customHeight="1" x14ac:dyDescent="0.25">
      <c r="A141" s="1050">
        <v>18</v>
      </c>
      <c r="B141" s="1051" t="s">
        <v>441</v>
      </c>
      <c r="C141" s="1095"/>
      <c r="D141" s="1095"/>
      <c r="E141" s="1095"/>
      <c r="F141" s="1095"/>
      <c r="G141" s="648"/>
      <c r="H141" s="648"/>
      <c r="I141" s="648"/>
    </row>
    <row r="142" spans="1:12" ht="5.0999999999999996" customHeight="1" x14ac:dyDescent="0.25">
      <c r="A142" s="1050"/>
      <c r="B142" s="1051"/>
      <c r="C142" s="1095"/>
      <c r="D142" s="1095"/>
      <c r="E142" s="1095"/>
      <c r="F142" s="1095"/>
      <c r="G142" s="648"/>
      <c r="H142" s="648"/>
      <c r="I142" s="648"/>
    </row>
    <row r="143" spans="1:12" ht="12.75" customHeight="1" x14ac:dyDescent="0.2">
      <c r="A143" s="1041" t="s">
        <v>124</v>
      </c>
      <c r="B143" s="1099" t="s">
        <v>1342</v>
      </c>
      <c r="C143" s="1085">
        <v>6350</v>
      </c>
      <c r="D143" s="1085">
        <v>40936</v>
      </c>
      <c r="E143" s="1085">
        <v>0</v>
      </c>
      <c r="F143" s="2201">
        <v>0</v>
      </c>
      <c r="G143" s="648"/>
      <c r="H143" s="648"/>
      <c r="I143" s="648"/>
    </row>
    <row r="144" spans="1:12" ht="12.75" customHeight="1" x14ac:dyDescent="0.2">
      <c r="A144" s="1041" t="s">
        <v>353</v>
      </c>
      <c r="B144" s="1100" t="s">
        <v>1181</v>
      </c>
      <c r="C144" s="1085">
        <v>0</v>
      </c>
      <c r="D144" s="1085">
        <v>1088</v>
      </c>
      <c r="E144" s="1085">
        <v>421.4</v>
      </c>
      <c r="F144" s="2201">
        <v>38.731617647058819</v>
      </c>
      <c r="G144" s="648"/>
      <c r="H144" s="648"/>
      <c r="I144" s="648"/>
    </row>
    <row r="145" spans="1:12" ht="12.75" hidden="1" customHeight="1" x14ac:dyDescent="0.2">
      <c r="A145" s="1041" t="s">
        <v>703</v>
      </c>
      <c r="B145" s="1100" t="s">
        <v>469</v>
      </c>
      <c r="C145" s="1085"/>
      <c r="D145" s="1085"/>
      <c r="E145" s="1085">
        <v>0</v>
      </c>
      <c r="F145" s="2201" t="e">
        <v>#DIV/0!</v>
      </c>
      <c r="G145" s="648"/>
      <c r="H145" s="648"/>
      <c r="I145" s="648"/>
    </row>
    <row r="146" spans="1:12" ht="12.75" customHeight="1" x14ac:dyDescent="0.25">
      <c r="A146" s="1041"/>
      <c r="B146" s="1051" t="s">
        <v>470</v>
      </c>
      <c r="C146" s="1095">
        <v>6350</v>
      </c>
      <c r="D146" s="1095">
        <v>42024</v>
      </c>
      <c r="E146" s="1095">
        <v>421.4</v>
      </c>
      <c r="F146" s="1119">
        <v>1.0027603274319437</v>
      </c>
      <c r="G146" s="1122"/>
      <c r="H146" s="1122"/>
      <c r="I146" s="1971"/>
      <c r="J146" s="1122"/>
      <c r="K146" s="1122"/>
      <c r="L146" s="1122"/>
    </row>
    <row r="147" spans="1:12" ht="5.0999999999999996" customHeight="1" x14ac:dyDescent="0.25">
      <c r="A147" s="1041"/>
      <c r="B147" s="1051"/>
      <c r="C147" s="1095"/>
      <c r="D147" s="1095"/>
      <c r="E147" s="1095"/>
      <c r="F147" s="1095"/>
      <c r="G147" s="648"/>
      <c r="H147" s="648"/>
      <c r="I147" s="648"/>
    </row>
    <row r="148" spans="1:12" ht="12.75" customHeight="1" x14ac:dyDescent="0.25">
      <c r="A148" s="1050">
        <v>19</v>
      </c>
      <c r="B148" s="1051" t="s">
        <v>442</v>
      </c>
      <c r="C148" s="1095"/>
      <c r="D148" s="1095"/>
      <c r="E148" s="1095"/>
      <c r="F148" s="1095"/>
      <c r="G148" s="648"/>
      <c r="H148" s="648"/>
      <c r="I148" s="648"/>
    </row>
    <row r="149" spans="1:12" ht="5.0999999999999996" customHeight="1" x14ac:dyDescent="0.25">
      <c r="A149" s="1050"/>
      <c r="B149" s="1051"/>
      <c r="C149" s="1095"/>
      <c r="D149" s="1095"/>
      <c r="E149" s="1095"/>
      <c r="F149" s="1095"/>
      <c r="G149" s="648"/>
      <c r="H149" s="648"/>
      <c r="I149" s="648"/>
    </row>
    <row r="150" spans="1:12" ht="12.75" customHeight="1" x14ac:dyDescent="0.2">
      <c r="A150" s="1041" t="s">
        <v>124</v>
      </c>
      <c r="B150" s="1086" t="s">
        <v>1135</v>
      </c>
      <c r="C150" s="1085">
        <v>1270</v>
      </c>
      <c r="D150" s="1085">
        <v>0</v>
      </c>
      <c r="E150" s="1085">
        <v>0</v>
      </c>
      <c r="F150" s="2201">
        <v>0</v>
      </c>
      <c r="G150" s="648"/>
      <c r="H150" s="648"/>
      <c r="I150" s="648"/>
    </row>
    <row r="151" spans="1:12" ht="12.75" customHeight="1" x14ac:dyDescent="0.2">
      <c r="A151" s="1041" t="s">
        <v>353</v>
      </c>
      <c r="B151" s="1086" t="s">
        <v>1335</v>
      </c>
      <c r="C151" s="1085">
        <v>0</v>
      </c>
      <c r="D151" s="1085">
        <v>1138</v>
      </c>
      <c r="E151" s="1085">
        <v>1137.145</v>
      </c>
      <c r="F151" s="2201">
        <v>99.924868189806688</v>
      </c>
      <c r="G151" s="648"/>
      <c r="H151" s="648"/>
      <c r="I151" s="648"/>
    </row>
    <row r="152" spans="1:12" ht="12.75" customHeight="1" x14ac:dyDescent="0.2">
      <c r="A152" s="1041" t="s">
        <v>703</v>
      </c>
      <c r="B152" s="1086" t="s">
        <v>1336</v>
      </c>
      <c r="C152" s="1085">
        <v>0</v>
      </c>
      <c r="D152" s="1085">
        <v>16722</v>
      </c>
      <c r="E152" s="1085">
        <v>16720.767</v>
      </c>
      <c r="F152" s="2201">
        <v>99.992626480086116</v>
      </c>
      <c r="G152" s="648"/>
      <c r="H152" s="648"/>
      <c r="I152" s="648"/>
    </row>
    <row r="153" spans="1:12" ht="12.75" customHeight="1" x14ac:dyDescent="0.2">
      <c r="A153" s="1041" t="s">
        <v>698</v>
      </c>
      <c r="B153" s="1086" t="s">
        <v>966</v>
      </c>
      <c r="C153" s="1085">
        <v>0</v>
      </c>
      <c r="D153" s="1085">
        <v>50000</v>
      </c>
      <c r="E153" s="1085">
        <v>0</v>
      </c>
      <c r="F153" s="2201">
        <v>0</v>
      </c>
      <c r="G153" s="648"/>
      <c r="H153" s="648"/>
      <c r="I153" s="648"/>
    </row>
    <row r="154" spans="1:12" ht="12.75" customHeight="1" x14ac:dyDescent="0.2">
      <c r="A154" s="1041" t="s">
        <v>188</v>
      </c>
      <c r="B154" s="1086" t="s">
        <v>1242</v>
      </c>
      <c r="C154" s="1085">
        <v>0</v>
      </c>
      <c r="D154" s="1085">
        <v>478</v>
      </c>
      <c r="E154" s="1085">
        <v>477.77099999999996</v>
      </c>
      <c r="F154" s="2201">
        <v>99.952092050209203</v>
      </c>
      <c r="G154" s="648"/>
      <c r="H154" s="648"/>
      <c r="I154" s="648"/>
    </row>
    <row r="155" spans="1:12" ht="5.0999999999999996" customHeight="1" x14ac:dyDescent="0.25">
      <c r="A155" s="1050"/>
      <c r="B155" s="1051"/>
      <c r="C155" s="1095"/>
      <c r="D155" s="1095"/>
      <c r="E155" s="1095"/>
      <c r="F155" s="1095"/>
      <c r="G155" s="648"/>
      <c r="H155" s="648"/>
      <c r="I155" s="648"/>
    </row>
    <row r="156" spans="1:12" ht="12.75" customHeight="1" x14ac:dyDescent="0.25">
      <c r="A156" s="1050"/>
      <c r="B156" s="1051" t="s">
        <v>471</v>
      </c>
      <c r="C156" s="1095">
        <v>1270</v>
      </c>
      <c r="D156" s="1095">
        <v>68338</v>
      </c>
      <c r="E156" s="1095">
        <v>18335.683000000001</v>
      </c>
      <c r="F156" s="1119">
        <v>26.830874476864995</v>
      </c>
      <c r="G156" s="1122"/>
      <c r="H156" s="1122"/>
      <c r="I156" s="1971"/>
      <c r="J156" s="1122"/>
      <c r="K156" s="1122"/>
      <c r="L156" s="1122"/>
    </row>
    <row r="157" spans="1:12" ht="8.1" customHeight="1" x14ac:dyDescent="0.25">
      <c r="A157" s="1041"/>
      <c r="B157" s="1051"/>
      <c r="C157" s="1095"/>
      <c r="D157" s="1095"/>
      <c r="E157" s="1095"/>
      <c r="F157" s="1095"/>
      <c r="G157" s="648"/>
      <c r="H157" s="648"/>
      <c r="I157" s="648"/>
    </row>
    <row r="158" spans="1:12" ht="18" customHeight="1" x14ac:dyDescent="0.2">
      <c r="A158" s="1041"/>
      <c r="B158" s="1604" t="s">
        <v>443</v>
      </c>
      <c r="C158" s="1060">
        <v>4369432</v>
      </c>
      <c r="D158" s="2310">
        <v>5047721.0949999997</v>
      </c>
      <c r="E158" s="1060">
        <v>1877350.0329999996</v>
      </c>
      <c r="F158" s="1073">
        <v>37.192031763791412</v>
      </c>
      <c r="G158" s="1122"/>
      <c r="H158" s="1122"/>
      <c r="I158" s="1971"/>
      <c r="J158" s="1122"/>
      <c r="K158" s="1122"/>
      <c r="L158" s="1122"/>
    </row>
    <row r="159" spans="1:12" ht="8.1" customHeight="1" x14ac:dyDescent="0.25">
      <c r="A159" s="1041"/>
      <c r="B159" s="1051"/>
      <c r="C159" s="1095"/>
      <c r="D159" s="1095"/>
      <c r="E159" s="1095"/>
      <c r="F159" s="1095"/>
      <c r="G159" s="648"/>
      <c r="H159" s="648"/>
      <c r="I159" s="648"/>
    </row>
    <row r="160" spans="1:12" ht="12.75" customHeight="1" x14ac:dyDescent="0.2">
      <c r="A160" s="1048" t="s">
        <v>655</v>
      </c>
      <c r="B160" s="1049" t="s">
        <v>444</v>
      </c>
      <c r="C160" s="1095"/>
      <c r="D160" s="1095"/>
      <c r="E160" s="1095"/>
      <c r="F160" s="1095"/>
      <c r="G160" s="648"/>
      <c r="H160" s="648"/>
      <c r="I160" s="648"/>
    </row>
    <row r="161" spans="1:9" ht="8.1" customHeight="1" x14ac:dyDescent="0.2">
      <c r="A161" s="1107"/>
      <c r="B161" s="1108"/>
      <c r="C161" s="1095"/>
      <c r="D161" s="1095"/>
      <c r="E161" s="1095"/>
      <c r="F161" s="1095"/>
      <c r="G161" s="648"/>
      <c r="H161" s="648"/>
      <c r="I161" s="648"/>
    </row>
    <row r="162" spans="1:9" ht="12.75" customHeight="1" x14ac:dyDescent="0.25">
      <c r="A162" s="1050">
        <v>1</v>
      </c>
      <c r="B162" s="1051" t="s">
        <v>445</v>
      </c>
      <c r="C162" s="1055"/>
      <c r="D162" s="1085"/>
      <c r="E162" s="1085"/>
      <c r="F162" s="2201"/>
      <c r="G162" s="1122"/>
      <c r="H162" s="1122"/>
      <c r="I162" s="1971"/>
    </row>
    <row r="163" spans="1:9" ht="5.0999999999999996" customHeight="1" x14ac:dyDescent="0.25">
      <c r="A163" s="1050"/>
      <c r="B163" s="1051"/>
      <c r="C163" s="1095"/>
      <c r="D163" s="1095"/>
      <c r="E163" s="1095"/>
      <c r="F163" s="1095"/>
      <c r="G163" s="648"/>
      <c r="H163" s="648"/>
      <c r="I163" s="648"/>
    </row>
    <row r="164" spans="1:9" ht="12.75" customHeight="1" x14ac:dyDescent="0.25">
      <c r="A164" s="1050">
        <v>2</v>
      </c>
      <c r="B164" s="1051" t="s">
        <v>446</v>
      </c>
      <c r="C164" s="1095"/>
      <c r="D164" s="1095"/>
      <c r="E164" s="1095"/>
      <c r="F164" s="1095"/>
      <c r="G164" s="648"/>
      <c r="H164" s="648"/>
      <c r="I164" s="648"/>
    </row>
    <row r="165" spans="1:9" ht="12.75" customHeight="1" x14ac:dyDescent="0.2">
      <c r="A165" s="1041" t="s">
        <v>124</v>
      </c>
      <c r="B165" s="1086" t="s">
        <v>1138</v>
      </c>
      <c r="C165" s="1085">
        <v>0</v>
      </c>
      <c r="D165" s="1085">
        <v>1715</v>
      </c>
      <c r="E165" s="1085">
        <v>1200.1500000000001</v>
      </c>
      <c r="F165" s="2201">
        <v>69.979591836734699</v>
      </c>
      <c r="G165" s="648"/>
      <c r="H165" s="648"/>
      <c r="I165" s="648"/>
    </row>
    <row r="166" spans="1:9" ht="12.75" customHeight="1" x14ac:dyDescent="0.2">
      <c r="A166" s="1041" t="s">
        <v>353</v>
      </c>
      <c r="B166" s="1086" t="s">
        <v>1261</v>
      </c>
      <c r="C166" s="1085">
        <v>0</v>
      </c>
      <c r="D166" s="1085">
        <v>4000</v>
      </c>
      <c r="E166" s="1085">
        <v>0</v>
      </c>
      <c r="F166" s="2201">
        <v>0</v>
      </c>
      <c r="G166" s="648"/>
      <c r="H166" s="648"/>
      <c r="I166" s="648"/>
    </row>
    <row r="167" spans="1:9" ht="6" customHeight="1" x14ac:dyDescent="0.2">
      <c r="A167" s="1041"/>
      <c r="B167" s="1086"/>
      <c r="C167" s="1085"/>
      <c r="D167" s="1085"/>
      <c r="E167" s="1085"/>
      <c r="F167" s="2201"/>
      <c r="G167" s="648"/>
      <c r="H167" s="648"/>
      <c r="I167" s="648"/>
    </row>
    <row r="168" spans="1:9" ht="12.75" customHeight="1" x14ac:dyDescent="0.25">
      <c r="A168" s="1050"/>
      <c r="B168" s="1051" t="s">
        <v>992</v>
      </c>
      <c r="C168" s="1058">
        <v>0</v>
      </c>
      <c r="D168" s="1058">
        <v>5715</v>
      </c>
      <c r="E168" s="1058">
        <v>1200.1500000000001</v>
      </c>
      <c r="F168" s="1120">
        <v>21.000000000000004</v>
      </c>
      <c r="G168" s="1122"/>
      <c r="H168" s="1122"/>
      <c r="I168" s="1971"/>
    </row>
    <row r="169" spans="1:9" ht="5.0999999999999996" customHeight="1" x14ac:dyDescent="0.25">
      <c r="A169" s="1050"/>
      <c r="B169" s="1051"/>
      <c r="C169" s="1095"/>
      <c r="D169" s="1095"/>
      <c r="E169" s="1095"/>
      <c r="F169" s="1095"/>
      <c r="G169" s="648"/>
      <c r="H169" s="648"/>
      <c r="I169" s="648"/>
    </row>
    <row r="170" spans="1:9" ht="12.75" customHeight="1" x14ac:dyDescent="0.25">
      <c r="A170" s="1050">
        <v>3</v>
      </c>
      <c r="B170" s="1051" t="s">
        <v>447</v>
      </c>
      <c r="C170" s="1095"/>
      <c r="D170" s="1095"/>
      <c r="E170" s="1095"/>
      <c r="F170" s="1095"/>
      <c r="G170" s="648"/>
      <c r="H170" s="648"/>
      <c r="I170" s="648"/>
    </row>
    <row r="171" spans="1:9" ht="5.0999999999999996" customHeight="1" x14ac:dyDescent="0.25">
      <c r="A171" s="1050"/>
      <c r="B171" s="1051"/>
      <c r="C171" s="1095"/>
      <c r="D171" s="1095"/>
      <c r="E171" s="1095"/>
      <c r="F171" s="1095"/>
      <c r="G171" s="648"/>
      <c r="H171" s="648"/>
      <c r="I171" s="648"/>
    </row>
    <row r="172" spans="1:9" ht="12.75" customHeight="1" x14ac:dyDescent="0.25">
      <c r="A172" s="1050">
        <v>4</v>
      </c>
      <c r="B172" s="1051" t="s">
        <v>500</v>
      </c>
      <c r="C172" s="1095"/>
      <c r="D172" s="1095"/>
      <c r="E172" s="1095"/>
      <c r="F172" s="1095"/>
      <c r="G172" s="648"/>
      <c r="H172" s="648"/>
      <c r="I172" s="648"/>
    </row>
    <row r="173" spans="1:9" ht="5.0999999999999996" customHeight="1" x14ac:dyDescent="0.25">
      <c r="A173" s="1050"/>
      <c r="B173" s="1051"/>
      <c r="C173" s="1095"/>
      <c r="D173" s="1095"/>
      <c r="E173" s="1095"/>
      <c r="F173" s="1095"/>
      <c r="G173" s="648"/>
      <c r="H173" s="648"/>
      <c r="I173" s="648"/>
    </row>
    <row r="174" spans="1:9" ht="12.75" customHeight="1" x14ac:dyDescent="0.2">
      <c r="A174" s="1041" t="s">
        <v>124</v>
      </c>
      <c r="B174" s="1098" t="s">
        <v>245</v>
      </c>
      <c r="C174" s="1106">
        <v>5526</v>
      </c>
      <c r="D174" s="1106">
        <v>6226</v>
      </c>
      <c r="E174" s="1106">
        <v>5524.5</v>
      </c>
      <c r="F174" s="2201">
        <v>88.732733697398004</v>
      </c>
      <c r="G174" s="648"/>
      <c r="H174" s="648"/>
      <c r="I174" s="648"/>
    </row>
    <row r="175" spans="1:9" ht="12.75" customHeight="1" x14ac:dyDescent="0.2">
      <c r="A175" s="1041" t="s">
        <v>353</v>
      </c>
      <c r="B175" s="1098" t="s">
        <v>1049</v>
      </c>
      <c r="C175" s="1106">
        <v>635</v>
      </c>
      <c r="D175" s="1106">
        <v>635</v>
      </c>
      <c r="E175" s="1106">
        <v>628.65</v>
      </c>
      <c r="F175" s="2201">
        <v>99</v>
      </c>
      <c r="G175" s="648"/>
      <c r="H175" s="648"/>
      <c r="I175" s="648"/>
    </row>
    <row r="176" spans="1:9" ht="5.0999999999999996" customHeight="1" x14ac:dyDescent="0.25">
      <c r="A176" s="1050"/>
      <c r="B176" s="1051"/>
      <c r="C176" s="1095"/>
      <c r="D176" s="1095"/>
      <c r="E176" s="1095"/>
      <c r="F176" s="1095"/>
      <c r="G176" s="648"/>
      <c r="H176" s="648"/>
      <c r="I176" s="648"/>
    </row>
    <row r="177" spans="1:12" ht="12.75" customHeight="1" x14ac:dyDescent="0.25">
      <c r="A177" s="1050"/>
      <c r="B177" s="1051" t="s">
        <v>472</v>
      </c>
      <c r="C177" s="1058">
        <v>6161</v>
      </c>
      <c r="D177" s="1058">
        <v>6861</v>
      </c>
      <c r="E177" s="1058">
        <v>6153.15</v>
      </c>
      <c r="F177" s="1120">
        <v>89.682990817665058</v>
      </c>
      <c r="G177" s="1122"/>
      <c r="H177" s="1122"/>
      <c r="I177" s="1971"/>
      <c r="J177" s="1122"/>
      <c r="K177" s="1122"/>
      <c r="L177" s="1122"/>
    </row>
    <row r="178" spans="1:12" ht="5.0999999999999996" customHeight="1" x14ac:dyDescent="0.25">
      <c r="A178" s="1050"/>
      <c r="B178" s="1051"/>
      <c r="C178" s="1095"/>
      <c r="D178" s="1095"/>
      <c r="E178" s="1095"/>
      <c r="F178" s="1095"/>
      <c r="G178" s="648"/>
      <c r="H178" s="648"/>
      <c r="I178" s="648"/>
    </row>
    <row r="179" spans="1:12" ht="12.75" customHeight="1" x14ac:dyDescent="0.25">
      <c r="A179" s="1050">
        <v>5</v>
      </c>
      <c r="B179" s="1051" t="s">
        <v>82</v>
      </c>
      <c r="C179" s="1095"/>
      <c r="D179" s="1095"/>
      <c r="E179" s="1095"/>
      <c r="F179" s="1095"/>
      <c r="G179" s="648"/>
      <c r="H179" s="648"/>
      <c r="I179" s="648"/>
    </row>
    <row r="180" spans="1:12" ht="5.0999999999999996" customHeight="1" x14ac:dyDescent="0.25">
      <c r="A180" s="1050"/>
      <c r="B180" s="1051"/>
      <c r="C180" s="1095"/>
      <c r="D180" s="1095"/>
      <c r="E180" s="1095"/>
      <c r="F180" s="1095"/>
      <c r="G180" s="648"/>
      <c r="H180" s="648"/>
      <c r="I180" s="648"/>
    </row>
    <row r="181" spans="1:12" ht="12.75" customHeight="1" x14ac:dyDescent="0.2">
      <c r="A181" s="1041" t="s">
        <v>124</v>
      </c>
      <c r="B181" s="1053" t="s">
        <v>27</v>
      </c>
      <c r="C181" s="1054">
        <v>1270</v>
      </c>
      <c r="D181" s="1085">
        <v>2433</v>
      </c>
      <c r="E181" s="1085">
        <v>2336.8000000000002</v>
      </c>
      <c r="F181" s="373">
        <v>96.046033703247019</v>
      </c>
      <c r="G181" s="648"/>
      <c r="H181" s="648"/>
      <c r="I181" s="648"/>
    </row>
    <row r="182" spans="1:12" ht="5.0999999999999996" customHeight="1" x14ac:dyDescent="0.2">
      <c r="A182" s="1041"/>
      <c r="B182" s="1053"/>
      <c r="C182" s="1054"/>
      <c r="D182" s="1085"/>
      <c r="E182" s="1085"/>
      <c r="F182" s="1085"/>
      <c r="G182" s="648"/>
      <c r="H182" s="648"/>
      <c r="I182" s="648"/>
    </row>
    <row r="183" spans="1:12" ht="12.75" customHeight="1" x14ac:dyDescent="0.25">
      <c r="A183" s="1101"/>
      <c r="B183" s="1051" t="s">
        <v>473</v>
      </c>
      <c r="C183" s="1057">
        <v>1270</v>
      </c>
      <c r="D183" s="1058">
        <v>2433</v>
      </c>
      <c r="E183" s="1058">
        <v>2336.8000000000002</v>
      </c>
      <c r="F183" s="1120">
        <v>96.046033703247019</v>
      </c>
      <c r="G183" s="1122"/>
      <c r="H183" s="1122"/>
      <c r="I183" s="1971"/>
      <c r="J183" s="1122"/>
      <c r="K183" s="1122"/>
      <c r="L183" s="1122"/>
    </row>
    <row r="184" spans="1:12" ht="5.0999999999999996" customHeight="1" x14ac:dyDescent="0.25">
      <c r="A184" s="1050"/>
      <c r="B184" s="1051"/>
      <c r="C184" s="1095"/>
      <c r="D184" s="1095"/>
      <c r="E184" s="1095"/>
      <c r="F184" s="1095"/>
      <c r="G184" s="648"/>
      <c r="H184" s="648"/>
      <c r="I184" s="648"/>
    </row>
    <row r="185" spans="1:12" ht="5.0999999999999996" customHeight="1" x14ac:dyDescent="0.25">
      <c r="A185" s="1050"/>
      <c r="B185" s="1051"/>
      <c r="C185" s="1095"/>
      <c r="D185" s="1095"/>
      <c r="E185" s="1095"/>
      <c r="F185" s="1095"/>
      <c r="G185" s="648"/>
      <c r="H185" s="648"/>
      <c r="I185" s="648"/>
    </row>
    <row r="186" spans="1:12" ht="12.75" customHeight="1" x14ac:dyDescent="0.25">
      <c r="A186" s="1050">
        <v>6</v>
      </c>
      <c r="B186" s="1051" t="s">
        <v>448</v>
      </c>
      <c r="C186" s="1095"/>
      <c r="D186" s="1095"/>
      <c r="E186" s="1095"/>
      <c r="F186" s="1095"/>
      <c r="G186" s="648"/>
      <c r="H186" s="648"/>
      <c r="I186" s="648"/>
    </row>
    <row r="187" spans="1:12" ht="5.0999999999999996" customHeight="1" x14ac:dyDescent="0.25">
      <c r="A187" s="1050"/>
      <c r="B187" s="1051"/>
      <c r="C187" s="1095"/>
      <c r="D187" s="1095"/>
      <c r="E187" s="1095"/>
      <c r="F187" s="1095"/>
      <c r="G187" s="648"/>
      <c r="H187" s="648"/>
      <c r="I187" s="648"/>
    </row>
    <row r="188" spans="1:12" ht="12.75" customHeight="1" x14ac:dyDescent="0.2">
      <c r="A188" s="1041" t="s">
        <v>124</v>
      </c>
      <c r="B188" s="1098" t="s">
        <v>158</v>
      </c>
      <c r="C188" s="1054">
        <v>19050</v>
      </c>
      <c r="D188" s="1085">
        <v>11580</v>
      </c>
      <c r="E188" s="1085">
        <v>7884.2029999999995</v>
      </c>
      <c r="F188" s="2201">
        <v>68.084654576856636</v>
      </c>
      <c r="G188" s="648"/>
      <c r="H188" s="648"/>
      <c r="I188" s="648"/>
    </row>
    <row r="189" spans="1:12" ht="12.75" customHeight="1" x14ac:dyDescent="0.2">
      <c r="A189" s="1041" t="s">
        <v>353</v>
      </c>
      <c r="B189" s="1053" t="s">
        <v>139</v>
      </c>
      <c r="C189" s="1054">
        <v>31750</v>
      </c>
      <c r="D189" s="1085">
        <v>501</v>
      </c>
      <c r="E189" s="1085">
        <v>0</v>
      </c>
      <c r="F189" s="2201">
        <v>0</v>
      </c>
      <c r="G189" s="648"/>
      <c r="H189" s="648"/>
      <c r="I189" s="648"/>
    </row>
    <row r="190" spans="1:12" ht="12.75" customHeight="1" x14ac:dyDescent="0.2">
      <c r="A190" s="1109" t="s">
        <v>703</v>
      </c>
      <c r="B190" s="1110" t="s">
        <v>968</v>
      </c>
      <c r="C190" s="1090">
        <v>6350</v>
      </c>
      <c r="D190" s="1091">
        <v>9291</v>
      </c>
      <c r="E190" s="1091">
        <v>3505.2</v>
      </c>
      <c r="F190" s="2201">
        <v>37.726832418469485</v>
      </c>
      <c r="G190" s="648"/>
      <c r="H190" s="648"/>
      <c r="I190" s="648"/>
    </row>
    <row r="191" spans="1:12" ht="5.0999999999999996" customHeight="1" x14ac:dyDescent="0.2">
      <c r="A191" s="1041"/>
      <c r="B191" s="1098"/>
      <c r="C191" s="1054"/>
      <c r="D191" s="1085"/>
      <c r="E191" s="1085"/>
      <c r="F191" s="1085"/>
      <c r="G191" s="648"/>
      <c r="H191" s="648"/>
      <c r="I191" s="648"/>
    </row>
    <row r="192" spans="1:12" ht="12.75" customHeight="1" x14ac:dyDescent="0.25">
      <c r="A192" s="1050"/>
      <c r="B192" s="1051" t="s">
        <v>652</v>
      </c>
      <c r="C192" s="1094">
        <v>57150</v>
      </c>
      <c r="D192" s="1095">
        <v>21372</v>
      </c>
      <c r="E192" s="1095">
        <v>11389.402999999998</v>
      </c>
      <c r="F192" s="1119">
        <v>53.291236196893124</v>
      </c>
      <c r="G192" s="1122"/>
      <c r="H192" s="1122"/>
      <c r="I192" s="1971"/>
      <c r="J192" s="1122"/>
      <c r="K192" s="1122"/>
      <c r="L192" s="1122"/>
    </row>
    <row r="193" spans="1:12" ht="8.1" customHeight="1" thickBot="1" x14ac:dyDescent="0.3">
      <c r="A193" s="1490"/>
      <c r="B193" s="1102"/>
      <c r="C193" s="1491"/>
      <c r="D193" s="1491"/>
      <c r="E193" s="1491"/>
      <c r="F193" s="1491"/>
      <c r="G193" s="1122"/>
      <c r="H193" s="1122"/>
      <c r="I193" s="1495"/>
      <c r="J193" s="1122"/>
      <c r="K193" s="1122"/>
      <c r="L193" s="1122"/>
    </row>
    <row r="194" spans="1:12" ht="8.1" customHeight="1" x14ac:dyDescent="0.25">
      <c r="A194" s="1050"/>
      <c r="B194" s="1051"/>
      <c r="C194" s="1095"/>
      <c r="D194" s="1095"/>
      <c r="E194" s="1095"/>
      <c r="F194" s="1095"/>
      <c r="G194" s="648"/>
      <c r="H194" s="648"/>
      <c r="I194" s="648"/>
    </row>
    <row r="195" spans="1:12" ht="12.75" customHeight="1" x14ac:dyDescent="0.25">
      <c r="A195" s="1050">
        <v>7</v>
      </c>
      <c r="B195" s="1051" t="s">
        <v>449</v>
      </c>
      <c r="C195" s="1095"/>
      <c r="D195" s="1095"/>
      <c r="E195" s="1095"/>
      <c r="F195" s="1095"/>
      <c r="G195" s="648"/>
      <c r="H195" s="648"/>
      <c r="I195" s="648"/>
    </row>
    <row r="196" spans="1:12" ht="5.0999999999999996" customHeight="1" x14ac:dyDescent="0.25">
      <c r="A196" s="1050"/>
      <c r="B196" s="1051"/>
      <c r="C196" s="1095"/>
      <c r="D196" s="1095"/>
      <c r="E196" s="1095"/>
      <c r="F196" s="1095"/>
      <c r="G196" s="648"/>
      <c r="H196" s="648"/>
      <c r="I196" s="648"/>
    </row>
    <row r="197" spans="1:12" ht="12.75" customHeight="1" x14ac:dyDescent="0.2">
      <c r="A197" s="1041" t="s">
        <v>124</v>
      </c>
      <c r="B197" s="1098" t="s">
        <v>1045</v>
      </c>
      <c r="C197" s="1085">
        <v>6745</v>
      </c>
      <c r="D197" s="1085">
        <v>6745</v>
      </c>
      <c r="E197" s="1085">
        <v>1384.164</v>
      </c>
      <c r="F197" s="2201">
        <v>20.521334321719792</v>
      </c>
      <c r="G197" s="648"/>
      <c r="H197" s="648"/>
      <c r="I197" s="648"/>
    </row>
    <row r="198" spans="1:12" ht="12.75" customHeight="1" x14ac:dyDescent="0.2">
      <c r="A198" s="1041" t="s">
        <v>353</v>
      </c>
      <c r="B198" s="1098" t="s">
        <v>1262</v>
      </c>
      <c r="C198" s="1085">
        <v>6350</v>
      </c>
      <c r="D198" s="1085">
        <v>0</v>
      </c>
      <c r="E198" s="1085">
        <v>0</v>
      </c>
      <c r="F198" s="2201">
        <v>0</v>
      </c>
      <c r="G198" s="648"/>
      <c r="H198" s="648"/>
      <c r="I198" s="648"/>
    </row>
    <row r="199" spans="1:12" ht="12.75" customHeight="1" x14ac:dyDescent="0.2">
      <c r="A199" s="1041" t="s">
        <v>703</v>
      </c>
      <c r="B199" s="1098" t="s">
        <v>1263</v>
      </c>
      <c r="C199" s="1085">
        <v>0</v>
      </c>
      <c r="D199" s="1085">
        <v>1000</v>
      </c>
      <c r="E199" s="1085">
        <v>0</v>
      </c>
      <c r="F199" s="2201">
        <v>0</v>
      </c>
      <c r="G199" s="648"/>
      <c r="H199" s="648"/>
      <c r="I199" s="648"/>
    </row>
    <row r="200" spans="1:12" ht="12.75" customHeight="1" x14ac:dyDescent="0.2">
      <c r="A200" s="1041" t="s">
        <v>698</v>
      </c>
      <c r="B200" s="1098" t="s">
        <v>1182</v>
      </c>
      <c r="C200" s="1085">
        <v>0</v>
      </c>
      <c r="D200" s="1085">
        <v>1230</v>
      </c>
      <c r="E200" s="1085">
        <v>483.66999999999996</v>
      </c>
      <c r="F200" s="2201">
        <v>39.322764227642267</v>
      </c>
      <c r="G200" s="648"/>
      <c r="H200" s="648"/>
      <c r="I200" s="648"/>
    </row>
    <row r="201" spans="1:12" ht="12.75" customHeight="1" x14ac:dyDescent="0.2">
      <c r="A201" s="1041" t="s">
        <v>188</v>
      </c>
      <c r="B201" s="1098" t="s">
        <v>1183</v>
      </c>
      <c r="C201" s="1085">
        <v>0</v>
      </c>
      <c r="D201" s="1085">
        <v>800</v>
      </c>
      <c r="E201" s="1085">
        <v>591.69299999999998</v>
      </c>
      <c r="F201" s="2201">
        <v>73.961624999999998</v>
      </c>
      <c r="G201" s="648"/>
      <c r="H201" s="648"/>
      <c r="I201" s="648"/>
    </row>
    <row r="202" spans="1:12" ht="12.75" customHeight="1" x14ac:dyDescent="0.2">
      <c r="A202" s="1041" t="s">
        <v>196</v>
      </c>
      <c r="B202" s="1098" t="s">
        <v>1264</v>
      </c>
      <c r="C202" s="1085">
        <v>0</v>
      </c>
      <c r="D202" s="1085">
        <v>326</v>
      </c>
      <c r="E202" s="1085">
        <v>300.89</v>
      </c>
      <c r="F202" s="2201">
        <v>92.297546012269933</v>
      </c>
      <c r="G202" s="648"/>
      <c r="H202" s="648"/>
      <c r="I202" s="648"/>
    </row>
    <row r="203" spans="1:12" ht="12.75" customHeight="1" x14ac:dyDescent="0.2">
      <c r="A203" s="1041" t="s">
        <v>197</v>
      </c>
      <c r="B203" s="1098" t="s">
        <v>1265</v>
      </c>
      <c r="C203" s="1085">
        <v>0</v>
      </c>
      <c r="D203" s="1085">
        <v>2550</v>
      </c>
      <c r="E203" s="1085">
        <v>0</v>
      </c>
      <c r="F203" s="2201">
        <v>0</v>
      </c>
      <c r="G203" s="648"/>
      <c r="H203" s="648"/>
      <c r="I203" s="648"/>
    </row>
    <row r="204" spans="1:12" ht="12.75" customHeight="1" x14ac:dyDescent="0.2">
      <c r="A204" s="1041" t="s">
        <v>189</v>
      </c>
      <c r="B204" s="1098" t="s">
        <v>1266</v>
      </c>
      <c r="C204" s="1085">
        <v>0</v>
      </c>
      <c r="D204" s="1085">
        <v>5403.3</v>
      </c>
      <c r="E204" s="1085">
        <v>5403.3</v>
      </c>
      <c r="F204" s="2201">
        <v>100</v>
      </c>
      <c r="G204" s="648"/>
      <c r="H204" s="648"/>
      <c r="I204" s="648"/>
    </row>
    <row r="205" spans="1:12" ht="5.0999999999999996" customHeight="1" x14ac:dyDescent="0.25">
      <c r="A205" s="1041"/>
      <c r="B205" s="1051"/>
      <c r="C205" s="1096"/>
      <c r="D205" s="1096"/>
      <c r="E205" s="1096"/>
      <c r="F205" s="1096"/>
      <c r="G205" s="648"/>
      <c r="H205" s="648"/>
      <c r="I205" s="648"/>
    </row>
    <row r="206" spans="1:12" ht="12.75" customHeight="1" x14ac:dyDescent="0.25">
      <c r="A206" s="1041"/>
      <c r="B206" s="1051" t="s">
        <v>474</v>
      </c>
      <c r="C206" s="1096">
        <v>13095</v>
      </c>
      <c r="D206" s="1096">
        <v>18054.3</v>
      </c>
      <c r="E206" s="1096">
        <v>8163.7170000000006</v>
      </c>
      <c r="F206" s="1119">
        <v>45.217576976122039</v>
      </c>
      <c r="G206" s="1122"/>
      <c r="H206" s="1122"/>
      <c r="I206" s="1971"/>
      <c r="J206" s="1122"/>
      <c r="K206" s="1122"/>
      <c r="L206" s="1122"/>
    </row>
    <row r="207" spans="1:12" ht="5.0999999999999996" customHeight="1" x14ac:dyDescent="0.25">
      <c r="A207" s="1050"/>
      <c r="B207" s="1051"/>
      <c r="C207" s="1095"/>
      <c r="D207" s="1095"/>
      <c r="E207" s="1095"/>
      <c r="F207" s="1095"/>
      <c r="G207" s="648"/>
      <c r="H207" s="648"/>
      <c r="I207" s="648"/>
    </row>
    <row r="208" spans="1:12" ht="12.75" customHeight="1" x14ac:dyDescent="0.25">
      <c r="A208" s="1050">
        <v>8</v>
      </c>
      <c r="B208" s="2276" t="s">
        <v>48</v>
      </c>
      <c r="C208" s="1095"/>
      <c r="D208" s="1095"/>
      <c r="E208" s="1095"/>
      <c r="F208" s="1095"/>
      <c r="G208" s="648"/>
      <c r="H208" s="648"/>
      <c r="I208" s="648"/>
    </row>
    <row r="209" spans="1:9" ht="5.0999999999999996" customHeight="1" x14ac:dyDescent="0.25">
      <c r="A209" s="1050"/>
      <c r="B209" s="1051"/>
      <c r="C209" s="1095"/>
      <c r="D209" s="1095"/>
      <c r="E209" s="1095"/>
      <c r="F209" s="1095"/>
      <c r="G209" s="648"/>
      <c r="H209" s="648"/>
      <c r="I209" s="648"/>
    </row>
    <row r="210" spans="1:9" ht="12.75" customHeight="1" x14ac:dyDescent="0.25">
      <c r="A210" s="1050">
        <v>9</v>
      </c>
      <c r="B210" s="1051" t="s">
        <v>503</v>
      </c>
      <c r="C210" s="1095"/>
      <c r="D210" s="1095"/>
      <c r="E210" s="1095"/>
      <c r="F210" s="1095"/>
      <c r="G210" s="648"/>
      <c r="H210" s="648"/>
      <c r="I210" s="648"/>
    </row>
    <row r="211" spans="1:9" ht="5.0999999999999996" customHeight="1" x14ac:dyDescent="0.25">
      <c r="A211" s="1050"/>
      <c r="B211" s="1051"/>
      <c r="C211" s="1095"/>
      <c r="D211" s="1095"/>
      <c r="E211" s="1095"/>
      <c r="F211" s="1095"/>
      <c r="G211" s="648"/>
      <c r="H211" s="648"/>
      <c r="I211" s="648"/>
    </row>
    <row r="212" spans="1:9" ht="12.75" customHeight="1" x14ac:dyDescent="0.25">
      <c r="A212" s="1050">
        <v>10</v>
      </c>
      <c r="B212" s="1051" t="s">
        <v>1064</v>
      </c>
      <c r="C212" s="1095"/>
      <c r="D212" s="1095"/>
      <c r="E212" s="1095"/>
      <c r="F212" s="1095"/>
      <c r="G212" s="648"/>
      <c r="H212" s="648"/>
      <c r="I212" s="648"/>
    </row>
    <row r="213" spans="1:9" ht="5.0999999999999996" customHeight="1" x14ac:dyDescent="0.25">
      <c r="A213" s="1050"/>
      <c r="B213" s="1051"/>
      <c r="C213" s="1095"/>
      <c r="D213" s="1095"/>
      <c r="E213" s="1095"/>
      <c r="F213" s="1095"/>
      <c r="G213" s="648"/>
      <c r="H213" s="648"/>
      <c r="I213" s="648"/>
    </row>
    <row r="214" spans="1:9" ht="12.75" customHeight="1" x14ac:dyDescent="0.2">
      <c r="A214" s="1041" t="s">
        <v>124</v>
      </c>
      <c r="B214" s="1098" t="s">
        <v>1172</v>
      </c>
      <c r="C214" s="1085">
        <v>2841</v>
      </c>
      <c r="D214" s="1085">
        <v>2841</v>
      </c>
      <c r="E214" s="1085">
        <v>368.57900000000001</v>
      </c>
      <c r="F214" s="2201">
        <v>12.973565645899331</v>
      </c>
      <c r="G214" s="648"/>
      <c r="H214" s="648"/>
      <c r="I214" s="648"/>
    </row>
    <row r="215" spans="1:9" ht="12.75" customHeight="1" x14ac:dyDescent="0.2">
      <c r="A215" s="1041" t="s">
        <v>353</v>
      </c>
      <c r="B215" s="1098" t="s">
        <v>965</v>
      </c>
      <c r="C215" s="1085">
        <v>203</v>
      </c>
      <c r="D215" s="1085">
        <v>203</v>
      </c>
      <c r="E215" s="1085">
        <v>0</v>
      </c>
      <c r="F215" s="2201">
        <v>0</v>
      </c>
      <c r="G215" s="648"/>
      <c r="H215" s="648"/>
      <c r="I215" s="648"/>
    </row>
    <row r="216" spans="1:9" ht="5.0999999999999996" customHeight="1" x14ac:dyDescent="0.25">
      <c r="A216" s="1050"/>
      <c r="B216" s="1051"/>
      <c r="C216" s="1095"/>
      <c r="D216" s="1095"/>
      <c r="E216" s="1095"/>
      <c r="F216" s="1095"/>
      <c r="G216" s="648"/>
      <c r="H216" s="648"/>
      <c r="I216" s="648"/>
    </row>
    <row r="217" spans="1:9" ht="12.75" customHeight="1" x14ac:dyDescent="0.25">
      <c r="A217" s="1050"/>
      <c r="B217" s="1051" t="s">
        <v>1065</v>
      </c>
      <c r="C217" s="1095">
        <v>3044</v>
      </c>
      <c r="D217" s="1095">
        <v>3044</v>
      </c>
      <c r="E217" s="1095">
        <v>368.57900000000001</v>
      </c>
      <c r="F217" s="1119">
        <v>12.108377135348226</v>
      </c>
      <c r="G217" s="1122"/>
      <c r="H217" s="1122"/>
      <c r="I217" s="1971"/>
    </row>
    <row r="218" spans="1:9" ht="5.0999999999999996" customHeight="1" x14ac:dyDescent="0.25">
      <c r="A218" s="1041"/>
      <c r="B218" s="1051"/>
      <c r="C218" s="1095"/>
      <c r="D218" s="1095"/>
      <c r="E218" s="1095"/>
      <c r="F218" s="1095"/>
      <c r="G218" s="648"/>
      <c r="H218" s="648"/>
      <c r="I218" s="648"/>
    </row>
    <row r="219" spans="1:9" ht="12.75" customHeight="1" x14ac:dyDescent="0.25">
      <c r="A219" s="1050">
        <v>11</v>
      </c>
      <c r="B219" s="1051" t="s">
        <v>1086</v>
      </c>
      <c r="C219" s="1095"/>
      <c r="D219" s="1095"/>
      <c r="E219" s="1095"/>
      <c r="F219" s="1095"/>
      <c r="G219" s="648"/>
      <c r="H219" s="648"/>
      <c r="I219" s="648"/>
    </row>
    <row r="220" spans="1:9" ht="5.0999999999999996" customHeight="1" x14ac:dyDescent="0.25">
      <c r="A220" s="1050"/>
      <c r="B220" s="1051"/>
      <c r="C220" s="1095"/>
      <c r="D220" s="1095"/>
      <c r="E220" s="1095"/>
      <c r="F220" s="1095"/>
      <c r="G220" s="648"/>
      <c r="H220" s="648"/>
      <c r="I220" s="648"/>
    </row>
    <row r="221" spans="1:9" ht="12.75" customHeight="1" x14ac:dyDescent="0.25">
      <c r="A221" s="1050">
        <v>12</v>
      </c>
      <c r="B221" s="1051" t="s">
        <v>1089</v>
      </c>
      <c r="C221" s="1095"/>
      <c r="D221" s="1095"/>
      <c r="E221" s="1095"/>
      <c r="F221" s="1095"/>
      <c r="G221" s="648"/>
      <c r="H221" s="648"/>
      <c r="I221" s="648"/>
    </row>
    <row r="222" spans="1:9" ht="5.0999999999999996" customHeight="1" x14ac:dyDescent="0.25">
      <c r="A222" s="1050"/>
      <c r="B222" s="1051"/>
      <c r="C222" s="1095"/>
      <c r="D222" s="1095"/>
      <c r="E222" s="1095"/>
      <c r="F222" s="1095"/>
      <c r="G222" s="648"/>
      <c r="H222" s="648"/>
      <c r="I222" s="648"/>
    </row>
    <row r="223" spans="1:9" ht="5.0999999999999996" customHeight="1" x14ac:dyDescent="0.2">
      <c r="A223" s="1041"/>
      <c r="B223" s="1105"/>
      <c r="C223" s="1095"/>
      <c r="D223" s="1095"/>
      <c r="E223" s="1095"/>
      <c r="F223" s="1095"/>
      <c r="G223" s="648"/>
      <c r="H223" s="648"/>
      <c r="I223" s="648"/>
    </row>
    <row r="224" spans="1:9" ht="12.75" customHeight="1" x14ac:dyDescent="0.25">
      <c r="A224" s="1050">
        <v>13</v>
      </c>
      <c r="B224" s="1708" t="s">
        <v>1110</v>
      </c>
      <c r="C224" s="1058"/>
      <c r="D224" s="1058"/>
      <c r="E224" s="1058"/>
      <c r="F224" s="1120"/>
      <c r="G224" s="648"/>
      <c r="H224" s="648"/>
      <c r="I224" s="648"/>
    </row>
    <row r="225" spans="1:12" ht="5.0999999999999996" hidden="1" customHeight="1" x14ac:dyDescent="0.25">
      <c r="A225" s="1050"/>
      <c r="B225" s="1708"/>
      <c r="C225" s="1058"/>
      <c r="D225" s="1058"/>
      <c r="E225" s="1058"/>
      <c r="F225" s="1120"/>
      <c r="G225" s="648"/>
      <c r="H225" s="648"/>
      <c r="I225" s="648"/>
    </row>
    <row r="226" spans="1:12" ht="12.75" hidden="1" customHeight="1" x14ac:dyDescent="0.2">
      <c r="A226" s="1041" t="s">
        <v>124</v>
      </c>
      <c r="B226" s="1963"/>
      <c r="C226" s="1058"/>
      <c r="D226" s="1058"/>
      <c r="E226" s="1058"/>
      <c r="F226" s="1120"/>
      <c r="G226" s="648"/>
      <c r="H226" s="648"/>
      <c r="I226" s="648"/>
    </row>
    <row r="227" spans="1:12" ht="5.0999999999999996" hidden="1" customHeight="1" x14ac:dyDescent="0.2">
      <c r="A227" s="1041"/>
      <c r="B227" s="1963"/>
      <c r="C227" s="1058"/>
      <c r="D227" s="1058"/>
      <c r="E227" s="1058"/>
      <c r="F227" s="1120"/>
      <c r="G227" s="648"/>
      <c r="H227" s="648"/>
      <c r="I227" s="648"/>
    </row>
    <row r="228" spans="1:12" ht="12.75" hidden="1" customHeight="1" x14ac:dyDescent="0.25">
      <c r="A228" s="1041"/>
      <c r="B228" s="1051" t="s">
        <v>1121</v>
      </c>
      <c r="C228" s="1058">
        <v>0</v>
      </c>
      <c r="D228" s="1058">
        <v>0</v>
      </c>
      <c r="E228" s="1058">
        <v>0</v>
      </c>
      <c r="F228" s="1120" t="e">
        <v>#DIV/0!</v>
      </c>
      <c r="G228" s="1122"/>
      <c r="H228" s="1122"/>
      <c r="I228" s="1971"/>
    </row>
    <row r="229" spans="1:12" ht="5.0999999999999996" customHeight="1" x14ac:dyDescent="0.25">
      <c r="A229" s="1050"/>
      <c r="B229" s="1708"/>
      <c r="C229" s="1058"/>
      <c r="D229" s="1058"/>
      <c r="E229" s="1058"/>
      <c r="F229" s="1120"/>
      <c r="G229" s="648"/>
      <c r="H229" s="648"/>
      <c r="I229" s="648"/>
    </row>
    <row r="230" spans="1:12" ht="12.75" customHeight="1" x14ac:dyDescent="0.25">
      <c r="A230" s="1050">
        <v>14</v>
      </c>
      <c r="B230" s="1708" t="s">
        <v>1184</v>
      </c>
      <c r="C230" s="1058"/>
      <c r="D230" s="1058"/>
      <c r="E230" s="1058"/>
      <c r="F230" s="1120"/>
      <c r="G230" s="648"/>
      <c r="H230" s="648"/>
      <c r="I230" s="648"/>
    </row>
    <row r="231" spans="1:12" ht="5.0999999999999996" customHeight="1" x14ac:dyDescent="0.25">
      <c r="A231" s="1050"/>
      <c r="B231" s="1708"/>
      <c r="C231" s="1058"/>
      <c r="D231" s="1058"/>
      <c r="E231" s="1058"/>
      <c r="F231" s="1120"/>
      <c r="G231" s="648"/>
      <c r="H231" s="648"/>
      <c r="I231" s="648"/>
    </row>
    <row r="232" spans="1:12" ht="12.75" customHeight="1" x14ac:dyDescent="0.2">
      <c r="A232" s="1041" t="s">
        <v>124</v>
      </c>
      <c r="B232" s="1963" t="s">
        <v>1184</v>
      </c>
      <c r="C232" s="1055">
        <v>0</v>
      </c>
      <c r="D232" s="1055">
        <v>41256.199999999997</v>
      </c>
      <c r="E232" s="1055">
        <v>39669.224999999999</v>
      </c>
      <c r="F232" s="373">
        <v>96.153366039528606</v>
      </c>
      <c r="G232" s="648"/>
      <c r="H232" s="648"/>
      <c r="I232" s="648"/>
    </row>
    <row r="233" spans="1:12" ht="5.0999999999999996" customHeight="1" x14ac:dyDescent="0.25">
      <c r="A233" s="1050"/>
      <c r="B233" s="1708"/>
      <c r="C233" s="1058"/>
      <c r="D233" s="1058"/>
      <c r="E233" s="1058"/>
      <c r="F233" s="1120"/>
      <c r="G233" s="648"/>
      <c r="H233" s="648"/>
      <c r="I233" s="648"/>
    </row>
    <row r="234" spans="1:12" ht="12.75" customHeight="1" x14ac:dyDescent="0.25">
      <c r="A234" s="1050"/>
      <c r="B234" s="1708" t="s">
        <v>1185</v>
      </c>
      <c r="C234" s="1058">
        <v>0</v>
      </c>
      <c r="D234" s="1058">
        <v>41256.199999999997</v>
      </c>
      <c r="E234" s="1058">
        <v>39669.224999999999</v>
      </c>
      <c r="F234" s="1120">
        <v>96.153366039528606</v>
      </c>
      <c r="G234" s="1122"/>
      <c r="H234" s="1122"/>
      <c r="I234" s="1971"/>
    </row>
    <row r="235" spans="1:12" ht="5.0999999999999996" customHeight="1" x14ac:dyDescent="0.25">
      <c r="A235" s="1050"/>
      <c r="B235" s="1051"/>
      <c r="C235" s="1058"/>
      <c r="D235" s="1058"/>
      <c r="E235" s="1058"/>
      <c r="F235" s="1120"/>
      <c r="G235" s="648"/>
      <c r="H235" s="648"/>
      <c r="I235" s="648"/>
    </row>
    <row r="236" spans="1:12" ht="12.75" customHeight="1" x14ac:dyDescent="0.25">
      <c r="A236" s="1041"/>
      <c r="B236" s="1051"/>
      <c r="C236" s="1095"/>
      <c r="D236" s="1095"/>
      <c r="E236" s="1095"/>
      <c r="F236" s="1095"/>
      <c r="G236" s="648"/>
      <c r="H236" s="648"/>
      <c r="I236" s="648"/>
    </row>
    <row r="237" spans="1:12" ht="18" customHeight="1" x14ac:dyDescent="0.2">
      <c r="A237" s="1041"/>
      <c r="B237" s="1604" t="s">
        <v>450</v>
      </c>
      <c r="C237" s="1060">
        <v>80720</v>
      </c>
      <c r="D237" s="1060">
        <v>98735.5</v>
      </c>
      <c r="E237" s="1060">
        <v>69281.024000000005</v>
      </c>
      <c r="F237" s="1073">
        <v>70.168302181079753</v>
      </c>
      <c r="G237" s="1122"/>
      <c r="H237" s="1122"/>
      <c r="I237" s="1971"/>
      <c r="J237" s="1122"/>
      <c r="K237" s="1122"/>
      <c r="L237" s="1122"/>
    </row>
    <row r="238" spans="1:12" ht="6" customHeight="1" x14ac:dyDescent="0.25">
      <c r="A238" s="1041"/>
      <c r="B238" s="1051"/>
      <c r="C238" s="1095"/>
      <c r="D238" s="1095"/>
      <c r="E238" s="1095"/>
      <c r="F238" s="1095"/>
      <c r="G238" s="648"/>
      <c r="H238" s="648"/>
      <c r="I238" s="648"/>
    </row>
    <row r="239" spans="1:12" ht="8.1" customHeight="1" thickBot="1" x14ac:dyDescent="0.3">
      <c r="A239" s="1101"/>
      <c r="B239" s="1051"/>
      <c r="C239" s="1057"/>
      <c r="D239" s="1058"/>
      <c r="E239" s="1058"/>
      <c r="F239" s="1058"/>
    </row>
    <row r="240" spans="1:12" ht="24.95" customHeight="1" thickBot="1" x14ac:dyDescent="0.25">
      <c r="A240" s="1111" t="s">
        <v>126</v>
      </c>
      <c r="B240" s="1112" t="s">
        <v>475</v>
      </c>
      <c r="C240" s="1113">
        <v>4450152</v>
      </c>
      <c r="D240" s="1113">
        <v>5146456.5949999997</v>
      </c>
      <c r="E240" s="1113">
        <v>1946631.0569999996</v>
      </c>
      <c r="F240" s="1118">
        <v>37.824686190712924</v>
      </c>
      <c r="H240" s="1494"/>
      <c r="I240" s="1976"/>
      <c r="J240" s="1122"/>
      <c r="K240" s="1122"/>
      <c r="L240" s="1122"/>
    </row>
    <row r="241" spans="1:6" ht="14.25" customHeight="1" x14ac:dyDescent="0.25">
      <c r="A241" s="1101"/>
      <c r="B241" s="1051"/>
      <c r="C241" s="1058"/>
      <c r="D241" s="1058"/>
      <c r="E241" s="1058"/>
      <c r="F241" s="1058"/>
    </row>
    <row r="242" spans="1:6" ht="20.25" customHeight="1" x14ac:dyDescent="0.25">
      <c r="A242" s="1043" t="s">
        <v>292</v>
      </c>
      <c r="B242" s="1044" t="s">
        <v>351</v>
      </c>
      <c r="C242" s="1095"/>
      <c r="D242" s="1114"/>
      <c r="E242" s="1114"/>
      <c r="F242" s="1114"/>
    </row>
    <row r="243" spans="1:6" ht="12" customHeight="1" x14ac:dyDescent="0.25">
      <c r="A243" s="1050"/>
      <c r="B243" s="1051"/>
      <c r="C243" s="1095"/>
      <c r="D243" s="1114"/>
      <c r="E243" s="1114"/>
      <c r="F243" s="1114"/>
    </row>
    <row r="244" spans="1:6" ht="12.75" customHeight="1" x14ac:dyDescent="0.2">
      <c r="A244" s="1041">
        <v>1</v>
      </c>
      <c r="B244" s="1086" t="s">
        <v>20</v>
      </c>
      <c r="C244" s="1085">
        <v>2540</v>
      </c>
      <c r="D244" s="1085">
        <v>3608</v>
      </c>
      <c r="E244" s="1085">
        <v>3701.0349999999999</v>
      </c>
      <c r="F244" s="2201">
        <v>102.57857538802659</v>
      </c>
    </row>
    <row r="245" spans="1:6" ht="12.75" customHeight="1" x14ac:dyDescent="0.2">
      <c r="A245" s="1041">
        <v>2</v>
      </c>
      <c r="B245" s="1100" t="s">
        <v>140</v>
      </c>
      <c r="C245" s="1085">
        <v>1270</v>
      </c>
      <c r="D245" s="1085">
        <v>10887</v>
      </c>
      <c r="E245" s="1085">
        <v>10330.307000000001</v>
      </c>
      <c r="F245" s="2201">
        <v>94.886626251492615</v>
      </c>
    </row>
    <row r="246" spans="1:6" ht="12.75" customHeight="1" x14ac:dyDescent="0.2">
      <c r="A246" s="1041">
        <v>3</v>
      </c>
      <c r="B246" s="1086" t="s">
        <v>613</v>
      </c>
      <c r="C246" s="1085">
        <v>2286</v>
      </c>
      <c r="D246" s="1085">
        <v>10786</v>
      </c>
      <c r="E246" s="1085">
        <v>0</v>
      </c>
      <c r="F246" s="2201">
        <v>0</v>
      </c>
    </row>
    <row r="247" spans="1:6" ht="12.75" customHeight="1" x14ac:dyDescent="0.2">
      <c r="A247" s="1041">
        <v>4</v>
      </c>
      <c r="B247" s="1100" t="s">
        <v>66</v>
      </c>
      <c r="C247" s="1085">
        <v>3095</v>
      </c>
      <c r="D247" s="1085">
        <v>3095</v>
      </c>
      <c r="E247" s="1085">
        <v>1992.998</v>
      </c>
      <c r="F247" s="2201">
        <v>64.39411954765751</v>
      </c>
    </row>
    <row r="248" spans="1:6" ht="12.75" customHeight="1" x14ac:dyDescent="0.2">
      <c r="A248" s="1041">
        <v>5</v>
      </c>
      <c r="B248" s="1100" t="s">
        <v>177</v>
      </c>
      <c r="C248" s="1085">
        <v>45720</v>
      </c>
      <c r="D248" s="1085">
        <v>37846</v>
      </c>
      <c r="E248" s="1085">
        <v>29881.45</v>
      </c>
      <c r="F248" s="2201">
        <v>78.955371769803946</v>
      </c>
    </row>
    <row r="249" spans="1:6" ht="12.75" customHeight="1" x14ac:dyDescent="0.2">
      <c r="A249" s="1041">
        <v>6</v>
      </c>
      <c r="B249" s="1099" t="s">
        <v>141</v>
      </c>
      <c r="C249" s="1085">
        <v>1270</v>
      </c>
      <c r="D249" s="1085">
        <v>32206</v>
      </c>
      <c r="E249" s="1085">
        <v>23812.605</v>
      </c>
      <c r="F249" s="2201">
        <v>73.938412097124768</v>
      </c>
    </row>
    <row r="250" spans="1:6" ht="12.75" customHeight="1" x14ac:dyDescent="0.2">
      <c r="A250" s="1041">
        <v>7</v>
      </c>
      <c r="B250" s="1100" t="s">
        <v>19</v>
      </c>
      <c r="C250" s="1085">
        <v>3810</v>
      </c>
      <c r="D250" s="1085">
        <v>3610</v>
      </c>
      <c r="E250" s="1085">
        <v>1781.0920000000001</v>
      </c>
      <c r="F250" s="2201">
        <v>49.337728531855959</v>
      </c>
    </row>
    <row r="251" spans="1:6" ht="12.75" customHeight="1" x14ac:dyDescent="0.2">
      <c r="A251" s="1041">
        <v>8</v>
      </c>
      <c r="B251" s="1100" t="s">
        <v>969</v>
      </c>
      <c r="C251" s="1085">
        <v>635</v>
      </c>
      <c r="D251" s="1085">
        <v>635</v>
      </c>
      <c r="E251" s="1085">
        <v>0</v>
      </c>
      <c r="F251" s="2201">
        <v>0</v>
      </c>
    </row>
    <row r="252" spans="1:6" ht="12.75" customHeight="1" x14ac:dyDescent="0.2">
      <c r="A252" s="1041">
        <v>9</v>
      </c>
      <c r="B252" s="1100" t="s">
        <v>965</v>
      </c>
      <c r="C252" s="1085">
        <v>4000</v>
      </c>
      <c r="D252" s="1085">
        <v>3558</v>
      </c>
      <c r="E252" s="1085">
        <v>1889.8579999999999</v>
      </c>
      <c r="F252" s="2201">
        <v>53.115739179314225</v>
      </c>
    </row>
    <row r="253" spans="1:6" ht="12.75" customHeight="1" x14ac:dyDescent="0.2">
      <c r="A253" s="1041">
        <v>10</v>
      </c>
      <c r="B253" s="1086" t="s">
        <v>1186</v>
      </c>
      <c r="C253" s="1085">
        <v>10000</v>
      </c>
      <c r="D253" s="1085">
        <v>10499</v>
      </c>
      <c r="E253" s="1085">
        <v>498.85599999999999</v>
      </c>
      <c r="F253" s="2201">
        <v>4.7514620440041906</v>
      </c>
    </row>
    <row r="254" spans="1:6" ht="12.75" customHeight="1" x14ac:dyDescent="0.2">
      <c r="A254" s="1041">
        <v>11</v>
      </c>
      <c r="B254" s="1086" t="s">
        <v>1066</v>
      </c>
      <c r="C254" s="1085">
        <v>254</v>
      </c>
      <c r="D254" s="1085">
        <v>891</v>
      </c>
      <c r="E254" s="1085">
        <v>1184.288</v>
      </c>
      <c r="F254" s="2201">
        <v>132.91672278338945</v>
      </c>
    </row>
    <row r="255" spans="1:6" ht="12.75" customHeight="1" x14ac:dyDescent="0.2">
      <c r="A255" s="1041">
        <v>12</v>
      </c>
      <c r="B255" s="1086" t="s">
        <v>476</v>
      </c>
      <c r="C255" s="1085">
        <v>0</v>
      </c>
      <c r="D255" s="1085">
        <v>10160</v>
      </c>
      <c r="E255" s="1085">
        <v>0</v>
      </c>
      <c r="F255" s="2201">
        <v>0</v>
      </c>
    </row>
    <row r="256" spans="1:6" ht="12.75" customHeight="1" x14ac:dyDescent="0.2">
      <c r="A256" s="1041">
        <v>13</v>
      </c>
      <c r="B256" s="1086" t="s">
        <v>178</v>
      </c>
      <c r="C256" s="1085">
        <v>0</v>
      </c>
      <c r="D256" s="1085">
        <v>10350</v>
      </c>
      <c r="E256" s="1085">
        <v>0</v>
      </c>
      <c r="F256" s="2201">
        <v>0</v>
      </c>
    </row>
    <row r="257" spans="1:12" ht="12.75" customHeight="1" x14ac:dyDescent="0.2">
      <c r="A257" s="1041">
        <v>14</v>
      </c>
      <c r="B257" s="1100" t="s">
        <v>1187</v>
      </c>
      <c r="C257" s="1085">
        <v>0</v>
      </c>
      <c r="D257" s="1085">
        <v>15404</v>
      </c>
      <c r="E257" s="1085">
        <v>14994.1</v>
      </c>
      <c r="F257" s="2201">
        <v>97.339002856400938</v>
      </c>
    </row>
    <row r="258" spans="1:12" ht="12.75" customHeight="1" x14ac:dyDescent="0.2">
      <c r="A258" s="1041">
        <v>15</v>
      </c>
      <c r="B258" s="1086" t="s">
        <v>1181</v>
      </c>
      <c r="C258" s="1085">
        <v>0</v>
      </c>
      <c r="D258" s="1085">
        <v>839</v>
      </c>
      <c r="E258" s="1085">
        <v>836.93000000000006</v>
      </c>
      <c r="F258" s="2201">
        <v>99.753277711561395</v>
      </c>
    </row>
    <row r="259" spans="1:12" ht="12.75" customHeight="1" x14ac:dyDescent="0.2">
      <c r="A259" s="1041">
        <v>16</v>
      </c>
      <c r="B259" s="1086" t="s">
        <v>1188</v>
      </c>
      <c r="C259" s="1085">
        <v>0</v>
      </c>
      <c r="D259" s="1085">
        <v>9490</v>
      </c>
      <c r="E259" s="1085">
        <v>7748.8310000000001</v>
      </c>
      <c r="F259" s="2201">
        <v>81.652592202318232</v>
      </c>
    </row>
    <row r="260" spans="1:12" ht="12.75" customHeight="1" x14ac:dyDescent="0.2">
      <c r="A260" s="1041">
        <v>17</v>
      </c>
      <c r="B260" s="1086" t="s">
        <v>1267</v>
      </c>
      <c r="C260" s="1085">
        <v>0</v>
      </c>
      <c r="D260" s="1085">
        <v>10962</v>
      </c>
      <c r="E260" s="1085">
        <v>385.53399999999999</v>
      </c>
      <c r="F260" s="2201">
        <v>3.5170041963145411</v>
      </c>
    </row>
    <row r="261" spans="1:12" ht="12.75" customHeight="1" x14ac:dyDescent="0.2">
      <c r="A261" s="1041"/>
      <c r="B261" s="1099"/>
      <c r="C261" s="1085"/>
      <c r="D261" s="1085"/>
      <c r="E261" s="1085"/>
      <c r="F261" s="2201"/>
    </row>
    <row r="262" spans="1:12" ht="9.9499999999999993" customHeight="1" thickBot="1" x14ac:dyDescent="0.25">
      <c r="A262" s="1041"/>
      <c r="B262" s="1086"/>
      <c r="C262" s="1085"/>
      <c r="D262" s="1085"/>
      <c r="E262" s="1085"/>
      <c r="F262" s="1085"/>
    </row>
    <row r="263" spans="1:12" ht="24.95" customHeight="1" thickBot="1" x14ac:dyDescent="0.25">
      <c r="A263" s="1111" t="s">
        <v>477</v>
      </c>
      <c r="B263" s="1112" t="s">
        <v>649</v>
      </c>
      <c r="C263" s="1115">
        <v>74880</v>
      </c>
      <c r="D263" s="1117">
        <v>174826</v>
      </c>
      <c r="E263" s="2309">
        <v>99037.884000000005</v>
      </c>
      <c r="F263" s="1117">
        <v>56.649402262821326</v>
      </c>
      <c r="H263" s="1494"/>
      <c r="I263" s="1495"/>
      <c r="J263" s="1122"/>
      <c r="K263" s="1122"/>
      <c r="L263" s="1122"/>
    </row>
    <row r="264" spans="1:12" ht="15" customHeight="1" x14ac:dyDescent="0.25">
      <c r="A264" s="1101"/>
      <c r="B264" s="1051"/>
      <c r="C264" s="2393"/>
      <c r="D264" s="2394"/>
      <c r="E264" s="2395"/>
      <c r="F264" s="2396"/>
      <c r="H264" s="1494"/>
      <c r="I264" s="1495"/>
      <c r="J264" s="1122"/>
      <c r="K264" s="1122"/>
      <c r="L264" s="1122"/>
    </row>
    <row r="265" spans="1:12" ht="15.75" x14ac:dyDescent="0.25">
      <c r="A265" s="1133" t="s">
        <v>9</v>
      </c>
      <c r="B265" s="1153" t="s">
        <v>985</v>
      </c>
      <c r="C265" s="2278"/>
      <c r="D265" s="2279"/>
      <c r="E265" s="2280"/>
      <c r="F265" s="2281"/>
      <c r="G265" s="138"/>
      <c r="H265" s="138"/>
      <c r="I265" s="138"/>
      <c r="J265" s="138"/>
    </row>
    <row r="266" spans="1:12" ht="8.1" customHeight="1" x14ac:dyDescent="0.25">
      <c r="A266" s="1133"/>
      <c r="B266" s="1153"/>
      <c r="C266" s="2278"/>
      <c r="D266" s="2279"/>
      <c r="E266" s="2280"/>
      <c r="F266" s="2281"/>
      <c r="G266" s="138"/>
      <c r="H266" s="138"/>
      <c r="I266" s="138"/>
      <c r="J266" s="138"/>
    </row>
    <row r="267" spans="1:12" ht="15" x14ac:dyDescent="0.25">
      <c r="A267" s="1135"/>
      <c r="B267" s="1991" t="s">
        <v>984</v>
      </c>
      <c r="C267" s="1944">
        <v>1330</v>
      </c>
      <c r="D267" s="1256">
        <v>1230</v>
      </c>
      <c r="E267" s="1195">
        <v>1025</v>
      </c>
      <c r="F267" s="2282">
        <v>83.333333333333343</v>
      </c>
      <c r="G267" s="1986"/>
      <c r="H267" s="1986"/>
      <c r="I267" s="1986"/>
      <c r="J267" s="1986"/>
    </row>
    <row r="268" spans="1:12" ht="14.25" x14ac:dyDescent="0.2">
      <c r="A268" s="1988" t="s">
        <v>124</v>
      </c>
      <c r="B268" s="1154" t="s">
        <v>402</v>
      </c>
      <c r="C268" s="2283">
        <v>1330</v>
      </c>
      <c r="D268" s="2284">
        <v>1230</v>
      </c>
      <c r="E268" s="2285">
        <v>1025</v>
      </c>
      <c r="F268" s="1949">
        <v>83.333333333333343</v>
      </c>
      <c r="G268" s="1986"/>
      <c r="H268" s="1986"/>
      <c r="I268" s="1986"/>
      <c r="J268" s="1986"/>
    </row>
    <row r="269" spans="1:12" ht="15" x14ac:dyDescent="0.25">
      <c r="A269" s="1135"/>
      <c r="B269" s="1991" t="s">
        <v>984</v>
      </c>
      <c r="C269" s="2286">
        <v>2198</v>
      </c>
      <c r="D269" s="2287">
        <v>2832</v>
      </c>
      <c r="E269" s="2288">
        <v>1273</v>
      </c>
      <c r="F269" s="2282">
        <v>44.950564971751412</v>
      </c>
      <c r="G269" s="1986"/>
      <c r="H269" s="1986"/>
      <c r="I269" s="1986"/>
      <c r="J269" s="1986"/>
    </row>
    <row r="270" spans="1:12" ht="14.25" x14ac:dyDescent="0.2">
      <c r="A270" s="1988" t="s">
        <v>353</v>
      </c>
      <c r="B270" s="1154" t="s">
        <v>403</v>
      </c>
      <c r="C270" s="2289">
        <v>2198</v>
      </c>
      <c r="D270" s="1293">
        <v>2832</v>
      </c>
      <c r="E270" s="1948">
        <v>1273</v>
      </c>
      <c r="F270" s="1949">
        <v>44.950564971751412</v>
      </c>
      <c r="G270" s="1986"/>
      <c r="H270" s="1986"/>
      <c r="I270" s="1986"/>
      <c r="J270" s="1986"/>
    </row>
    <row r="271" spans="1:12" ht="15" x14ac:dyDescent="0.25">
      <c r="A271" s="1988"/>
      <c r="B271" s="1991" t="s">
        <v>984</v>
      </c>
      <c r="C271" s="2286">
        <v>1837</v>
      </c>
      <c r="D271" s="2287">
        <v>2307</v>
      </c>
      <c r="E271" s="2288">
        <v>2603.91</v>
      </c>
      <c r="F271" s="2282">
        <v>112.8699609882965</v>
      </c>
      <c r="G271" s="1986"/>
      <c r="H271" s="1986"/>
      <c r="I271" s="1986"/>
      <c r="J271" s="1986"/>
    </row>
    <row r="272" spans="1:12" ht="14.25" x14ac:dyDescent="0.2">
      <c r="A272" s="1988" t="s">
        <v>703</v>
      </c>
      <c r="B272" s="1154" t="s">
        <v>404</v>
      </c>
      <c r="C272" s="2289">
        <v>1837</v>
      </c>
      <c r="D272" s="1293">
        <v>2307</v>
      </c>
      <c r="E272" s="1948">
        <v>2603.91</v>
      </c>
      <c r="F272" s="1949">
        <v>112.8699609882965</v>
      </c>
      <c r="G272" s="1986"/>
      <c r="H272" s="1986"/>
      <c r="I272" s="1986"/>
      <c r="J272" s="1986"/>
    </row>
    <row r="273" spans="1:10" ht="15" x14ac:dyDescent="0.25">
      <c r="A273" s="1988"/>
      <c r="B273" s="1991" t="s">
        <v>984</v>
      </c>
      <c r="C273" s="1944">
        <v>1200</v>
      </c>
      <c r="D273" s="1256">
        <v>2004</v>
      </c>
      <c r="E273" s="1195">
        <v>687</v>
      </c>
      <c r="F273" s="2282">
        <v>34.281437125748504</v>
      </c>
      <c r="G273" s="1986"/>
      <c r="H273" s="1986"/>
      <c r="I273" s="1986"/>
      <c r="J273" s="1986"/>
    </row>
    <row r="274" spans="1:10" ht="14.25" x14ac:dyDescent="0.2">
      <c r="A274" s="1988" t="s">
        <v>698</v>
      </c>
      <c r="B274" s="1154" t="s">
        <v>982</v>
      </c>
      <c r="C274" s="2289">
        <v>1200</v>
      </c>
      <c r="D274" s="1293">
        <v>2004</v>
      </c>
      <c r="E274" s="1948">
        <v>687</v>
      </c>
      <c r="F274" s="1949">
        <v>34.281437125748504</v>
      </c>
      <c r="G274" s="1986"/>
      <c r="H274" s="1986"/>
      <c r="I274" s="1986"/>
      <c r="J274" s="1986"/>
    </row>
    <row r="275" spans="1:10" ht="15" x14ac:dyDescent="0.25">
      <c r="A275" s="1988"/>
      <c r="B275" s="1991" t="s">
        <v>984</v>
      </c>
      <c r="C275" s="1944">
        <v>1941</v>
      </c>
      <c r="D275" s="1256">
        <v>2475</v>
      </c>
      <c r="E275" s="1195">
        <v>2350.8690000000001</v>
      </c>
      <c r="F275" s="2282">
        <v>94.984606060606069</v>
      </c>
      <c r="G275" s="1986"/>
      <c r="H275" s="1986"/>
      <c r="I275" s="1986"/>
      <c r="J275" s="1986"/>
    </row>
    <row r="276" spans="1:10" ht="14.25" x14ac:dyDescent="0.2">
      <c r="A276" s="1988" t="s">
        <v>188</v>
      </c>
      <c r="B276" s="1154" t="s">
        <v>405</v>
      </c>
      <c r="C276" s="2289">
        <v>1941</v>
      </c>
      <c r="D276" s="1293">
        <v>2475</v>
      </c>
      <c r="E276" s="1948">
        <v>2350.8690000000001</v>
      </c>
      <c r="F276" s="1949">
        <v>94.984606060606069</v>
      </c>
      <c r="G276" s="1986"/>
      <c r="H276" s="1986"/>
      <c r="I276" s="1986"/>
      <c r="J276" s="1986"/>
    </row>
    <row r="277" spans="1:10" ht="15" x14ac:dyDescent="0.25">
      <c r="A277" s="1988"/>
      <c r="B277" s="1991" t="s">
        <v>984</v>
      </c>
      <c r="C277" s="1944">
        <v>900</v>
      </c>
      <c r="D277" s="1256">
        <v>950</v>
      </c>
      <c r="E277" s="1195">
        <v>1990</v>
      </c>
      <c r="F277" s="2282">
        <v>209.4736842105263</v>
      </c>
      <c r="G277" s="1986"/>
      <c r="H277" s="1197"/>
      <c r="I277" s="1986"/>
      <c r="J277" s="1986"/>
    </row>
    <row r="278" spans="1:10" ht="14.25" x14ac:dyDescent="0.2">
      <c r="A278" s="1988" t="s">
        <v>196</v>
      </c>
      <c r="B278" s="1154" t="s">
        <v>406</v>
      </c>
      <c r="C278" s="2289">
        <v>900</v>
      </c>
      <c r="D278" s="1293">
        <v>950</v>
      </c>
      <c r="E278" s="1948">
        <v>1990</v>
      </c>
      <c r="F278" s="1949">
        <v>209.4736842105263</v>
      </c>
      <c r="G278" s="1986"/>
      <c r="H278" s="1986"/>
      <c r="I278" s="1987"/>
      <c r="J278" s="1986"/>
    </row>
    <row r="279" spans="1:10" ht="13.5" thickBot="1" x14ac:dyDescent="0.25">
      <c r="A279" s="1994"/>
      <c r="B279" s="1989"/>
      <c r="C279" s="2289"/>
      <c r="D279" s="1293"/>
      <c r="E279" s="1948"/>
      <c r="F279" s="2290"/>
      <c r="G279" s="1986"/>
      <c r="H279" s="1986"/>
      <c r="I279" s="1986"/>
      <c r="J279" s="1986"/>
    </row>
    <row r="280" spans="1:10" ht="16.5" thickBot="1" x14ac:dyDescent="0.25">
      <c r="A280" s="1143" t="s">
        <v>312</v>
      </c>
      <c r="B280" s="1610" t="s">
        <v>407</v>
      </c>
      <c r="C280" s="1945">
        <v>9406</v>
      </c>
      <c r="D280" s="1946">
        <v>11798</v>
      </c>
      <c r="E280" s="1946">
        <v>9929.7790000000005</v>
      </c>
      <c r="F280" s="1947">
        <v>84.164934734700807</v>
      </c>
      <c r="G280" s="83"/>
      <c r="H280" s="1998"/>
      <c r="I280" s="83"/>
      <c r="J280" s="1987"/>
    </row>
    <row r="281" spans="1:10" ht="15.75" x14ac:dyDescent="0.2">
      <c r="A281" s="1994"/>
      <c r="B281" s="1155"/>
      <c r="C281" s="2289"/>
      <c r="D281" s="1293"/>
      <c r="E281" s="1948"/>
      <c r="F281" s="2290"/>
      <c r="G281" s="1986"/>
      <c r="H281" s="1986"/>
      <c r="I281" s="1986"/>
      <c r="J281" s="1986"/>
    </row>
    <row r="282" spans="1:10" ht="15" x14ac:dyDescent="0.25">
      <c r="A282" s="1135"/>
      <c r="B282" s="1991" t="s">
        <v>419</v>
      </c>
      <c r="C282" s="2286">
        <v>3660</v>
      </c>
      <c r="D282" s="2287">
        <v>4477</v>
      </c>
      <c r="E282" s="2288">
        <v>4476.3069999999998</v>
      </c>
      <c r="F282" s="2282">
        <v>100</v>
      </c>
      <c r="G282" s="1986"/>
      <c r="H282" s="1986"/>
      <c r="I282" s="1986"/>
      <c r="J282" s="1986"/>
    </row>
    <row r="283" spans="1:10" ht="14.25" x14ac:dyDescent="0.2">
      <c r="A283" s="1988" t="s">
        <v>124</v>
      </c>
      <c r="B283" s="1157" t="s">
        <v>1251</v>
      </c>
      <c r="C283" s="2289">
        <v>3660</v>
      </c>
      <c r="D283" s="1293">
        <v>4477</v>
      </c>
      <c r="E283" s="1948">
        <v>4476.3069999999998</v>
      </c>
      <c r="F283" s="1949">
        <v>100</v>
      </c>
      <c r="G283" s="1992"/>
      <c r="H283" s="356"/>
      <c r="I283" s="1992"/>
      <c r="J283" s="1992"/>
    </row>
    <row r="284" spans="1:10" ht="15" x14ac:dyDescent="0.25">
      <c r="A284" s="1988"/>
      <c r="B284" s="1991" t="s">
        <v>419</v>
      </c>
      <c r="C284" s="1944">
        <v>1400</v>
      </c>
      <c r="D284" s="1256">
        <v>1400</v>
      </c>
      <c r="E284" s="1195">
        <v>1251.4970000000001</v>
      </c>
      <c r="F284" s="2282">
        <v>89.392642857142874</v>
      </c>
      <c r="G284" s="1992"/>
      <c r="H284" s="1992"/>
      <c r="I284" s="1992"/>
      <c r="J284" s="1992"/>
    </row>
    <row r="285" spans="1:10" ht="14.25" x14ac:dyDescent="0.2">
      <c r="A285" s="1988" t="s">
        <v>353</v>
      </c>
      <c r="B285" s="1157" t="s">
        <v>409</v>
      </c>
      <c r="C285" s="2289">
        <v>1400</v>
      </c>
      <c r="D285" s="1293">
        <v>1400</v>
      </c>
      <c r="E285" s="1948">
        <v>1251.4970000000001</v>
      </c>
      <c r="F285" s="1949">
        <v>89.392642857142874</v>
      </c>
      <c r="G285" s="1992"/>
      <c r="H285" s="1992"/>
      <c r="I285" s="1992"/>
      <c r="J285" s="1992"/>
    </row>
    <row r="286" spans="1:10" ht="15" x14ac:dyDescent="0.25">
      <c r="A286" s="1988"/>
      <c r="B286" s="1991" t="s">
        <v>419</v>
      </c>
      <c r="C286" s="2286">
        <v>1200</v>
      </c>
      <c r="D286" s="2287">
        <v>2300</v>
      </c>
      <c r="E286" s="2288">
        <v>937.98500000000001</v>
      </c>
      <c r="F286" s="2282">
        <v>40.781956521739133</v>
      </c>
      <c r="G286" s="1992"/>
      <c r="H286" s="1992"/>
      <c r="I286" s="1992"/>
      <c r="J286" s="1992"/>
    </row>
    <row r="287" spans="1:10" ht="14.25" x14ac:dyDescent="0.2">
      <c r="A287" s="1988" t="s">
        <v>703</v>
      </c>
      <c r="B287" s="1157" t="s">
        <v>410</v>
      </c>
      <c r="C287" s="2289">
        <v>1200</v>
      </c>
      <c r="D287" s="1293">
        <v>2300</v>
      </c>
      <c r="E287" s="1948">
        <v>937.98500000000001</v>
      </c>
      <c r="F287" s="1949">
        <v>40.781956521739133</v>
      </c>
      <c r="G287" s="117"/>
      <c r="H287" s="117"/>
      <c r="I287" s="356"/>
      <c r="J287" s="356"/>
    </row>
    <row r="288" spans="1:10" ht="15" x14ac:dyDescent="0.25">
      <c r="A288" s="1988"/>
      <c r="B288" s="1991" t="s">
        <v>419</v>
      </c>
      <c r="C288" s="2291">
        <v>1600</v>
      </c>
      <c r="D288" s="2292">
        <v>2100</v>
      </c>
      <c r="E288" s="2293">
        <v>303.24299999999999</v>
      </c>
      <c r="F288" s="2282">
        <v>14.440142857142856</v>
      </c>
      <c r="G288" s="1986"/>
      <c r="H288" s="1986"/>
      <c r="I288" s="1986"/>
      <c r="J288" s="1986"/>
    </row>
    <row r="289" spans="1:10" ht="15.75" x14ac:dyDescent="0.2">
      <c r="A289" s="1988" t="s">
        <v>698</v>
      </c>
      <c r="B289" s="1155" t="s">
        <v>1050</v>
      </c>
      <c r="C289" s="2289">
        <v>1600</v>
      </c>
      <c r="D289" s="1293">
        <v>2100</v>
      </c>
      <c r="E289" s="1948">
        <v>303.24299999999999</v>
      </c>
      <c r="F289" s="1949">
        <v>14.440142857142856</v>
      </c>
      <c r="G289" s="1992"/>
      <c r="H289" s="1992"/>
      <c r="I289" s="1992"/>
      <c r="J289" s="356"/>
    </row>
    <row r="290" spans="1:10" ht="15" x14ac:dyDescent="0.25">
      <c r="A290" s="1988"/>
      <c r="B290" s="1991" t="s">
        <v>419</v>
      </c>
      <c r="C290" s="1944">
        <v>1600</v>
      </c>
      <c r="D290" s="1256">
        <v>2800</v>
      </c>
      <c r="E290" s="1195">
        <v>2241.797</v>
      </c>
      <c r="F290" s="2282">
        <v>80.06417857142857</v>
      </c>
      <c r="G290" s="1992"/>
      <c r="H290" s="1992"/>
      <c r="I290" s="1992"/>
      <c r="J290" s="1992"/>
    </row>
    <row r="291" spans="1:10" ht="14.25" x14ac:dyDescent="0.2">
      <c r="A291" s="1988" t="s">
        <v>188</v>
      </c>
      <c r="B291" s="1154" t="s">
        <v>411</v>
      </c>
      <c r="C291" s="2289">
        <v>1600</v>
      </c>
      <c r="D291" s="1293">
        <v>2800</v>
      </c>
      <c r="E291" s="1948">
        <v>2241.797</v>
      </c>
      <c r="F291" s="1949">
        <v>80.06417857142857</v>
      </c>
      <c r="G291" s="1992"/>
      <c r="H291" s="1992"/>
      <c r="I291" s="1992"/>
      <c r="J291" s="1992"/>
    </row>
    <row r="292" spans="1:10" ht="15" x14ac:dyDescent="0.25">
      <c r="A292" s="1988"/>
      <c r="B292" s="1991" t="s">
        <v>419</v>
      </c>
      <c r="C292" s="2286">
        <v>1400</v>
      </c>
      <c r="D292" s="2287">
        <v>1400</v>
      </c>
      <c r="E292" s="2288">
        <v>1291.607</v>
      </c>
      <c r="F292" s="2282">
        <v>92.257642857142855</v>
      </c>
      <c r="G292" s="1992"/>
      <c r="H292" s="1992"/>
      <c r="I292" s="1992"/>
      <c r="J292" s="1992"/>
    </row>
    <row r="293" spans="1:10" ht="15" x14ac:dyDescent="0.25">
      <c r="A293" s="1988"/>
      <c r="B293" s="1991" t="s">
        <v>1277</v>
      </c>
      <c r="C293" s="2286">
        <v>0</v>
      </c>
      <c r="D293" s="2287">
        <v>1346</v>
      </c>
      <c r="E293" s="2288">
        <v>1346</v>
      </c>
      <c r="F293" s="2282">
        <v>100</v>
      </c>
      <c r="G293" s="1992"/>
      <c r="H293" s="1992"/>
      <c r="I293" s="1992"/>
      <c r="J293" s="1992"/>
    </row>
    <row r="294" spans="1:10" ht="14.25" x14ac:dyDescent="0.2">
      <c r="A294" s="1988" t="s">
        <v>196</v>
      </c>
      <c r="B294" s="1154" t="s">
        <v>412</v>
      </c>
      <c r="C294" s="2289">
        <v>1400</v>
      </c>
      <c r="D294" s="1293">
        <v>2746</v>
      </c>
      <c r="E294" s="1948">
        <v>2637.607</v>
      </c>
      <c r="F294" s="1949">
        <v>96.05269482884195</v>
      </c>
      <c r="G294" s="83"/>
      <c r="H294" s="83"/>
      <c r="I294" s="1992"/>
      <c r="J294" s="1986"/>
    </row>
    <row r="295" spans="1:10" ht="15" x14ac:dyDescent="0.25">
      <c r="A295" s="1988"/>
      <c r="B295" s="1991" t="s">
        <v>419</v>
      </c>
      <c r="C295" s="2294">
        <v>1200</v>
      </c>
      <c r="D295" s="541">
        <v>2200</v>
      </c>
      <c r="E295" s="388">
        <v>2155.212</v>
      </c>
      <c r="F295" s="2282">
        <v>97.964181818181814</v>
      </c>
      <c r="G295" s="1489"/>
      <c r="H295" s="1986"/>
      <c r="I295" s="1992"/>
      <c r="J295" s="1986"/>
    </row>
    <row r="296" spans="1:10" ht="14.25" x14ac:dyDescent="0.2">
      <c r="A296" s="1988" t="s">
        <v>197</v>
      </c>
      <c r="B296" s="1154" t="s">
        <v>413</v>
      </c>
      <c r="C296" s="2289">
        <v>1200</v>
      </c>
      <c r="D296" s="1293">
        <v>2200</v>
      </c>
      <c r="E296" s="1948">
        <v>2155.212</v>
      </c>
      <c r="F296" s="1949">
        <v>97.964181818181814</v>
      </c>
      <c r="G296" s="1986"/>
      <c r="H296" s="1986"/>
      <c r="I296" s="1992"/>
      <c r="J296" s="1986"/>
    </row>
    <row r="297" spans="1:10" ht="15" x14ac:dyDescent="0.25">
      <c r="A297" s="1988"/>
      <c r="B297" s="1991" t="s">
        <v>419</v>
      </c>
      <c r="C297" s="1944">
        <v>1800</v>
      </c>
      <c r="D297" s="1256">
        <v>2200</v>
      </c>
      <c r="E297" s="1195">
        <v>1040.008</v>
      </c>
      <c r="F297" s="2282">
        <v>47.273090909090911</v>
      </c>
      <c r="G297" s="1986"/>
      <c r="H297" s="1986"/>
      <c r="I297" s="1992"/>
      <c r="J297" s="1986"/>
    </row>
    <row r="298" spans="1:10" ht="14.25" x14ac:dyDescent="0.2">
      <c r="A298" s="1988" t="s">
        <v>189</v>
      </c>
      <c r="B298" s="1154" t="s">
        <v>414</v>
      </c>
      <c r="C298" s="2289">
        <v>1800</v>
      </c>
      <c r="D298" s="1293">
        <v>2200</v>
      </c>
      <c r="E298" s="1948">
        <v>1040.008</v>
      </c>
      <c r="F298" s="1949">
        <v>47.273090909090911</v>
      </c>
      <c r="G298" s="1992"/>
      <c r="H298" s="1992"/>
      <c r="I298" s="1992"/>
      <c r="J298" s="1992"/>
    </row>
    <row r="299" spans="1:10" ht="15" x14ac:dyDescent="0.25">
      <c r="A299" s="1988"/>
      <c r="B299" s="1991" t="s">
        <v>419</v>
      </c>
      <c r="C299" s="2294">
        <v>4620</v>
      </c>
      <c r="D299" s="541">
        <v>5052</v>
      </c>
      <c r="E299" s="388">
        <v>4364.1549999999997</v>
      </c>
      <c r="F299" s="2282">
        <v>86.384699129057793</v>
      </c>
      <c r="G299" s="356"/>
      <c r="H299" s="1992"/>
      <c r="I299" s="1992"/>
      <c r="J299" s="1992"/>
    </row>
    <row r="300" spans="1:10" ht="14.25" x14ac:dyDescent="0.2">
      <c r="A300" s="1988" t="s">
        <v>190</v>
      </c>
      <c r="B300" s="1154" t="s">
        <v>415</v>
      </c>
      <c r="C300" s="2289">
        <v>4620</v>
      </c>
      <c r="D300" s="1293">
        <v>5052</v>
      </c>
      <c r="E300" s="1948">
        <v>4364.1549999999997</v>
      </c>
      <c r="F300" s="1949">
        <v>86.384699129057793</v>
      </c>
      <c r="G300" s="117"/>
      <c r="H300" s="1950"/>
      <c r="I300" s="356"/>
      <c r="J300" s="1992"/>
    </row>
    <row r="301" spans="1:10" ht="15" x14ac:dyDescent="0.25">
      <c r="A301" s="1988"/>
      <c r="B301" s="1991" t="s">
        <v>419</v>
      </c>
      <c r="C301" s="2291">
        <v>3400</v>
      </c>
      <c r="D301" s="2292">
        <v>4548</v>
      </c>
      <c r="E301" s="2293">
        <v>1798.954</v>
      </c>
      <c r="F301" s="2282">
        <v>39.554837291116975</v>
      </c>
      <c r="G301" s="1986"/>
      <c r="H301" s="1986"/>
      <c r="I301" s="1986"/>
      <c r="J301" s="1986"/>
    </row>
    <row r="302" spans="1:10" ht="14.25" x14ac:dyDescent="0.2">
      <c r="A302" s="1988" t="s">
        <v>191</v>
      </c>
      <c r="B302" s="1154" t="s">
        <v>416</v>
      </c>
      <c r="C302" s="2283">
        <v>3400</v>
      </c>
      <c r="D302" s="2284">
        <v>4548</v>
      </c>
      <c r="E302" s="2285">
        <v>1798.954</v>
      </c>
      <c r="F302" s="1949">
        <v>39.554837291116975</v>
      </c>
      <c r="G302" s="1986"/>
      <c r="H302" s="1986"/>
      <c r="I302" s="1986"/>
      <c r="J302" s="1986"/>
    </row>
    <row r="303" spans="1:10" ht="15" x14ac:dyDescent="0.25">
      <c r="A303" s="1988"/>
      <c r="B303" s="1991" t="s">
        <v>419</v>
      </c>
      <c r="C303" s="2291">
        <v>3040</v>
      </c>
      <c r="D303" s="2292">
        <v>3590</v>
      </c>
      <c r="E303" s="2293">
        <v>2251.3209999999999</v>
      </c>
      <c r="F303" s="2282">
        <v>62.710891364902501</v>
      </c>
      <c r="G303" s="1986"/>
      <c r="H303" s="1986"/>
      <c r="I303" s="1986"/>
      <c r="J303" s="1986"/>
    </row>
    <row r="304" spans="1:10" ht="14.25" x14ac:dyDescent="0.2">
      <c r="A304" s="1988" t="s">
        <v>192</v>
      </c>
      <c r="B304" s="1154" t="s">
        <v>159</v>
      </c>
      <c r="C304" s="2289">
        <v>3040</v>
      </c>
      <c r="D304" s="1293">
        <v>3590</v>
      </c>
      <c r="E304" s="1948">
        <v>2251.3209999999999</v>
      </c>
      <c r="F304" s="1949">
        <v>62.710891364902501</v>
      </c>
      <c r="G304" s="1992"/>
      <c r="H304" s="1992"/>
      <c r="I304" s="1992"/>
      <c r="J304" s="1992"/>
    </row>
    <row r="305" spans="1:10" ht="15" x14ac:dyDescent="0.25">
      <c r="A305" s="1988"/>
      <c r="B305" s="1991" t="s">
        <v>419</v>
      </c>
      <c r="C305" s="1944">
        <v>1200</v>
      </c>
      <c r="D305" s="1256">
        <v>1420</v>
      </c>
      <c r="E305" s="1195">
        <v>338.28899999999999</v>
      </c>
      <c r="F305" s="2282">
        <v>23.823169014084506</v>
      </c>
      <c r="G305" s="1992"/>
      <c r="H305" s="1992"/>
      <c r="I305" s="1992"/>
      <c r="J305" s="1992"/>
    </row>
    <row r="306" spans="1:10" ht="14.25" x14ac:dyDescent="0.2">
      <c r="A306" s="1988" t="s">
        <v>646</v>
      </c>
      <c r="B306" s="1154" t="s">
        <v>1278</v>
      </c>
      <c r="C306" s="2289">
        <v>1200</v>
      </c>
      <c r="D306" s="1293">
        <v>1420</v>
      </c>
      <c r="E306" s="1948">
        <v>338.28899999999999</v>
      </c>
      <c r="F306" s="1949">
        <v>23.823169014084506</v>
      </c>
      <c r="G306" s="1992"/>
      <c r="H306" s="1992"/>
      <c r="I306" s="1992"/>
      <c r="J306" s="1992"/>
    </row>
    <row r="307" spans="1:10" ht="13.5" thickBot="1" x14ac:dyDescent="0.25">
      <c r="A307" s="1994"/>
      <c r="B307" s="1138"/>
      <c r="C307" s="2289"/>
      <c r="D307" s="1293"/>
      <c r="E307" s="1948"/>
      <c r="F307" s="2290"/>
      <c r="G307" s="1992"/>
      <c r="H307" s="1992"/>
      <c r="I307" s="1992"/>
      <c r="J307" s="1992"/>
    </row>
    <row r="308" spans="1:10" ht="16.5" thickBot="1" x14ac:dyDescent="0.25">
      <c r="A308" s="1143" t="s">
        <v>108</v>
      </c>
      <c r="B308" s="1580" t="s">
        <v>1067</v>
      </c>
      <c r="C308" s="1145">
        <v>26120</v>
      </c>
      <c r="D308" s="1160">
        <v>34833</v>
      </c>
      <c r="E308" s="1160">
        <v>23796.375</v>
      </c>
      <c r="F308" s="1534">
        <v>68.315605890965458</v>
      </c>
      <c r="G308" s="1986"/>
      <c r="H308" s="1987"/>
      <c r="I308" s="1987"/>
      <c r="J308" s="1992"/>
    </row>
    <row r="309" spans="1:10" ht="14.25" x14ac:dyDescent="0.2">
      <c r="A309" s="1994"/>
      <c r="B309" s="1582"/>
      <c r="C309" s="2295"/>
      <c r="D309" s="2296"/>
      <c r="E309" s="1184"/>
      <c r="F309" s="2297"/>
      <c r="G309" s="1986"/>
      <c r="H309" s="1987"/>
      <c r="I309" s="1987"/>
      <c r="J309" s="1992"/>
    </row>
    <row r="310" spans="1:10" ht="15" x14ac:dyDescent="0.25">
      <c r="A310" s="1994"/>
      <c r="B310" s="1991" t="s">
        <v>419</v>
      </c>
      <c r="C310" s="1944">
        <v>1000</v>
      </c>
      <c r="D310" s="1256">
        <v>1000</v>
      </c>
      <c r="E310" s="1195">
        <v>585.42100000000005</v>
      </c>
      <c r="F310" s="2282">
        <v>58.542100000000005</v>
      </c>
      <c r="G310" s="1986"/>
      <c r="H310" s="1986"/>
      <c r="I310" s="1987"/>
      <c r="J310" s="1992"/>
    </row>
    <row r="311" spans="1:10" ht="14.25" x14ac:dyDescent="0.2">
      <c r="A311" s="1988" t="s">
        <v>124</v>
      </c>
      <c r="B311" s="1157" t="s">
        <v>1068</v>
      </c>
      <c r="C311" s="2289">
        <v>1000</v>
      </c>
      <c r="D311" s="1293">
        <v>1000</v>
      </c>
      <c r="E311" s="1948">
        <v>585.42100000000005</v>
      </c>
      <c r="F311" s="1949">
        <v>58.542100000000005</v>
      </c>
      <c r="G311" s="1986"/>
      <c r="H311" s="1986"/>
      <c r="I311" s="1986"/>
      <c r="J311" s="1992"/>
    </row>
    <row r="312" spans="1:10" ht="15" x14ac:dyDescent="0.25">
      <c r="A312" s="1988"/>
      <c r="B312" s="1991" t="s">
        <v>419</v>
      </c>
      <c r="C312" s="1944">
        <v>250</v>
      </c>
      <c r="D312" s="1256">
        <v>460</v>
      </c>
      <c r="E312" s="1195">
        <v>135.649</v>
      </c>
      <c r="F312" s="2282">
        <v>29.488913043478259</v>
      </c>
      <c r="G312" s="1986"/>
      <c r="H312" s="1986"/>
      <c r="I312" s="1986"/>
      <c r="J312" s="1992"/>
    </row>
    <row r="313" spans="1:10" ht="14.25" x14ac:dyDescent="0.2">
      <c r="A313" s="1988" t="s">
        <v>353</v>
      </c>
      <c r="B313" s="1157" t="s">
        <v>618</v>
      </c>
      <c r="C313" s="2289">
        <v>250</v>
      </c>
      <c r="D313" s="1293">
        <v>460</v>
      </c>
      <c r="E313" s="1948">
        <v>135.649</v>
      </c>
      <c r="F313" s="1949">
        <v>29.488913043478259</v>
      </c>
      <c r="G313" s="1986"/>
      <c r="H313" s="1986"/>
      <c r="I313" s="1986"/>
      <c r="J313" s="1986"/>
    </row>
    <row r="314" spans="1:10" ht="15" x14ac:dyDescent="0.25">
      <c r="A314" s="1988"/>
      <c r="B314" s="1991" t="s">
        <v>419</v>
      </c>
      <c r="C314" s="1944">
        <v>700</v>
      </c>
      <c r="D314" s="1256">
        <v>880</v>
      </c>
      <c r="E314" s="1195">
        <v>240.488</v>
      </c>
      <c r="F314" s="2282">
        <v>27.328181818181818</v>
      </c>
      <c r="G314" s="1986"/>
      <c r="H314" s="1986"/>
      <c r="I314" s="1986"/>
      <c r="J314" s="1986"/>
    </row>
    <row r="315" spans="1:10" ht="14.25" x14ac:dyDescent="0.2">
      <c r="A315" s="1988" t="s">
        <v>703</v>
      </c>
      <c r="B315" s="1157" t="s">
        <v>634</v>
      </c>
      <c r="C315" s="2289">
        <v>700</v>
      </c>
      <c r="D315" s="1293">
        <v>880</v>
      </c>
      <c r="E315" s="1948">
        <v>240.488</v>
      </c>
      <c r="F315" s="1949">
        <v>27.328181818181818</v>
      </c>
      <c r="G315" s="1986"/>
      <c r="H315" s="1986"/>
      <c r="I315" s="1986"/>
      <c r="J315" s="1986"/>
    </row>
    <row r="316" spans="1:10" ht="15" x14ac:dyDescent="0.25">
      <c r="A316" s="1988"/>
      <c r="B316" s="1991" t="s">
        <v>419</v>
      </c>
      <c r="C316" s="1944">
        <v>500</v>
      </c>
      <c r="D316" s="1256">
        <v>500</v>
      </c>
      <c r="E316" s="1195">
        <v>467</v>
      </c>
      <c r="F316" s="2282">
        <v>93.4</v>
      </c>
      <c r="G316" s="1986"/>
      <c r="H316" s="1986"/>
      <c r="I316" s="1986"/>
      <c r="J316" s="1986"/>
    </row>
    <row r="317" spans="1:10" ht="15" x14ac:dyDescent="0.25">
      <c r="A317" s="1988"/>
      <c r="B317" s="1991" t="s">
        <v>1279</v>
      </c>
      <c r="C317" s="1944">
        <v>0</v>
      </c>
      <c r="D317" s="1256">
        <v>2530</v>
      </c>
      <c r="E317" s="1195">
        <v>2530</v>
      </c>
      <c r="F317" s="2282">
        <v>100</v>
      </c>
      <c r="G317" s="1986"/>
      <c r="H317" s="1986"/>
      <c r="I317" s="1986"/>
      <c r="J317" s="1986"/>
    </row>
    <row r="318" spans="1:10" ht="14.25" x14ac:dyDescent="0.2">
      <c r="A318" s="1988" t="s">
        <v>698</v>
      </c>
      <c r="B318" s="1157" t="s">
        <v>417</v>
      </c>
      <c r="C318" s="2289">
        <v>500</v>
      </c>
      <c r="D318" s="1293">
        <v>3030</v>
      </c>
      <c r="E318" s="1948">
        <v>2997</v>
      </c>
      <c r="F318" s="1949">
        <v>98.910891089108915</v>
      </c>
      <c r="G318" s="1986"/>
      <c r="H318" s="1986"/>
      <c r="I318" s="1986"/>
      <c r="J318" s="1986"/>
    </row>
    <row r="319" spans="1:10" ht="15" x14ac:dyDescent="0.25">
      <c r="A319" s="1988"/>
      <c r="B319" s="1991" t="s">
        <v>419</v>
      </c>
      <c r="C319" s="1944">
        <v>1060</v>
      </c>
      <c r="D319" s="1256">
        <v>1776</v>
      </c>
      <c r="E319" s="1195">
        <v>1330.1610000000001</v>
      </c>
      <c r="F319" s="2282">
        <v>74.896452702702703</v>
      </c>
      <c r="G319" s="1986"/>
      <c r="H319" s="1986"/>
      <c r="I319" s="1987"/>
      <c r="J319" s="1986"/>
    </row>
    <row r="320" spans="1:10" ht="14.25" x14ac:dyDescent="0.2">
      <c r="A320" s="1988" t="s">
        <v>188</v>
      </c>
      <c r="B320" s="1157" t="s">
        <v>1069</v>
      </c>
      <c r="C320" s="2289">
        <v>1060</v>
      </c>
      <c r="D320" s="1293">
        <v>1776</v>
      </c>
      <c r="E320" s="1948">
        <v>1330.1610000000001</v>
      </c>
      <c r="F320" s="1949">
        <v>74.896452702702703</v>
      </c>
      <c r="G320" s="1986"/>
      <c r="H320" s="1986"/>
      <c r="I320" s="1986"/>
      <c r="J320" s="1986"/>
    </row>
    <row r="321" spans="1:10" ht="13.5" thickBot="1" x14ac:dyDescent="0.25">
      <c r="A321" s="1144"/>
      <c r="B321" s="1136"/>
      <c r="C321" s="2283"/>
      <c r="D321" s="2284"/>
      <c r="E321" s="2285"/>
      <c r="F321" s="2298"/>
      <c r="G321" s="1986"/>
      <c r="H321" s="1986"/>
      <c r="I321" s="1986"/>
      <c r="J321" s="1986"/>
    </row>
    <row r="322" spans="1:10" ht="16.5" thickBot="1" x14ac:dyDescent="0.25">
      <c r="A322" s="1984" t="s">
        <v>109</v>
      </c>
      <c r="B322" s="2011" t="s">
        <v>1253</v>
      </c>
      <c r="C322" s="1145">
        <v>3510</v>
      </c>
      <c r="D322" s="1160">
        <v>7146</v>
      </c>
      <c r="E322" s="1146">
        <v>5288.7190000000001</v>
      </c>
      <c r="F322" s="1663">
        <v>74.009501819199556</v>
      </c>
      <c r="G322" s="1986"/>
      <c r="H322" s="1986"/>
      <c r="I322" s="1986"/>
      <c r="J322" s="1986"/>
    </row>
    <row r="323" spans="1:10" ht="15" x14ac:dyDescent="0.25">
      <c r="A323" s="1994"/>
      <c r="B323" s="1991"/>
      <c r="C323" s="1944"/>
      <c r="D323" s="1256"/>
      <c r="E323" s="1195"/>
      <c r="F323" s="2299"/>
      <c r="G323" s="1986"/>
      <c r="H323" s="1986"/>
      <c r="I323" s="1986"/>
      <c r="J323" s="1986"/>
    </row>
    <row r="324" spans="1:10" ht="15" x14ac:dyDescent="0.25">
      <c r="A324" s="1994"/>
      <c r="B324" s="1982" t="s">
        <v>984</v>
      </c>
      <c r="C324" s="1944"/>
      <c r="D324" s="1256">
        <v>520</v>
      </c>
      <c r="E324" s="1195">
        <v>477.78300000000002</v>
      </c>
      <c r="F324" s="2282">
        <v>91.881346153846152</v>
      </c>
      <c r="G324" s="1986"/>
      <c r="H324" s="1986"/>
      <c r="I324" s="1986"/>
      <c r="J324" s="1986"/>
    </row>
    <row r="325" spans="1:10" ht="15" x14ac:dyDescent="0.25">
      <c r="A325" s="1994"/>
      <c r="B325" s="1982" t="s">
        <v>1268</v>
      </c>
      <c r="C325" s="1944"/>
      <c r="D325" s="1256">
        <v>19493.12</v>
      </c>
      <c r="E325" s="1195">
        <v>19493.12</v>
      </c>
      <c r="F325" s="2282">
        <v>100</v>
      </c>
      <c r="G325" s="1986"/>
      <c r="H325" s="1986"/>
      <c r="I325" s="1986"/>
      <c r="J325" s="1986"/>
    </row>
    <row r="326" spans="1:10" ht="15" x14ac:dyDescent="0.25">
      <c r="A326" s="1994"/>
      <c r="B326" s="1982" t="s">
        <v>1269</v>
      </c>
      <c r="C326" s="1944"/>
      <c r="D326" s="1256">
        <v>450</v>
      </c>
      <c r="E326" s="1195"/>
      <c r="F326" s="2282">
        <v>0</v>
      </c>
      <c r="G326" s="1986"/>
      <c r="H326" s="1986"/>
      <c r="I326" s="1986"/>
      <c r="J326" s="1986"/>
    </row>
    <row r="327" spans="1:10" ht="15" x14ac:dyDescent="0.25">
      <c r="A327" s="1994"/>
      <c r="B327" s="1982" t="s">
        <v>1270</v>
      </c>
      <c r="C327" s="1944"/>
      <c r="D327" s="1256">
        <v>1800</v>
      </c>
      <c r="E327" s="1195">
        <v>1803.4</v>
      </c>
      <c r="F327" s="2282">
        <v>100.18888888888888</v>
      </c>
      <c r="G327" s="1986"/>
      <c r="H327" s="1986"/>
      <c r="I327" s="1986"/>
      <c r="J327" s="1986"/>
    </row>
    <row r="328" spans="1:10" ht="15" x14ac:dyDescent="0.25">
      <c r="A328" s="1994"/>
      <c r="B328" s="1982" t="s">
        <v>1271</v>
      </c>
      <c r="C328" s="1944"/>
      <c r="D328" s="1256">
        <v>1750</v>
      </c>
      <c r="E328" s="1195">
        <v>1701.8</v>
      </c>
      <c r="F328" s="2282">
        <v>97.245714285714286</v>
      </c>
      <c r="G328" s="1986"/>
      <c r="H328" s="1986"/>
      <c r="I328" s="1986"/>
      <c r="J328" s="1986"/>
    </row>
    <row r="329" spans="1:10" ht="15" x14ac:dyDescent="0.25">
      <c r="A329" s="1994"/>
      <c r="B329" s="1982" t="s">
        <v>1272</v>
      </c>
      <c r="C329" s="1944"/>
      <c r="D329" s="1256">
        <v>8909</v>
      </c>
      <c r="E329" s="1195">
        <v>8908.7759999999998</v>
      </c>
      <c r="F329" s="2282">
        <v>99.997485688629467</v>
      </c>
      <c r="G329" s="1986"/>
      <c r="H329" s="1986"/>
      <c r="I329" s="1986"/>
      <c r="J329" s="1986"/>
    </row>
    <row r="330" spans="1:10" ht="15.75" thickBot="1" x14ac:dyDescent="0.3">
      <c r="A330" s="1994"/>
      <c r="B330" s="1982"/>
      <c r="C330" s="2300"/>
      <c r="D330" s="2301"/>
      <c r="E330" s="2302"/>
      <c r="F330" s="2303"/>
      <c r="G330" s="1986"/>
      <c r="H330" s="1986"/>
      <c r="I330" s="1986"/>
      <c r="J330" s="1986"/>
    </row>
    <row r="331" spans="1:10" ht="16.5" thickBot="1" x14ac:dyDescent="0.25">
      <c r="A331" s="1984" t="s">
        <v>110</v>
      </c>
      <c r="B331" s="1664" t="s">
        <v>983</v>
      </c>
      <c r="C331" s="1145">
        <v>0</v>
      </c>
      <c r="D331" s="1951">
        <v>32922.119999999995</v>
      </c>
      <c r="E331" s="1952">
        <v>32384.879000000001</v>
      </c>
      <c r="F331" s="1953">
        <v>98.368145793770282</v>
      </c>
      <c r="G331" s="83"/>
      <c r="H331" s="1598"/>
      <c r="I331" s="1986"/>
      <c r="J331" s="1987"/>
    </row>
    <row r="332" spans="1:10" ht="15" thickBot="1" x14ac:dyDescent="0.25">
      <c r="A332" s="1988"/>
      <c r="B332" s="1665"/>
      <c r="C332" s="1954"/>
      <c r="D332" s="1955"/>
      <c r="E332" s="1956"/>
      <c r="F332" s="1957"/>
      <c r="G332" s="83"/>
      <c r="H332" s="83"/>
      <c r="I332" s="1986"/>
      <c r="J332" s="1986"/>
    </row>
    <row r="333" spans="1:10" ht="32.25" customHeight="1" thickBot="1" x14ac:dyDescent="0.25">
      <c r="A333" s="1149" t="s">
        <v>9</v>
      </c>
      <c r="B333" s="2012" t="s">
        <v>1201</v>
      </c>
      <c r="C333" s="1142">
        <v>39036</v>
      </c>
      <c r="D333" s="1958">
        <v>86699.12</v>
      </c>
      <c r="E333" s="1958">
        <v>71399.752000000008</v>
      </c>
      <c r="F333" s="1493">
        <v>82.353491015825782</v>
      </c>
      <c r="G333" s="1611"/>
      <c r="H333" s="1611"/>
      <c r="I333" s="1611"/>
      <c r="J333" s="1986"/>
    </row>
    <row r="334" spans="1:10" ht="15.75" x14ac:dyDescent="0.2">
      <c r="A334" s="1939"/>
      <c r="B334" s="2212"/>
      <c r="C334" s="2289"/>
      <c r="D334" s="1293"/>
      <c r="E334" s="2304"/>
      <c r="F334" s="2305"/>
      <c r="G334" s="1611"/>
      <c r="H334" s="1611"/>
      <c r="I334" s="1611"/>
      <c r="J334" s="1986"/>
    </row>
    <row r="335" spans="1:10" ht="15.75" x14ac:dyDescent="0.2">
      <c r="A335" s="1939" t="s">
        <v>365</v>
      </c>
      <c r="B335" s="2212" t="s">
        <v>154</v>
      </c>
      <c r="C335" s="2289"/>
      <c r="D335" s="1293"/>
      <c r="E335" s="1948"/>
      <c r="F335" s="2306"/>
      <c r="G335" s="1611"/>
      <c r="H335" s="1611"/>
      <c r="I335" s="1611"/>
      <c r="J335" s="1986"/>
    </row>
    <row r="336" spans="1:10" ht="15.75" x14ac:dyDescent="0.2">
      <c r="A336" s="1988"/>
      <c r="B336" s="1995"/>
      <c r="C336" s="1944"/>
      <c r="D336" s="1256"/>
      <c r="E336" s="1195"/>
      <c r="F336" s="2282"/>
      <c r="G336" s="1986"/>
      <c r="H336" s="1986"/>
      <c r="I336" s="1986"/>
      <c r="J336" s="1986"/>
    </row>
    <row r="337" spans="1:10" ht="15.75" x14ac:dyDescent="0.2">
      <c r="A337" s="1988"/>
      <c r="B337" s="1995" t="s">
        <v>1052</v>
      </c>
      <c r="C337" s="1944">
        <v>6000</v>
      </c>
      <c r="D337" s="1256">
        <v>2622.241</v>
      </c>
      <c r="E337" s="1195">
        <v>2476</v>
      </c>
      <c r="F337" s="2282">
        <v>94.423052648478915</v>
      </c>
      <c r="G337" s="1986"/>
      <c r="H337" s="1986"/>
      <c r="I337" s="1611"/>
      <c r="J337" s="1986"/>
    </row>
    <row r="338" spans="1:10" ht="15.75" x14ac:dyDescent="0.2">
      <c r="A338" s="1988"/>
      <c r="B338" s="1995" t="s">
        <v>1276</v>
      </c>
      <c r="C338" s="1944"/>
      <c r="D338" s="1256">
        <v>670</v>
      </c>
      <c r="E338" s="1195">
        <v>670</v>
      </c>
      <c r="F338" s="2282">
        <v>100</v>
      </c>
      <c r="G338" s="1986"/>
      <c r="H338" s="1986"/>
      <c r="I338" s="1986"/>
      <c r="J338" s="1986"/>
    </row>
    <row r="339" spans="1:10" ht="15.75" x14ac:dyDescent="0.2">
      <c r="A339" s="1988"/>
      <c r="B339" s="1995" t="s">
        <v>1273</v>
      </c>
      <c r="C339" s="1944"/>
      <c r="D339" s="1256">
        <v>1078</v>
      </c>
      <c r="E339" s="1195">
        <v>1469.491</v>
      </c>
      <c r="F339" s="2282">
        <v>136.31641929499071</v>
      </c>
      <c r="G339" s="1986"/>
      <c r="H339" s="1986"/>
      <c r="I339" s="1986"/>
      <c r="J339" s="1986"/>
    </row>
    <row r="340" spans="1:10" ht="15.75" x14ac:dyDescent="0.2">
      <c r="A340" s="1988"/>
      <c r="B340" s="1995" t="s">
        <v>1274</v>
      </c>
      <c r="C340" s="1944"/>
      <c r="D340" s="1256">
        <v>1500</v>
      </c>
      <c r="E340" s="1195">
        <v>750</v>
      </c>
      <c r="F340" s="2282">
        <v>50</v>
      </c>
      <c r="G340" s="1986"/>
      <c r="H340" s="1986"/>
      <c r="I340" s="1986"/>
      <c r="J340" s="1986"/>
    </row>
    <row r="341" spans="1:10" ht="15.75" x14ac:dyDescent="0.2">
      <c r="A341" s="1988"/>
      <c r="B341" s="1995" t="s">
        <v>1275</v>
      </c>
      <c r="C341" s="1944"/>
      <c r="D341" s="1256">
        <v>432</v>
      </c>
      <c r="E341" s="1195"/>
      <c r="F341" s="2282">
        <v>0</v>
      </c>
      <c r="G341" s="1986"/>
      <c r="H341" s="1986"/>
      <c r="I341" s="1986"/>
      <c r="J341" s="1986"/>
    </row>
    <row r="342" spans="1:10" ht="16.5" thickBot="1" x14ac:dyDescent="0.25">
      <c r="A342" s="1988"/>
      <c r="B342" s="1995"/>
      <c r="C342" s="1944"/>
      <c r="D342" s="1256"/>
      <c r="E342" s="1195"/>
      <c r="F342" s="2299"/>
      <c r="G342" s="1986"/>
      <c r="H342" s="1986"/>
      <c r="I342" s="1986"/>
      <c r="J342" s="1986"/>
    </row>
    <row r="343" spans="1:10" ht="15" thickBot="1" x14ac:dyDescent="0.25">
      <c r="A343" s="1985" t="s">
        <v>365</v>
      </c>
      <c r="B343" s="1983" t="s">
        <v>205</v>
      </c>
      <c r="C343" s="1959">
        <v>6000</v>
      </c>
      <c r="D343" s="1959">
        <v>6302.241</v>
      </c>
      <c r="E343" s="1960">
        <v>5365.491</v>
      </c>
      <c r="F343" s="1953">
        <v>85.136239632854398</v>
      </c>
      <c r="G343" s="1611"/>
      <c r="H343" s="1611"/>
      <c r="I343" s="1611"/>
      <c r="J343" s="1986"/>
    </row>
    <row r="344" spans="1:10" ht="15" thickBot="1" x14ac:dyDescent="0.25">
      <c r="A344" s="1988"/>
      <c r="B344" s="1665"/>
      <c r="C344" s="1147"/>
      <c r="D344" s="1161"/>
      <c r="E344" s="1148"/>
      <c r="F344" s="1609"/>
      <c r="G344" s="1987"/>
      <c r="H344" s="1986"/>
      <c r="I344" s="1986"/>
      <c r="J344" s="1986"/>
    </row>
    <row r="345" spans="1:10" ht="32.25" customHeight="1" thickBot="1" x14ac:dyDescent="0.25">
      <c r="A345" s="1984"/>
      <c r="B345" s="1664" t="s">
        <v>418</v>
      </c>
      <c r="C345" s="1152">
        <v>4570068</v>
      </c>
      <c r="D345" s="2225">
        <v>5414283.9560000002</v>
      </c>
      <c r="E345" s="2224">
        <v>2122434.1839999994</v>
      </c>
      <c r="F345" s="2226">
        <v>39.200644097137918</v>
      </c>
      <c r="G345" s="1611"/>
      <c r="H345" s="1611"/>
      <c r="I345" s="1611"/>
      <c r="J345" s="1986"/>
    </row>
    <row r="346" spans="1:10" x14ac:dyDescent="0.2">
      <c r="A346"/>
      <c r="B346" s="88"/>
      <c r="C346" s="525"/>
      <c r="D346" s="525"/>
      <c r="E346"/>
    </row>
    <row r="347" spans="1:10" x14ac:dyDescent="0.2">
      <c r="A347"/>
      <c r="B347" s="88"/>
      <c r="C347" s="525"/>
      <c r="D347" s="525"/>
      <c r="E347"/>
    </row>
    <row r="348" spans="1:10" x14ac:dyDescent="0.2">
      <c r="A348"/>
      <c r="B348" s="88"/>
      <c r="C348" s="525"/>
      <c r="D348" s="525"/>
      <c r="E348"/>
    </row>
    <row r="349" spans="1:10" x14ac:dyDescent="0.2">
      <c r="A349"/>
      <c r="B349" s="88"/>
      <c r="C349" s="525"/>
      <c r="D349" s="525"/>
      <c r="E349"/>
    </row>
    <row r="350" spans="1:10" x14ac:dyDescent="0.2">
      <c r="A350"/>
      <c r="B350" s="88"/>
      <c r="C350" s="525"/>
      <c r="D350" s="525"/>
      <c r="E350"/>
    </row>
    <row r="351" spans="1:10" x14ac:dyDescent="0.2">
      <c r="A351"/>
      <c r="B351" s="88"/>
      <c r="C351" s="525"/>
      <c r="D351" s="525"/>
      <c r="E351"/>
    </row>
    <row r="352" spans="1:10" x14ac:dyDescent="0.2">
      <c r="A352"/>
      <c r="B352" s="88"/>
      <c r="C352" s="525"/>
      <c r="D352" s="525"/>
      <c r="E352"/>
    </row>
    <row r="353" spans="1:5" x14ac:dyDescent="0.2">
      <c r="A353"/>
      <c r="B353" s="88"/>
      <c r="C353" s="525"/>
      <c r="D353" s="525"/>
      <c r="E353"/>
    </row>
    <row r="354" spans="1:5" x14ac:dyDescent="0.2">
      <c r="A354"/>
      <c r="B354" s="88"/>
      <c r="C354" s="525"/>
      <c r="D354" s="525"/>
      <c r="E354"/>
    </row>
    <row r="355" spans="1:5" x14ac:dyDescent="0.2">
      <c r="A355"/>
      <c r="B355" s="88"/>
      <c r="C355" s="525"/>
      <c r="D355" s="525"/>
      <c r="E355"/>
    </row>
    <row r="356" spans="1:5" x14ac:dyDescent="0.2">
      <c r="A356"/>
      <c r="B356" s="88"/>
      <c r="C356" s="525"/>
      <c r="D356" s="525"/>
      <c r="E356"/>
    </row>
    <row r="357" spans="1:5" x14ac:dyDescent="0.2">
      <c r="A357"/>
      <c r="B357" s="88"/>
      <c r="C357" s="525"/>
      <c r="D357" s="525"/>
      <c r="E357"/>
    </row>
    <row r="358" spans="1:5" x14ac:dyDescent="0.2">
      <c r="A358"/>
      <c r="B358" s="88"/>
      <c r="C358" s="525"/>
      <c r="D358" s="525"/>
      <c r="E358"/>
    </row>
    <row r="359" spans="1:5" x14ac:dyDescent="0.2">
      <c r="A359"/>
      <c r="B359" s="88"/>
      <c r="C359" s="525"/>
      <c r="D359" s="525"/>
      <c r="E359"/>
    </row>
    <row r="360" spans="1:5" x14ac:dyDescent="0.2">
      <c r="A360"/>
      <c r="B360" s="88"/>
      <c r="C360" s="525"/>
      <c r="D360" s="525"/>
      <c r="E360"/>
    </row>
    <row r="361" spans="1:5" x14ac:dyDescent="0.2">
      <c r="A361"/>
      <c r="B361" s="88"/>
      <c r="C361" s="525"/>
      <c r="D361" s="525"/>
      <c r="E361"/>
    </row>
    <row r="362" spans="1:5" x14ac:dyDescent="0.2">
      <c r="A362"/>
      <c r="B362" s="88"/>
      <c r="C362" s="525"/>
      <c r="D362" s="525"/>
      <c r="E362"/>
    </row>
    <row r="363" spans="1:5" x14ac:dyDescent="0.2">
      <c r="A363"/>
      <c r="B363" s="88"/>
      <c r="C363" s="525"/>
      <c r="D363" s="525"/>
      <c r="E363"/>
    </row>
    <row r="364" spans="1:5" x14ac:dyDescent="0.2">
      <c r="A364"/>
      <c r="B364" s="88"/>
      <c r="C364" s="525"/>
      <c r="D364" s="525"/>
      <c r="E364"/>
    </row>
    <row r="365" spans="1:5" x14ac:dyDescent="0.2">
      <c r="A365"/>
      <c r="B365" s="88"/>
      <c r="C365" s="525"/>
      <c r="D365" s="525"/>
      <c r="E365"/>
    </row>
    <row r="366" spans="1:5" x14ac:dyDescent="0.2">
      <c r="A366"/>
      <c r="B366" s="88"/>
      <c r="C366" s="525"/>
      <c r="D366" s="525"/>
      <c r="E366"/>
    </row>
  </sheetData>
  <mergeCells count="1">
    <mergeCell ref="A7:F7"/>
  </mergeCells>
  <phoneticPr fontId="0" type="noConversion"/>
  <printOptions horizontalCentered="1"/>
  <pageMargins left="0.19685039370078741" right="0" top="0.43307086614173229" bottom="0.35433070866141736" header="0.23622047244094491" footer="0.15748031496062992"/>
  <pageSetup paperSize="9" scale="80" firstPageNumber="0" orientation="portrait" r:id="rId1"/>
  <headerFooter alignWithMargins="0">
    <oddFooter>&amp;C15. tábla &amp;P. oldal</oddFooter>
  </headerFooter>
  <rowBreaks count="5" manualBreakCount="5">
    <brk id="93" max="5" man="1"/>
    <brk id="193" max="5" man="1"/>
    <brk id="240" max="5" man="1"/>
    <brk id="263" max="5" man="1"/>
    <brk id="322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zoomScaleNormal="100" workbookViewId="0">
      <pane xSplit="2" ySplit="13" topLeftCell="C14" activePane="bottomRight" state="frozen"/>
      <selection pane="topRight"/>
      <selection pane="bottomLeft"/>
      <selection pane="bottomRight" activeCell="H1" sqref="H1"/>
    </sheetView>
  </sheetViews>
  <sheetFormatPr defaultRowHeight="12.75" x14ac:dyDescent="0.2"/>
  <cols>
    <col min="1" max="1" width="4.140625" style="695" customWidth="1"/>
    <col min="2" max="2" width="51.140625" style="695" customWidth="1"/>
    <col min="3" max="8" width="10.85546875" style="695" customWidth="1"/>
    <col min="9" max="9" width="10.140625" style="695" customWidth="1"/>
    <col min="10" max="10" width="11.140625" style="695" customWidth="1"/>
    <col min="11" max="16384" width="9.140625" style="695"/>
  </cols>
  <sheetData>
    <row r="1" spans="1:8" x14ac:dyDescent="0.2">
      <c r="H1" s="513" t="s">
        <v>1296</v>
      </c>
    </row>
    <row r="2" spans="1:8" x14ac:dyDescent="0.2">
      <c r="H2" s="514" t="s">
        <v>53</v>
      </c>
    </row>
    <row r="3" spans="1:8" hidden="1" x14ac:dyDescent="0.2">
      <c r="H3" s="137" t="s">
        <v>70</v>
      </c>
    </row>
    <row r="4" spans="1:8" x14ac:dyDescent="0.2">
      <c r="H4" s="34"/>
    </row>
    <row r="5" spans="1:8" x14ac:dyDescent="0.2">
      <c r="A5" s="2534" t="s">
        <v>631</v>
      </c>
      <c r="B5" s="2534"/>
      <c r="C5" s="2534"/>
      <c r="D5" s="2534"/>
      <c r="E5" s="2534"/>
      <c r="F5" s="2534"/>
      <c r="G5" s="2534"/>
      <c r="H5" s="2534"/>
    </row>
    <row r="6" spans="1:8" x14ac:dyDescent="0.2">
      <c r="A6" s="2534" t="s">
        <v>1295</v>
      </c>
      <c r="B6" s="2534"/>
      <c r="C6" s="2534"/>
      <c r="D6" s="2534"/>
      <c r="E6" s="2534"/>
      <c r="F6" s="2534"/>
      <c r="G6" s="2534"/>
      <c r="H6" s="2534"/>
    </row>
    <row r="7" spans="1:8" x14ac:dyDescent="0.2">
      <c r="A7" s="2535" t="s">
        <v>54</v>
      </c>
      <c r="B7" s="2535"/>
      <c r="C7" s="2535"/>
      <c r="D7" s="2535"/>
      <c r="E7" s="2535"/>
      <c r="F7" s="2535"/>
      <c r="G7" s="2535"/>
      <c r="H7" s="2535"/>
    </row>
    <row r="9" spans="1:8" ht="13.5" thickBot="1" x14ac:dyDescent="0.25"/>
    <row r="10" spans="1:8" ht="13.5" thickBot="1" x14ac:dyDescent="0.25">
      <c r="A10" s="2532" t="s">
        <v>608</v>
      </c>
      <c r="B10" s="2533" t="s">
        <v>125</v>
      </c>
      <c r="C10" s="692" t="s">
        <v>1293</v>
      </c>
      <c r="D10" s="693"/>
      <c r="E10" s="693"/>
      <c r="F10" s="2536" t="s">
        <v>1294</v>
      </c>
      <c r="G10" s="2537"/>
      <c r="H10" s="694" t="s">
        <v>1293</v>
      </c>
    </row>
    <row r="11" spans="1:8" ht="13.5" thickBot="1" x14ac:dyDescent="0.25">
      <c r="A11" s="2532"/>
      <c r="B11" s="2533"/>
      <c r="C11" s="696" t="s">
        <v>34</v>
      </c>
      <c r="D11" s="697" t="s">
        <v>609</v>
      </c>
      <c r="E11" s="697" t="s">
        <v>610</v>
      </c>
      <c r="F11" s="697" t="s">
        <v>1200</v>
      </c>
      <c r="G11" s="697" t="s">
        <v>1199</v>
      </c>
      <c r="H11" s="698" t="s">
        <v>318</v>
      </c>
    </row>
    <row r="12" spans="1:8" x14ac:dyDescent="0.2">
      <c r="A12" s="2532"/>
      <c r="B12" s="2533"/>
      <c r="C12" s="699" t="s">
        <v>8</v>
      </c>
      <c r="D12" s="700"/>
      <c r="E12" s="700"/>
      <c r="F12" s="700"/>
      <c r="G12" s="700"/>
      <c r="H12" s="701" t="s">
        <v>611</v>
      </c>
    </row>
    <row r="13" spans="1:8" x14ac:dyDescent="0.2">
      <c r="A13" s="702">
        <v>1</v>
      </c>
      <c r="B13" s="703">
        <v>2</v>
      </c>
      <c r="C13" s="1668">
        <v>3</v>
      </c>
      <c r="D13" s="704">
        <v>4</v>
      </c>
      <c r="E13" s="704">
        <v>5</v>
      </c>
      <c r="F13" s="704">
        <v>6</v>
      </c>
      <c r="G13" s="704">
        <v>7</v>
      </c>
      <c r="H13" s="1669">
        <v>8</v>
      </c>
    </row>
    <row r="14" spans="1:8" x14ac:dyDescent="0.2">
      <c r="A14" s="705"/>
      <c r="B14" s="706"/>
      <c r="C14" s="706"/>
      <c r="D14" s="707"/>
      <c r="E14" s="707"/>
      <c r="F14" s="707"/>
      <c r="G14" s="707"/>
      <c r="H14" s="708"/>
    </row>
    <row r="15" spans="1:8" x14ac:dyDescent="0.2">
      <c r="A15" s="705" t="s">
        <v>126</v>
      </c>
      <c r="B15" s="706" t="s">
        <v>127</v>
      </c>
      <c r="C15" s="706"/>
      <c r="D15" s="707"/>
      <c r="E15" s="707"/>
      <c r="F15" s="707"/>
      <c r="G15" s="707"/>
      <c r="H15" s="708"/>
    </row>
    <row r="16" spans="1:8" x14ac:dyDescent="0.2">
      <c r="A16" s="705"/>
      <c r="B16" s="706"/>
      <c r="C16" s="706"/>
      <c r="D16" s="707"/>
      <c r="E16" s="707"/>
      <c r="F16" s="707"/>
      <c r="G16" s="707"/>
      <c r="H16" s="708"/>
    </row>
    <row r="17" spans="1:8" x14ac:dyDescent="0.2">
      <c r="A17" s="705">
        <v>1</v>
      </c>
      <c r="B17" s="706" t="s">
        <v>1189</v>
      </c>
      <c r="C17" s="709">
        <v>3800</v>
      </c>
      <c r="D17" s="710">
        <v>2344</v>
      </c>
      <c r="E17" s="710">
        <v>4373</v>
      </c>
      <c r="F17" s="710"/>
      <c r="G17" s="710"/>
      <c r="H17" s="711">
        <v>1771</v>
      </c>
    </row>
    <row r="18" spans="1:8" x14ac:dyDescent="0.2">
      <c r="A18" s="705">
        <v>2</v>
      </c>
      <c r="B18" s="706" t="s">
        <v>1190</v>
      </c>
      <c r="C18" s="709">
        <v>3800</v>
      </c>
      <c r="D18" s="710">
        <v>2693</v>
      </c>
      <c r="E18" s="710">
        <v>4300</v>
      </c>
      <c r="F18" s="710"/>
      <c r="G18" s="710"/>
      <c r="H18" s="711">
        <v>2193</v>
      </c>
    </row>
    <row r="19" spans="1:8" x14ac:dyDescent="0.2">
      <c r="A19" s="705">
        <v>3</v>
      </c>
      <c r="B19" s="706" t="s">
        <v>179</v>
      </c>
      <c r="C19" s="713">
        <v>1000</v>
      </c>
      <c r="D19" s="714"/>
      <c r="E19" s="714"/>
      <c r="F19" s="714"/>
      <c r="G19" s="714"/>
      <c r="H19" s="711">
        <v>1000</v>
      </c>
    </row>
    <row r="20" spans="1:8" x14ac:dyDescent="0.2">
      <c r="A20" s="705">
        <v>4</v>
      </c>
      <c r="B20" s="712" t="s">
        <v>25</v>
      </c>
      <c r="C20" s="713">
        <v>500</v>
      </c>
      <c r="D20" s="714"/>
      <c r="E20" s="714">
        <v>489</v>
      </c>
      <c r="F20" s="714"/>
      <c r="G20" s="714"/>
      <c r="H20" s="711">
        <v>11</v>
      </c>
    </row>
    <row r="21" spans="1:8" x14ac:dyDescent="0.2">
      <c r="A21" s="705">
        <v>5</v>
      </c>
      <c r="B21" s="715" t="s">
        <v>1191</v>
      </c>
      <c r="C21" s="709">
        <v>10000</v>
      </c>
      <c r="D21" s="710"/>
      <c r="E21" s="710">
        <v>4700</v>
      </c>
      <c r="F21" s="710"/>
      <c r="G21" s="710"/>
      <c r="H21" s="711">
        <v>5300</v>
      </c>
    </row>
    <row r="22" spans="1:8" x14ac:dyDescent="0.2">
      <c r="A22" s="705">
        <v>6</v>
      </c>
      <c r="B22" s="706" t="s">
        <v>1192</v>
      </c>
      <c r="C22" s="713">
        <v>75000</v>
      </c>
      <c r="D22" s="714"/>
      <c r="E22" s="714"/>
      <c r="F22" s="714"/>
      <c r="G22" s="714">
        <v>75000</v>
      </c>
      <c r="H22" s="711">
        <v>0</v>
      </c>
    </row>
    <row r="23" spans="1:8" x14ac:dyDescent="0.2">
      <c r="A23" s="705">
        <v>7</v>
      </c>
      <c r="B23" s="712" t="s">
        <v>319</v>
      </c>
      <c r="C23" s="713">
        <v>1000</v>
      </c>
      <c r="D23" s="714">
        <v>39818</v>
      </c>
      <c r="E23" s="714">
        <v>10968</v>
      </c>
      <c r="F23" s="714"/>
      <c r="G23" s="714">
        <v>29850</v>
      </c>
      <c r="H23" s="711">
        <v>0</v>
      </c>
    </row>
    <row r="24" spans="1:8" x14ac:dyDescent="0.2">
      <c r="A24" s="705">
        <v>8</v>
      </c>
      <c r="B24" s="712" t="s">
        <v>1281</v>
      </c>
      <c r="C24" s="713">
        <v>40000</v>
      </c>
      <c r="D24" s="714"/>
      <c r="E24" s="714">
        <v>40000</v>
      </c>
      <c r="F24" s="714"/>
      <c r="G24" s="714"/>
      <c r="H24" s="711">
        <v>0</v>
      </c>
    </row>
    <row r="25" spans="1:8" x14ac:dyDescent="0.2">
      <c r="A25" s="705">
        <v>9</v>
      </c>
      <c r="B25" s="712" t="s">
        <v>1282</v>
      </c>
      <c r="C25" s="713">
        <v>1000</v>
      </c>
      <c r="D25" s="714"/>
      <c r="E25" s="714"/>
      <c r="F25" s="714"/>
      <c r="G25" s="714"/>
      <c r="H25" s="711">
        <v>1000</v>
      </c>
    </row>
    <row r="26" spans="1:8" x14ac:dyDescent="0.2">
      <c r="A26" s="705">
        <v>10</v>
      </c>
      <c r="B26" s="712" t="s">
        <v>166</v>
      </c>
      <c r="C26" s="713">
        <v>0</v>
      </c>
      <c r="D26" s="714">
        <v>164588.98200000002</v>
      </c>
      <c r="E26" s="714">
        <v>77825.038</v>
      </c>
      <c r="F26" s="714"/>
      <c r="G26" s="714"/>
      <c r="H26" s="711">
        <v>86763.944000000018</v>
      </c>
    </row>
    <row r="27" spans="1:8" x14ac:dyDescent="0.2">
      <c r="A27" s="705">
        <v>11</v>
      </c>
      <c r="B27" s="712" t="s">
        <v>1193</v>
      </c>
      <c r="C27" s="713">
        <v>0</v>
      </c>
      <c r="D27" s="714">
        <v>324</v>
      </c>
      <c r="E27" s="714"/>
      <c r="F27" s="714"/>
      <c r="G27" s="714"/>
      <c r="H27" s="711">
        <v>324</v>
      </c>
    </row>
    <row r="28" spans="1:8" x14ac:dyDescent="0.2">
      <c r="A28" s="705"/>
      <c r="B28" s="712"/>
      <c r="C28" s="713"/>
      <c r="D28" s="714"/>
      <c r="E28" s="714"/>
      <c r="F28" s="714"/>
      <c r="G28" s="714"/>
      <c r="H28" s="708"/>
    </row>
    <row r="29" spans="1:8" ht="13.5" x14ac:dyDescent="0.2">
      <c r="A29" s="716" t="s">
        <v>126</v>
      </c>
      <c r="B29" s="717" t="s">
        <v>123</v>
      </c>
      <c r="C29" s="718">
        <v>136100</v>
      </c>
      <c r="D29" s="719">
        <v>209767.98200000002</v>
      </c>
      <c r="E29" s="719">
        <v>142655.038</v>
      </c>
      <c r="F29" s="719">
        <v>0</v>
      </c>
      <c r="G29" s="719">
        <v>104850</v>
      </c>
      <c r="H29" s="720">
        <v>98362.944000000018</v>
      </c>
    </row>
    <row r="30" spans="1:8" x14ac:dyDescent="0.2">
      <c r="A30" s="721"/>
      <c r="B30" s="722"/>
      <c r="C30" s="723"/>
      <c r="D30" s="724"/>
      <c r="E30" s="724"/>
      <c r="F30" s="2009"/>
      <c r="G30" s="2009"/>
      <c r="H30" s="725"/>
    </row>
    <row r="31" spans="1:8" x14ac:dyDescent="0.2">
      <c r="A31" s="726" t="s">
        <v>292</v>
      </c>
      <c r="B31" s="706" t="s">
        <v>348</v>
      </c>
      <c r="C31" s="709"/>
      <c r="D31" s="710"/>
      <c r="E31" s="710"/>
      <c r="F31" s="710"/>
      <c r="G31" s="710"/>
      <c r="H31" s="711"/>
    </row>
    <row r="32" spans="1:8" x14ac:dyDescent="0.2">
      <c r="A32" s="705"/>
      <c r="B32" s="706"/>
      <c r="C32" s="709"/>
      <c r="D32" s="710"/>
      <c r="E32" s="710"/>
      <c r="F32" s="710"/>
      <c r="G32" s="710"/>
      <c r="H32" s="708"/>
    </row>
    <row r="33" spans="1:10" x14ac:dyDescent="0.2">
      <c r="A33" s="727" t="s">
        <v>124</v>
      </c>
      <c r="B33" s="728" t="s">
        <v>650</v>
      </c>
      <c r="C33" s="730">
        <v>278729</v>
      </c>
      <c r="D33" s="729">
        <v>465700</v>
      </c>
      <c r="E33" s="729">
        <v>279538</v>
      </c>
      <c r="F33" s="729">
        <v>95745</v>
      </c>
      <c r="G33" s="729">
        <v>377206</v>
      </c>
      <c r="H33" s="731">
        <v>183430</v>
      </c>
    </row>
    <row r="34" spans="1:10" x14ac:dyDescent="0.2">
      <c r="A34" s="705"/>
      <c r="B34" s="706"/>
      <c r="C34" s="709"/>
      <c r="D34" s="710"/>
      <c r="E34" s="710"/>
      <c r="F34" s="710"/>
      <c r="G34" s="710"/>
      <c r="H34" s="708"/>
    </row>
    <row r="35" spans="1:10" x14ac:dyDescent="0.2">
      <c r="A35" s="705">
        <v>1</v>
      </c>
      <c r="B35" s="715" t="s">
        <v>294</v>
      </c>
      <c r="C35" s="732">
        <v>10500</v>
      </c>
      <c r="D35" s="733"/>
      <c r="E35" s="733">
        <v>10000</v>
      </c>
      <c r="F35" s="733"/>
      <c r="G35" s="733"/>
      <c r="H35" s="711">
        <v>500</v>
      </c>
    </row>
    <row r="36" spans="1:10" x14ac:dyDescent="0.2">
      <c r="A36" s="705">
        <v>2</v>
      </c>
      <c r="B36" s="734" t="s">
        <v>67</v>
      </c>
      <c r="C36" s="713">
        <v>147093</v>
      </c>
      <c r="D36" s="714">
        <v>155000</v>
      </c>
      <c r="E36" s="714">
        <v>193815</v>
      </c>
      <c r="F36" s="714">
        <v>95745</v>
      </c>
      <c r="G36" s="714">
        <v>52206</v>
      </c>
      <c r="H36" s="711">
        <v>151817</v>
      </c>
      <c r="I36" s="1460"/>
      <c r="J36" s="1492"/>
    </row>
    <row r="37" spans="1:10" x14ac:dyDescent="0.2">
      <c r="A37" s="705">
        <v>3</v>
      </c>
      <c r="B37" s="734" t="s">
        <v>26</v>
      </c>
      <c r="C37" s="713">
        <v>19150</v>
      </c>
      <c r="D37" s="714"/>
      <c r="E37" s="714">
        <v>19150</v>
      </c>
      <c r="F37" s="714"/>
      <c r="G37" s="714"/>
      <c r="H37" s="711">
        <v>0</v>
      </c>
      <c r="I37" s="1492"/>
      <c r="J37" s="1492"/>
    </row>
    <row r="38" spans="1:10" x14ac:dyDescent="0.2">
      <c r="A38" s="705">
        <v>4</v>
      </c>
      <c r="B38" s="734" t="s">
        <v>1195</v>
      </c>
      <c r="C38" s="713">
        <v>3500</v>
      </c>
      <c r="D38" s="714"/>
      <c r="E38" s="714">
        <v>900</v>
      </c>
      <c r="F38" s="714"/>
      <c r="G38" s="714"/>
      <c r="H38" s="711">
        <v>2600</v>
      </c>
      <c r="I38" s="1492"/>
      <c r="J38" s="1492"/>
    </row>
    <row r="39" spans="1:10" x14ac:dyDescent="0.2">
      <c r="A39" s="705">
        <v>5</v>
      </c>
      <c r="B39" s="734" t="s">
        <v>1194</v>
      </c>
      <c r="C39" s="713">
        <v>3000</v>
      </c>
      <c r="D39" s="714"/>
      <c r="E39" s="714"/>
      <c r="F39" s="714"/>
      <c r="G39" s="714"/>
      <c r="H39" s="711">
        <v>3000</v>
      </c>
      <c r="I39" s="1492"/>
      <c r="J39" s="1492"/>
    </row>
    <row r="40" spans="1:10" x14ac:dyDescent="0.2">
      <c r="A40" s="705">
        <v>6</v>
      </c>
      <c r="B40" s="734" t="s">
        <v>1283</v>
      </c>
      <c r="C40" s="713">
        <v>30000</v>
      </c>
      <c r="D40" s="714">
        <v>10700</v>
      </c>
      <c r="E40" s="714">
        <v>27257</v>
      </c>
      <c r="F40" s="714"/>
      <c r="G40" s="714"/>
      <c r="H40" s="711">
        <v>13443</v>
      </c>
      <c r="I40" s="1492"/>
      <c r="J40" s="1492"/>
    </row>
    <row r="41" spans="1:10" x14ac:dyDescent="0.2">
      <c r="A41" s="705">
        <v>7</v>
      </c>
      <c r="B41" s="734" t="s">
        <v>1284</v>
      </c>
      <c r="C41" s="713">
        <v>65486</v>
      </c>
      <c r="D41" s="714"/>
      <c r="E41" s="714">
        <v>28416</v>
      </c>
      <c r="F41" s="714"/>
      <c r="G41" s="714">
        <v>25000</v>
      </c>
      <c r="H41" s="711">
        <v>12070</v>
      </c>
      <c r="I41" s="1492"/>
      <c r="J41" s="1492"/>
    </row>
    <row r="42" spans="1:10" x14ac:dyDescent="0.2">
      <c r="A42" s="705">
        <v>8</v>
      </c>
      <c r="B42" s="734" t="s">
        <v>1285</v>
      </c>
      <c r="C42" s="713">
        <v>0</v>
      </c>
      <c r="D42" s="714">
        <v>300000</v>
      </c>
      <c r="E42" s="714"/>
      <c r="F42" s="714"/>
      <c r="G42" s="714">
        <v>300000</v>
      </c>
      <c r="H42" s="711">
        <v>0</v>
      </c>
      <c r="I42" s="1492"/>
      <c r="J42" s="1492"/>
    </row>
    <row r="43" spans="1:10" x14ac:dyDescent="0.2">
      <c r="A43" s="705"/>
      <c r="B43" s="734"/>
      <c r="C43" s="709"/>
      <c r="D43" s="714"/>
      <c r="E43" s="714"/>
      <c r="F43" s="710"/>
      <c r="G43" s="710"/>
      <c r="H43" s="711"/>
    </row>
    <row r="44" spans="1:10" x14ac:dyDescent="0.2">
      <c r="A44" s="727" t="s">
        <v>353</v>
      </c>
      <c r="B44" s="2214" t="s">
        <v>128</v>
      </c>
      <c r="C44" s="730">
        <v>1677872</v>
      </c>
      <c r="D44" s="729">
        <v>777820</v>
      </c>
      <c r="E44" s="729">
        <v>1514203</v>
      </c>
      <c r="F44" s="729">
        <v>10000</v>
      </c>
      <c r="G44" s="729">
        <v>749570</v>
      </c>
      <c r="H44" s="731">
        <v>201919</v>
      </c>
    </row>
    <row r="45" spans="1:10" x14ac:dyDescent="0.2">
      <c r="A45" s="735"/>
      <c r="B45" s="728"/>
      <c r="C45" s="729"/>
      <c r="D45" s="738"/>
      <c r="E45" s="738"/>
      <c r="F45" s="738"/>
      <c r="G45" s="738"/>
      <c r="H45" s="739"/>
    </row>
    <row r="46" spans="1:10" x14ac:dyDescent="0.2">
      <c r="A46" s="726">
        <v>1</v>
      </c>
      <c r="B46" s="706" t="s">
        <v>350</v>
      </c>
      <c r="C46" s="709">
        <v>15000</v>
      </c>
      <c r="D46" s="710">
        <v>20133</v>
      </c>
      <c r="E46" s="710">
        <v>32022</v>
      </c>
      <c r="F46" s="710"/>
      <c r="G46" s="710"/>
      <c r="H46" s="711">
        <v>3111</v>
      </c>
    </row>
    <row r="47" spans="1:10" x14ac:dyDescent="0.2">
      <c r="A47" s="726">
        <v>2</v>
      </c>
      <c r="B47" s="706" t="s">
        <v>180</v>
      </c>
      <c r="C47" s="709">
        <v>50000</v>
      </c>
      <c r="D47" s="710">
        <v>11812</v>
      </c>
      <c r="E47" s="710">
        <v>61783</v>
      </c>
      <c r="F47" s="710"/>
      <c r="G47" s="710"/>
      <c r="H47" s="711">
        <v>29</v>
      </c>
    </row>
    <row r="48" spans="1:10" x14ac:dyDescent="0.2">
      <c r="A48" s="726">
        <v>3</v>
      </c>
      <c r="B48" s="740" t="s">
        <v>182</v>
      </c>
      <c r="C48" s="709">
        <v>3000</v>
      </c>
      <c r="D48" s="710"/>
      <c r="E48" s="710"/>
      <c r="F48" s="710"/>
      <c r="G48" s="710"/>
      <c r="H48" s="711">
        <v>3000</v>
      </c>
    </row>
    <row r="49" spans="1:10" x14ac:dyDescent="0.2">
      <c r="A49" s="726">
        <v>4</v>
      </c>
      <c r="B49" s="715" t="s">
        <v>167</v>
      </c>
      <c r="C49" s="709">
        <v>20000</v>
      </c>
      <c r="D49" s="710">
        <v>38100</v>
      </c>
      <c r="E49" s="710"/>
      <c r="F49" s="710"/>
      <c r="G49" s="710">
        <v>58100</v>
      </c>
      <c r="H49" s="711">
        <v>0</v>
      </c>
    </row>
    <row r="50" spans="1:10" x14ac:dyDescent="0.2">
      <c r="A50" s="2215">
        <v>5</v>
      </c>
      <c r="B50" s="715" t="s">
        <v>68</v>
      </c>
      <c r="C50" s="2216">
        <v>724896</v>
      </c>
      <c r="D50" s="2217">
        <v>144000</v>
      </c>
      <c r="E50" s="2217">
        <v>674642</v>
      </c>
      <c r="F50" s="2217"/>
      <c r="G50" s="2217">
        <v>112800</v>
      </c>
      <c r="H50" s="711">
        <v>81454</v>
      </c>
    </row>
    <row r="51" spans="1:10" x14ac:dyDescent="0.2">
      <c r="A51" s="726">
        <v>6</v>
      </c>
      <c r="B51" s="741" t="s">
        <v>1286</v>
      </c>
      <c r="C51" s="709">
        <v>200000</v>
      </c>
      <c r="D51" s="710">
        <v>103775</v>
      </c>
      <c r="E51" s="710">
        <v>260775</v>
      </c>
      <c r="F51" s="710">
        <v>10000</v>
      </c>
      <c r="G51" s="710"/>
      <c r="H51" s="711">
        <v>53000</v>
      </c>
      <c r="J51" s="1492"/>
    </row>
    <row r="52" spans="1:10" x14ac:dyDescent="0.2">
      <c r="A52" s="726">
        <v>7</v>
      </c>
      <c r="B52" s="742" t="s">
        <v>1196</v>
      </c>
      <c r="C52" s="2216">
        <v>500000</v>
      </c>
      <c r="D52" s="2217"/>
      <c r="E52" s="2217">
        <v>401330</v>
      </c>
      <c r="F52" s="2217"/>
      <c r="G52" s="2217">
        <v>98670</v>
      </c>
      <c r="H52" s="711">
        <v>0</v>
      </c>
    </row>
    <row r="53" spans="1:10" x14ac:dyDescent="0.2">
      <c r="A53" s="726">
        <v>8</v>
      </c>
      <c r="B53" s="712" t="s">
        <v>1197</v>
      </c>
      <c r="C53" s="709">
        <v>20000</v>
      </c>
      <c r="D53" s="710"/>
      <c r="E53" s="710"/>
      <c r="F53" s="710"/>
      <c r="G53" s="710">
        <v>20000</v>
      </c>
      <c r="H53" s="711">
        <v>0</v>
      </c>
    </row>
    <row r="54" spans="1:10" x14ac:dyDescent="0.2">
      <c r="A54" s="726">
        <v>9</v>
      </c>
      <c r="B54" s="741" t="s">
        <v>1287</v>
      </c>
      <c r="C54" s="709">
        <v>50000</v>
      </c>
      <c r="D54" s="710"/>
      <c r="E54" s="710">
        <v>36746</v>
      </c>
      <c r="F54" s="710"/>
      <c r="G54" s="710"/>
      <c r="H54" s="711">
        <v>13254</v>
      </c>
    </row>
    <row r="55" spans="1:10" x14ac:dyDescent="0.2">
      <c r="A55" s="726">
        <v>10</v>
      </c>
      <c r="B55" s="741" t="s">
        <v>1288</v>
      </c>
      <c r="C55" s="709">
        <v>41976</v>
      </c>
      <c r="D55" s="710"/>
      <c r="E55" s="710"/>
      <c r="F55" s="710"/>
      <c r="G55" s="710"/>
      <c r="H55" s="711">
        <v>41976</v>
      </c>
    </row>
    <row r="56" spans="1:10" x14ac:dyDescent="0.2">
      <c r="A56" s="726">
        <v>11</v>
      </c>
      <c r="B56" s="712" t="s">
        <v>1289</v>
      </c>
      <c r="C56" s="709">
        <v>35000</v>
      </c>
      <c r="D56" s="710"/>
      <c r="E56" s="710">
        <v>34996</v>
      </c>
      <c r="F56" s="710"/>
      <c r="G56" s="710"/>
      <c r="H56" s="711">
        <v>4</v>
      </c>
    </row>
    <row r="57" spans="1:10" x14ac:dyDescent="0.2">
      <c r="A57" s="726">
        <v>12</v>
      </c>
      <c r="B57" s="741" t="s">
        <v>1290</v>
      </c>
      <c r="C57" s="709">
        <v>11000</v>
      </c>
      <c r="D57" s="710"/>
      <c r="E57" s="710">
        <v>4909</v>
      </c>
      <c r="F57" s="710"/>
      <c r="G57" s="710"/>
      <c r="H57" s="711">
        <v>6091</v>
      </c>
    </row>
    <row r="58" spans="1:10" x14ac:dyDescent="0.2">
      <c r="A58" s="726">
        <v>13</v>
      </c>
      <c r="B58" s="715" t="s">
        <v>1291</v>
      </c>
      <c r="C58" s="709">
        <v>7000</v>
      </c>
      <c r="D58" s="710"/>
      <c r="E58" s="710">
        <v>7000</v>
      </c>
      <c r="F58" s="710"/>
      <c r="G58" s="710"/>
      <c r="H58" s="711">
        <v>0</v>
      </c>
    </row>
    <row r="59" spans="1:10" x14ac:dyDescent="0.2">
      <c r="A59" s="726">
        <v>14</v>
      </c>
      <c r="B59" s="715" t="s">
        <v>1198</v>
      </c>
      <c r="C59" s="709">
        <v>0</v>
      </c>
      <c r="D59" s="710">
        <v>60000</v>
      </c>
      <c r="E59" s="710"/>
      <c r="F59" s="710"/>
      <c r="G59" s="710">
        <v>60000</v>
      </c>
      <c r="H59" s="711">
        <v>0</v>
      </c>
    </row>
    <row r="60" spans="1:10" x14ac:dyDescent="0.2">
      <c r="A60" s="726">
        <v>15</v>
      </c>
      <c r="B60" s="715" t="s">
        <v>1292</v>
      </c>
      <c r="C60" s="2218">
        <v>0</v>
      </c>
      <c r="D60" s="2219">
        <v>400000</v>
      </c>
      <c r="E60" s="2219"/>
      <c r="F60" s="2219"/>
      <c r="G60" s="2219">
        <v>400000</v>
      </c>
      <c r="H60" s="711">
        <v>0</v>
      </c>
    </row>
    <row r="61" spans="1:10" x14ac:dyDescent="0.2">
      <c r="A61" s="736"/>
      <c r="B61" s="737"/>
      <c r="C61" s="729"/>
      <c r="D61" s="738"/>
      <c r="E61" s="738"/>
      <c r="F61" s="738"/>
      <c r="G61" s="738"/>
      <c r="H61" s="739"/>
    </row>
    <row r="62" spans="1:10" x14ac:dyDescent="0.2">
      <c r="A62" s="726"/>
      <c r="B62" s="706"/>
      <c r="C62" s="709"/>
      <c r="D62" s="710"/>
      <c r="E62" s="710"/>
      <c r="F62" s="710"/>
      <c r="G62" s="710"/>
      <c r="H62" s="708"/>
    </row>
    <row r="63" spans="1:10" ht="13.5" x14ac:dyDescent="0.2">
      <c r="A63" s="716" t="s">
        <v>292</v>
      </c>
      <c r="B63" s="717" t="s">
        <v>69</v>
      </c>
      <c r="C63" s="718">
        <v>1956601</v>
      </c>
      <c r="D63" s="719">
        <v>1243520</v>
      </c>
      <c r="E63" s="719">
        <v>1793741</v>
      </c>
      <c r="F63" s="719">
        <v>105745</v>
      </c>
      <c r="G63" s="719">
        <v>1126776</v>
      </c>
      <c r="H63" s="720">
        <v>385349</v>
      </c>
    </row>
    <row r="64" spans="1:10" x14ac:dyDescent="0.2">
      <c r="A64" s="744"/>
      <c r="B64" s="745"/>
      <c r="C64" s="743"/>
      <c r="D64" s="746"/>
      <c r="E64" s="746"/>
      <c r="F64" s="746"/>
      <c r="G64" s="746"/>
      <c r="H64" s="747"/>
    </row>
    <row r="65" spans="1:10" ht="15.75" thickBot="1" x14ac:dyDescent="0.25">
      <c r="A65" s="748"/>
      <c r="B65" s="749" t="s">
        <v>314</v>
      </c>
      <c r="C65" s="750">
        <v>2092701</v>
      </c>
      <c r="D65" s="751">
        <v>1453287.9820000001</v>
      </c>
      <c r="E65" s="751">
        <v>1936396.0379999999</v>
      </c>
      <c r="F65" s="751">
        <v>105745</v>
      </c>
      <c r="G65" s="751">
        <v>1231626</v>
      </c>
      <c r="H65" s="752">
        <v>483711.94400000002</v>
      </c>
      <c r="I65" s="1460">
        <v>0</v>
      </c>
      <c r="J65" s="1460">
        <v>0</v>
      </c>
    </row>
  </sheetData>
  <mergeCells count="6">
    <mergeCell ref="A10:A12"/>
    <mergeCell ref="B10:B12"/>
    <mergeCell ref="A5:H5"/>
    <mergeCell ref="A6:H6"/>
    <mergeCell ref="A7:H7"/>
    <mergeCell ref="F10:G10"/>
  </mergeCells>
  <phoneticPr fontId="83" type="noConversion"/>
  <printOptions horizontalCentered="1"/>
  <pageMargins left="0.35433070866141736" right="0.35433070866141736" top="0.62" bottom="0.59055118110236227" header="0.31496062992125984" footer="0.23622047244094491"/>
  <pageSetup paperSize="9" scale="81" fitToHeight="0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workbookViewId="0">
      <selection activeCell="F2" sqref="F2"/>
    </sheetView>
  </sheetViews>
  <sheetFormatPr defaultRowHeight="12.75" x14ac:dyDescent="0.2"/>
  <cols>
    <col min="1" max="1" width="4.7109375" customWidth="1"/>
    <col min="2" max="2" width="27.85546875" customWidth="1"/>
    <col min="3" max="6" width="15.28515625" customWidth="1"/>
    <col min="11" max="12" width="10.140625" bestFit="1" customWidth="1"/>
    <col min="13" max="13" width="13" customWidth="1"/>
  </cols>
  <sheetData>
    <row r="2" spans="1:6" x14ac:dyDescent="0.2">
      <c r="F2" s="513" t="s">
        <v>1319</v>
      </c>
    </row>
    <row r="3" spans="1:6" x14ac:dyDescent="0.2">
      <c r="F3" s="514" t="s">
        <v>53</v>
      </c>
    </row>
    <row r="4" spans="1:6" ht="20.100000000000001" customHeight="1" x14ac:dyDescent="0.2"/>
    <row r="5" spans="1:6" ht="20.100000000000001" customHeight="1" x14ac:dyDescent="0.2">
      <c r="A5" s="2538" t="s">
        <v>1320</v>
      </c>
      <c r="B5" s="2538"/>
      <c r="C5" s="2538"/>
      <c r="D5" s="2538"/>
      <c r="E5" s="2538"/>
      <c r="F5" s="2538"/>
    </row>
    <row r="6" spans="1:6" x14ac:dyDescent="0.2">
      <c r="A6" s="2539" t="s">
        <v>54</v>
      </c>
      <c r="B6" s="2539"/>
      <c r="C6" s="2539"/>
      <c r="D6" s="2539"/>
      <c r="E6" s="2539"/>
      <c r="F6" s="2539"/>
    </row>
    <row r="7" spans="1:6" ht="20.25" customHeight="1" x14ac:dyDescent="0.2"/>
    <row r="8" spans="1:6" ht="13.5" thickBot="1" x14ac:dyDescent="0.25"/>
    <row r="9" spans="1:6" ht="31.5" customHeight="1" x14ac:dyDescent="0.2">
      <c r="A9" s="1496" t="s">
        <v>354</v>
      </c>
      <c r="B9" s="971" t="s">
        <v>30</v>
      </c>
      <c r="C9" s="971" t="s">
        <v>242</v>
      </c>
      <c r="D9" s="971" t="s">
        <v>998</v>
      </c>
      <c r="E9" s="971" t="s">
        <v>370</v>
      </c>
      <c r="F9" s="940" t="s">
        <v>1005</v>
      </c>
    </row>
    <row r="10" spans="1:6" ht="41.25" customHeight="1" x14ac:dyDescent="0.2">
      <c r="A10" s="186"/>
      <c r="B10" s="187"/>
      <c r="C10" s="1499" t="s">
        <v>997</v>
      </c>
      <c r="D10" s="1499" t="s">
        <v>156</v>
      </c>
      <c r="E10" s="187"/>
      <c r="F10" s="976"/>
    </row>
    <row r="11" spans="1:6" x14ac:dyDescent="0.2">
      <c r="A11" s="1497">
        <v>1</v>
      </c>
      <c r="B11" s="1498">
        <v>2</v>
      </c>
      <c r="C11" s="1507">
        <v>3</v>
      </c>
      <c r="D11" s="1507">
        <v>4</v>
      </c>
      <c r="E11" s="1507">
        <v>5</v>
      </c>
      <c r="F11" s="1508">
        <v>6</v>
      </c>
    </row>
    <row r="12" spans="1:6" ht="39.950000000000003" customHeight="1" x14ac:dyDescent="0.2">
      <c r="A12" s="463">
        <v>1</v>
      </c>
      <c r="B12" s="1500" t="s">
        <v>999</v>
      </c>
      <c r="C12" s="454">
        <v>16518339.335000001</v>
      </c>
      <c r="D12" s="454">
        <v>20487.253000000001</v>
      </c>
      <c r="E12" s="454">
        <v>2859160.5360000003</v>
      </c>
      <c r="F12" s="1511">
        <v>19397987.124000002</v>
      </c>
    </row>
    <row r="13" spans="1:6" ht="39.950000000000003" customHeight="1" x14ac:dyDescent="0.2">
      <c r="A13" s="463">
        <v>2</v>
      </c>
      <c r="B13" s="1501" t="s">
        <v>1000</v>
      </c>
      <c r="C13" s="454">
        <v>9609499.6319999993</v>
      </c>
      <c r="D13" s="454">
        <v>2977080.5219999999</v>
      </c>
      <c r="E13" s="454">
        <v>7910647.7649999997</v>
      </c>
      <c r="F13" s="1511">
        <v>20497227.919</v>
      </c>
    </row>
    <row r="14" spans="1:6" ht="39.950000000000003" customHeight="1" x14ac:dyDescent="0.2">
      <c r="A14" s="1502">
        <v>3</v>
      </c>
      <c r="B14" s="1506" t="s">
        <v>1001</v>
      </c>
      <c r="C14" s="458">
        <v>6908839.7030000016</v>
      </c>
      <c r="D14" s="458">
        <v>-2956593.2689999999</v>
      </c>
      <c r="E14" s="458">
        <v>-5051487.2289999994</v>
      </c>
      <c r="F14" s="459">
        <v>-1099240.7949999981</v>
      </c>
    </row>
    <row r="15" spans="1:6" ht="39.950000000000003" customHeight="1" x14ac:dyDescent="0.2">
      <c r="A15" s="463">
        <v>4</v>
      </c>
      <c r="B15" s="1500" t="s">
        <v>1002</v>
      </c>
      <c r="C15" s="454">
        <v>29401164.925000001</v>
      </c>
      <c r="D15" s="454">
        <v>3364957.5010000002</v>
      </c>
      <c r="E15" s="454">
        <v>5237006.0329999998</v>
      </c>
      <c r="F15" s="459">
        <v>38003128.458999999</v>
      </c>
    </row>
    <row r="16" spans="1:6" ht="39.950000000000003" customHeight="1" x14ac:dyDescent="0.2">
      <c r="A16" s="463">
        <v>5</v>
      </c>
      <c r="B16" s="1501" t="s">
        <v>1003</v>
      </c>
      <c r="C16" s="454">
        <v>29892455.342</v>
      </c>
      <c r="D16" s="454"/>
      <c r="E16" s="454"/>
      <c r="F16" s="1511">
        <v>29892455.342</v>
      </c>
    </row>
    <row r="17" spans="1:13" ht="39.950000000000003" customHeight="1" x14ac:dyDescent="0.2">
      <c r="A17" s="1502">
        <v>6</v>
      </c>
      <c r="B17" s="1506" t="s">
        <v>1004</v>
      </c>
      <c r="C17" s="458">
        <v>-491290.41699999943</v>
      </c>
      <c r="D17" s="458">
        <v>3364957.5010000002</v>
      </c>
      <c r="E17" s="458">
        <v>5237006.0329999998</v>
      </c>
      <c r="F17" s="459">
        <v>8110673.1169999987</v>
      </c>
    </row>
    <row r="18" spans="1:13" ht="39.950000000000003" customHeight="1" x14ac:dyDescent="0.2">
      <c r="A18" s="1503">
        <v>7</v>
      </c>
      <c r="B18" s="1504" t="s">
        <v>1053</v>
      </c>
      <c r="C18" s="1510">
        <v>6417549.2860000022</v>
      </c>
      <c r="D18" s="1510">
        <v>408364.23200000031</v>
      </c>
      <c r="E18" s="1510">
        <v>185518.80400000047</v>
      </c>
      <c r="F18" s="1512">
        <v>7011432.3220000006</v>
      </c>
    </row>
    <row r="19" spans="1:13" ht="39.950000000000003" customHeight="1" x14ac:dyDescent="0.2">
      <c r="A19" s="1503">
        <v>8</v>
      </c>
      <c r="B19" s="1505" t="s">
        <v>995</v>
      </c>
      <c r="C19" s="1509">
        <v>3474357.9</v>
      </c>
      <c r="D19" s="1509">
        <v>130322.189</v>
      </c>
      <c r="E19" s="1509">
        <v>141141.89799999999</v>
      </c>
      <c r="F19" s="1512">
        <v>3745821.9869999997</v>
      </c>
      <c r="K19" s="1987"/>
      <c r="L19" s="1987"/>
      <c r="M19" s="1987"/>
    </row>
    <row r="20" spans="1:13" ht="39.950000000000003" customHeight="1" x14ac:dyDescent="0.2">
      <c r="A20" s="1503">
        <v>9</v>
      </c>
      <c r="B20" s="1505" t="s">
        <v>996</v>
      </c>
      <c r="C20" s="1509">
        <v>2943191.3859999999</v>
      </c>
      <c r="D20" s="1509">
        <v>278042.04300000001</v>
      </c>
      <c r="E20" s="1509">
        <v>44376.906000000003</v>
      </c>
      <c r="F20" s="1512">
        <v>3265610.335</v>
      </c>
      <c r="K20" s="1987"/>
      <c r="L20" s="1987"/>
      <c r="M20" s="1987"/>
    </row>
    <row r="21" spans="1:13" ht="24.95" customHeight="1" x14ac:dyDescent="0.2">
      <c r="K21" s="1987"/>
      <c r="L21" s="1987"/>
      <c r="M21" s="1987"/>
    </row>
    <row r="22" spans="1:13" x14ac:dyDescent="0.2">
      <c r="K22" s="1987"/>
      <c r="L22" s="1987"/>
      <c r="M22" s="1987"/>
    </row>
    <row r="23" spans="1:13" x14ac:dyDescent="0.2">
      <c r="K23" s="1987"/>
      <c r="L23" s="1987"/>
      <c r="M23" s="1987"/>
    </row>
    <row r="24" spans="1:13" x14ac:dyDescent="0.2">
      <c r="F24" s="6"/>
    </row>
  </sheetData>
  <mergeCells count="2">
    <mergeCell ref="A5:F5"/>
    <mergeCell ref="A6:F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44"/>
  <sheetViews>
    <sheetView zoomScaleNormal="100" workbookViewId="0">
      <pane xSplit="2" ySplit="12" topLeftCell="C13" activePane="bottomRight" state="frozen"/>
      <selection pane="topRight"/>
      <selection pane="bottomLeft"/>
      <selection pane="bottomRight" activeCell="W2" sqref="W2"/>
    </sheetView>
  </sheetViews>
  <sheetFormatPr defaultRowHeight="12.75" x14ac:dyDescent="0.2"/>
  <cols>
    <col min="1" max="1" width="4.7109375" customWidth="1"/>
    <col min="2" max="2" width="27.85546875" customWidth="1"/>
    <col min="3" max="22" width="11.7109375" customWidth="1"/>
    <col min="23" max="23" width="13.28515625" customWidth="1"/>
  </cols>
  <sheetData>
    <row r="2" spans="1:28" x14ac:dyDescent="0.2">
      <c r="W2" s="513" t="s">
        <v>1322</v>
      </c>
    </row>
    <row r="3" spans="1:28" x14ac:dyDescent="0.2">
      <c r="W3" s="514" t="s">
        <v>53</v>
      </c>
    </row>
    <row r="4" spans="1:28" ht="20.100000000000001" customHeight="1" x14ac:dyDescent="0.2"/>
    <row r="5" spans="1:28" ht="20.100000000000001" customHeight="1" x14ac:dyDescent="0.25">
      <c r="A5" s="2538" t="s">
        <v>1321</v>
      </c>
      <c r="B5" s="2538"/>
      <c r="C5" s="2538"/>
      <c r="D5" s="2538"/>
      <c r="E5" s="2538"/>
      <c r="F5" s="2538"/>
      <c r="G5" s="2538"/>
      <c r="H5" s="2538"/>
      <c r="I5" s="2538"/>
      <c r="J5" s="2538"/>
      <c r="K5" s="2538"/>
      <c r="L5" s="2538"/>
      <c r="M5" s="2538"/>
      <c r="N5" s="2538"/>
      <c r="O5" s="2538"/>
      <c r="P5" s="2538"/>
      <c r="Q5" s="2538"/>
      <c r="R5" s="2538"/>
      <c r="S5" s="2538"/>
      <c r="T5" s="2538"/>
      <c r="U5" s="2538"/>
      <c r="V5" s="2538"/>
      <c r="W5" s="2538"/>
      <c r="X5" s="938"/>
      <c r="Y5" s="938"/>
      <c r="Z5" s="938"/>
      <c r="AA5" s="938"/>
      <c r="AB5" s="938"/>
    </row>
    <row r="6" spans="1:28" s="1986" customFormat="1" ht="13.5" customHeight="1" x14ac:dyDescent="0.25">
      <c r="A6" s="1996"/>
      <c r="B6" s="1996"/>
      <c r="C6" s="1996"/>
      <c r="D6" s="1996"/>
      <c r="E6" s="1996"/>
      <c r="F6" s="1996"/>
      <c r="G6" s="1996"/>
      <c r="H6" s="1996"/>
      <c r="I6" s="1996"/>
      <c r="J6" s="1996"/>
      <c r="K6" s="1996"/>
      <c r="L6" s="1996"/>
      <c r="M6" s="1996"/>
      <c r="N6" s="1996"/>
      <c r="O6" s="1996"/>
      <c r="P6" s="1996"/>
      <c r="Q6" s="1996"/>
      <c r="R6" s="1996"/>
      <c r="S6" s="1996"/>
      <c r="T6" s="1996"/>
      <c r="U6" s="1996"/>
      <c r="V6" s="1996"/>
      <c r="W6" s="1996"/>
      <c r="X6" s="938"/>
      <c r="Y6" s="938"/>
      <c r="Z6" s="938"/>
      <c r="AA6" s="938"/>
      <c r="AB6" s="938"/>
    </row>
    <row r="7" spans="1:28" ht="15.75" customHeight="1" x14ac:dyDescent="0.2">
      <c r="K7" t="s">
        <v>54</v>
      </c>
      <c r="W7" s="1489"/>
    </row>
    <row r="8" spans="1:28" s="1986" customFormat="1" ht="20.25" customHeight="1" x14ac:dyDescent="0.2">
      <c r="W8" s="1489"/>
    </row>
    <row r="9" spans="1:28" ht="13.5" thickBot="1" x14ac:dyDescent="0.25"/>
    <row r="10" spans="1:28" ht="31.5" customHeight="1" x14ac:dyDescent="0.2">
      <c r="A10" s="1496" t="s">
        <v>354</v>
      </c>
      <c r="B10" s="971" t="s">
        <v>30</v>
      </c>
      <c r="C10" s="971" t="s">
        <v>1022</v>
      </c>
      <c r="D10" s="971" t="s">
        <v>745</v>
      </c>
      <c r="E10" s="971" t="s">
        <v>1006</v>
      </c>
      <c r="F10" s="971" t="s">
        <v>1007</v>
      </c>
      <c r="G10" s="971" t="s">
        <v>1008</v>
      </c>
      <c r="H10" s="971" t="s">
        <v>1009</v>
      </c>
      <c r="I10" s="971" t="s">
        <v>749</v>
      </c>
      <c r="J10" s="971" t="s">
        <v>750</v>
      </c>
      <c r="K10" s="971" t="s">
        <v>1011</v>
      </c>
      <c r="L10" s="971" t="s">
        <v>752</v>
      </c>
      <c r="M10" s="971" t="s">
        <v>1012</v>
      </c>
      <c r="N10" s="971" t="s">
        <v>1013</v>
      </c>
      <c r="O10" s="971" t="s">
        <v>1014</v>
      </c>
      <c r="P10" s="971" t="s">
        <v>1015</v>
      </c>
      <c r="Q10" s="971" t="s">
        <v>142</v>
      </c>
      <c r="R10" s="971" t="s">
        <v>1016</v>
      </c>
      <c r="S10" s="971" t="s">
        <v>1017</v>
      </c>
      <c r="T10" s="971" t="s">
        <v>1018</v>
      </c>
      <c r="U10" s="971" t="s">
        <v>1019</v>
      </c>
      <c r="V10" s="971" t="s">
        <v>1020</v>
      </c>
      <c r="W10" s="940" t="s">
        <v>1005</v>
      </c>
    </row>
    <row r="11" spans="1:28" ht="41.25" customHeight="1" x14ac:dyDescent="0.2">
      <c r="A11" s="186"/>
      <c r="B11" s="187"/>
      <c r="C11" s="1499" t="s">
        <v>373</v>
      </c>
      <c r="D11" s="1499" t="s">
        <v>767</v>
      </c>
      <c r="E11" s="1499" t="s">
        <v>768</v>
      </c>
      <c r="F11" s="1499" t="s">
        <v>768</v>
      </c>
      <c r="G11" s="1499" t="s">
        <v>768</v>
      </c>
      <c r="H11" s="1499" t="s">
        <v>1010</v>
      </c>
      <c r="I11" s="1499" t="s">
        <v>1010</v>
      </c>
      <c r="J11" s="1499" t="s">
        <v>1010</v>
      </c>
      <c r="K11" s="1499" t="s">
        <v>768</v>
      </c>
      <c r="L11" s="1499" t="s">
        <v>768</v>
      </c>
      <c r="M11" s="1499" t="s">
        <v>1010</v>
      </c>
      <c r="N11" s="1499" t="s">
        <v>768</v>
      </c>
      <c r="O11" s="1499" t="s">
        <v>768</v>
      </c>
      <c r="P11" s="1499" t="s">
        <v>768</v>
      </c>
      <c r="Q11" s="1499"/>
      <c r="R11" s="1499" t="s">
        <v>636</v>
      </c>
      <c r="S11" s="1499" t="s">
        <v>636</v>
      </c>
      <c r="T11" s="1499" t="s">
        <v>636</v>
      </c>
      <c r="U11" s="1499" t="s">
        <v>636</v>
      </c>
      <c r="V11" s="1499" t="s">
        <v>1021</v>
      </c>
      <c r="W11" s="976"/>
    </row>
    <row r="12" spans="1:28" x14ac:dyDescent="0.2">
      <c r="A12" s="1497">
        <v>1</v>
      </c>
      <c r="B12" s="1498">
        <v>2</v>
      </c>
      <c r="C12" s="1498">
        <v>3</v>
      </c>
      <c r="D12" s="1507">
        <v>4</v>
      </c>
      <c r="E12" s="1507">
        <v>5</v>
      </c>
      <c r="F12" s="1507">
        <v>6</v>
      </c>
      <c r="G12" s="1507">
        <v>7</v>
      </c>
      <c r="H12" s="1507">
        <v>8</v>
      </c>
      <c r="I12" s="1507">
        <v>9</v>
      </c>
      <c r="J12" s="1507">
        <v>10</v>
      </c>
      <c r="K12" s="1507">
        <v>11</v>
      </c>
      <c r="L12" s="1507">
        <v>12</v>
      </c>
      <c r="M12" s="1507">
        <v>13</v>
      </c>
      <c r="N12" s="1507">
        <v>14</v>
      </c>
      <c r="O12" s="1507">
        <v>15</v>
      </c>
      <c r="P12" s="1507">
        <v>16</v>
      </c>
      <c r="Q12" s="1507">
        <v>17</v>
      </c>
      <c r="R12" s="1507">
        <v>18</v>
      </c>
      <c r="S12" s="1507">
        <v>19</v>
      </c>
      <c r="T12" s="1507">
        <v>20</v>
      </c>
      <c r="U12" s="1507">
        <v>21</v>
      </c>
      <c r="V12" s="1507">
        <v>22</v>
      </c>
      <c r="W12" s="1508">
        <v>23</v>
      </c>
    </row>
    <row r="13" spans="1:28" ht="39.950000000000003" customHeight="1" x14ac:dyDescent="0.2">
      <c r="A13" s="463">
        <v>1</v>
      </c>
      <c r="B13" s="1500" t="s">
        <v>999</v>
      </c>
      <c r="C13" s="2231">
        <v>2720589.3220000002</v>
      </c>
      <c r="D13" s="2232">
        <v>61843.182999999997</v>
      </c>
      <c r="E13" s="2232">
        <v>134.72999999999999</v>
      </c>
      <c r="F13" s="2232">
        <v>7.992</v>
      </c>
      <c r="G13" s="2232">
        <v>77.132999999999996</v>
      </c>
      <c r="H13" s="454">
        <v>142.03399999999999</v>
      </c>
      <c r="I13" s="454">
        <v>885.89700000000005</v>
      </c>
      <c r="J13" s="454">
        <v>414.09300000000002</v>
      </c>
      <c r="K13" s="454">
        <v>305.91399999999999</v>
      </c>
      <c r="L13" s="454">
        <v>946.31399999999996</v>
      </c>
      <c r="M13" s="454">
        <v>86.57</v>
      </c>
      <c r="N13" s="454">
        <v>114.67100000000001</v>
      </c>
      <c r="O13" s="454">
        <v>63.826000000000001</v>
      </c>
      <c r="P13" s="454">
        <v>1062.0809999999999</v>
      </c>
      <c r="Q13" s="454">
        <v>618.827</v>
      </c>
      <c r="R13" s="454">
        <v>23716.023000000001</v>
      </c>
      <c r="S13" s="454">
        <v>22001.719000000001</v>
      </c>
      <c r="T13" s="454">
        <v>15040.688</v>
      </c>
      <c r="U13" s="454">
        <v>10499.457</v>
      </c>
      <c r="V13" s="454">
        <v>610.06200000000001</v>
      </c>
      <c r="W13" s="1511">
        <v>2859160.5359999994</v>
      </c>
      <c r="X13" s="1987"/>
      <c r="Y13" s="1611"/>
    </row>
    <row r="14" spans="1:28" ht="39.950000000000003" customHeight="1" x14ac:dyDescent="0.2">
      <c r="A14" s="463">
        <v>2</v>
      </c>
      <c r="B14" s="1501" t="s">
        <v>1000</v>
      </c>
      <c r="C14" s="2231">
        <v>3166463.0269999998</v>
      </c>
      <c r="D14" s="2232">
        <v>911559.46799999999</v>
      </c>
      <c r="E14" s="2232">
        <v>182101.64300000001</v>
      </c>
      <c r="F14" s="2232">
        <v>205926.83199999999</v>
      </c>
      <c r="G14" s="2233">
        <v>157469.88099999999</v>
      </c>
      <c r="H14" s="454">
        <v>147495.96299999999</v>
      </c>
      <c r="I14" s="454">
        <v>251470.00599999999</v>
      </c>
      <c r="J14" s="454">
        <v>215920.84</v>
      </c>
      <c r="K14" s="454">
        <v>158763.147</v>
      </c>
      <c r="L14" s="454">
        <v>253679.38200000001</v>
      </c>
      <c r="M14" s="454">
        <v>288300.16700000002</v>
      </c>
      <c r="N14" s="454">
        <v>163279.83100000001</v>
      </c>
      <c r="O14" s="454">
        <v>226109.77900000001</v>
      </c>
      <c r="P14" s="454">
        <v>191167.13</v>
      </c>
      <c r="Q14" s="454">
        <v>82565.619000000006</v>
      </c>
      <c r="R14" s="454">
        <v>216036.228</v>
      </c>
      <c r="S14" s="454">
        <v>194224.106</v>
      </c>
      <c r="T14" s="454">
        <v>140466.70300000001</v>
      </c>
      <c r="U14" s="454">
        <v>319141.41499999998</v>
      </c>
      <c r="V14" s="454">
        <v>438506.598</v>
      </c>
      <c r="W14" s="1511">
        <v>7910647.7649999997</v>
      </c>
      <c r="X14" s="1987"/>
      <c r="Y14" s="1611"/>
    </row>
    <row r="15" spans="1:28" ht="39.950000000000003" customHeight="1" x14ac:dyDescent="0.2">
      <c r="A15" s="1502">
        <v>3</v>
      </c>
      <c r="B15" s="1506" t="s">
        <v>1001</v>
      </c>
      <c r="C15" s="2234">
        <v>-445873.70499999961</v>
      </c>
      <c r="D15" s="2234">
        <v>-849716.28500000003</v>
      </c>
      <c r="E15" s="2235">
        <v>-181966.913</v>
      </c>
      <c r="F15" s="2235">
        <v>-205918.84</v>
      </c>
      <c r="G15" s="2235">
        <v>-157392.74799999999</v>
      </c>
      <c r="H15" s="458">
        <v>-147353.92899999997</v>
      </c>
      <c r="I15" s="458">
        <v>-250584.109</v>
      </c>
      <c r="J15" s="458">
        <v>-215506.747</v>
      </c>
      <c r="K15" s="458">
        <v>-158457.23300000001</v>
      </c>
      <c r="L15" s="458">
        <v>-252733.068</v>
      </c>
      <c r="M15" s="458">
        <v>-288213.59700000001</v>
      </c>
      <c r="N15" s="458">
        <v>-163165.16</v>
      </c>
      <c r="O15" s="458">
        <v>-226045.95300000001</v>
      </c>
      <c r="P15" s="458">
        <v>-190105.049</v>
      </c>
      <c r="Q15" s="458">
        <v>-81946.792000000001</v>
      </c>
      <c r="R15" s="458">
        <v>-192320.20500000002</v>
      </c>
      <c r="S15" s="458">
        <v>-172222.38699999999</v>
      </c>
      <c r="T15" s="458">
        <v>-125426.01500000001</v>
      </c>
      <c r="U15" s="458">
        <v>-308641.95799999998</v>
      </c>
      <c r="V15" s="458">
        <v>-437896.53600000002</v>
      </c>
      <c r="W15" s="459">
        <v>-5051487.2290000003</v>
      </c>
      <c r="X15" s="1987"/>
      <c r="Y15" s="1611"/>
    </row>
    <row r="16" spans="1:28" ht="39.950000000000003" customHeight="1" x14ac:dyDescent="0.2">
      <c r="A16" s="463">
        <v>4</v>
      </c>
      <c r="B16" s="1500" t="s">
        <v>1002</v>
      </c>
      <c r="C16" s="2231">
        <v>558176.71699999995</v>
      </c>
      <c r="D16" s="2232">
        <v>866885.17599999998</v>
      </c>
      <c r="E16" s="2232">
        <v>183332.63200000001</v>
      </c>
      <c r="F16" s="2232">
        <v>207153.109</v>
      </c>
      <c r="G16" s="2232">
        <v>158267.753</v>
      </c>
      <c r="H16" s="454">
        <v>148736.95800000001</v>
      </c>
      <c r="I16" s="573">
        <v>253206.81099999999</v>
      </c>
      <c r="J16" s="454">
        <v>216639.31899999999</v>
      </c>
      <c r="K16" s="454">
        <v>159555.94099999999</v>
      </c>
      <c r="L16" s="454">
        <v>254672.22399999999</v>
      </c>
      <c r="M16" s="454">
        <v>291166.788</v>
      </c>
      <c r="N16" s="454">
        <v>165467.696</v>
      </c>
      <c r="O16" s="454">
        <v>227503.67800000001</v>
      </c>
      <c r="P16" s="454">
        <v>192095.58499999999</v>
      </c>
      <c r="Q16" s="454">
        <v>83401.395000000004</v>
      </c>
      <c r="R16" s="454">
        <v>195162.92300000001</v>
      </c>
      <c r="S16" s="454">
        <v>179043.04800000001</v>
      </c>
      <c r="T16" s="454">
        <v>128768.474</v>
      </c>
      <c r="U16" s="454">
        <v>318926.53399999999</v>
      </c>
      <c r="V16" s="454">
        <v>448843.272</v>
      </c>
      <c r="W16" s="1511">
        <v>5237006.0329999998</v>
      </c>
      <c r="X16" s="1987"/>
      <c r="Y16" s="1611"/>
    </row>
    <row r="17" spans="1:25" ht="39.950000000000003" customHeight="1" x14ac:dyDescent="0.2">
      <c r="A17" s="463">
        <v>5</v>
      </c>
      <c r="B17" s="1501" t="s">
        <v>1003</v>
      </c>
      <c r="C17" s="2231"/>
      <c r="D17" s="2232"/>
      <c r="E17" s="2232"/>
      <c r="F17" s="2232"/>
      <c r="G17" s="2232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1511"/>
      <c r="X17" s="1987"/>
      <c r="Y17" s="1611"/>
    </row>
    <row r="18" spans="1:25" ht="39.950000000000003" customHeight="1" x14ac:dyDescent="0.2">
      <c r="A18" s="1502">
        <v>6</v>
      </c>
      <c r="B18" s="1506" t="s">
        <v>1004</v>
      </c>
      <c r="C18" s="2234">
        <v>558176.71699999995</v>
      </c>
      <c r="D18" s="2235">
        <v>866885.17599999998</v>
      </c>
      <c r="E18" s="2235">
        <v>183332.63200000001</v>
      </c>
      <c r="F18" s="2235">
        <v>207153.109</v>
      </c>
      <c r="G18" s="2235">
        <v>158267.753</v>
      </c>
      <c r="H18" s="458">
        <v>148736.95800000001</v>
      </c>
      <c r="I18" s="458">
        <v>253206.81099999999</v>
      </c>
      <c r="J18" s="458">
        <v>216639.31899999999</v>
      </c>
      <c r="K18" s="458">
        <v>159555.94099999999</v>
      </c>
      <c r="L18" s="458">
        <v>254672.22399999999</v>
      </c>
      <c r="M18" s="458">
        <v>291166.788</v>
      </c>
      <c r="N18" s="458">
        <v>165467.696</v>
      </c>
      <c r="O18" s="458">
        <v>227503.67800000001</v>
      </c>
      <c r="P18" s="458">
        <v>192095.58499999999</v>
      </c>
      <c r="Q18" s="458">
        <v>83401.395000000004</v>
      </c>
      <c r="R18" s="458">
        <v>195162.92300000001</v>
      </c>
      <c r="S18" s="458">
        <v>179043.04800000001</v>
      </c>
      <c r="T18" s="458">
        <v>128768.474</v>
      </c>
      <c r="U18" s="458">
        <v>318926.53399999999</v>
      </c>
      <c r="V18" s="458">
        <v>448843.272</v>
      </c>
      <c r="W18" s="459">
        <v>5237006.0329999998</v>
      </c>
      <c r="X18" s="1987"/>
      <c r="Y18" s="1611"/>
    </row>
    <row r="19" spans="1:25" ht="39.950000000000003" customHeight="1" x14ac:dyDescent="0.2">
      <c r="A19" s="1503">
        <v>7</v>
      </c>
      <c r="B19" s="1504" t="s">
        <v>1053</v>
      </c>
      <c r="C19" s="2236">
        <v>112303.01200000034</v>
      </c>
      <c r="D19" s="2236">
        <v>17168.890999999945</v>
      </c>
      <c r="E19" s="2236">
        <v>1365.7190000000119</v>
      </c>
      <c r="F19" s="2236">
        <v>1234.2690000000002</v>
      </c>
      <c r="G19" s="2236">
        <v>875.00500000000466</v>
      </c>
      <c r="H19" s="1510">
        <v>1383.0290000000386</v>
      </c>
      <c r="I19" s="1510">
        <v>2622.7019999999902</v>
      </c>
      <c r="J19" s="1510">
        <v>1132.5719999999856</v>
      </c>
      <c r="K19" s="1510">
        <v>1098.7079999999842</v>
      </c>
      <c r="L19" s="1510">
        <v>1939.1559999999881</v>
      </c>
      <c r="M19" s="1510">
        <v>2953.1909999999916</v>
      </c>
      <c r="N19" s="1510">
        <v>2302.5359999999928</v>
      </c>
      <c r="O19" s="1510">
        <v>1457.7250000000058</v>
      </c>
      <c r="P19" s="1510">
        <v>1990.5359999999928</v>
      </c>
      <c r="Q19" s="1510">
        <v>1454.6030000000028</v>
      </c>
      <c r="R19" s="1510">
        <v>2842.7179999999935</v>
      </c>
      <c r="S19" s="1510">
        <v>6820.6610000000219</v>
      </c>
      <c r="T19" s="1510">
        <v>3342.458999999988</v>
      </c>
      <c r="U19" s="1510">
        <v>10284.576000000001</v>
      </c>
      <c r="V19" s="1510">
        <v>10946.735999999975</v>
      </c>
      <c r="W19" s="1512">
        <v>185518.80399999954</v>
      </c>
      <c r="X19" s="1987"/>
      <c r="Y19" s="1611"/>
    </row>
    <row r="20" spans="1:25" ht="39.950000000000003" customHeight="1" x14ac:dyDescent="0.2">
      <c r="A20" s="1503">
        <v>8</v>
      </c>
      <c r="B20" s="1505" t="s">
        <v>995</v>
      </c>
      <c r="C20" s="2231">
        <v>112303.012</v>
      </c>
      <c r="D20" s="2237">
        <v>2931.2820000000002</v>
      </c>
      <c r="E20" s="2237">
        <v>528.86500000000001</v>
      </c>
      <c r="F20" s="2237">
        <v>405.33300000000003</v>
      </c>
      <c r="G20" s="2237">
        <v>62.331000000000003</v>
      </c>
      <c r="H20" s="1509">
        <v>923.69500000000005</v>
      </c>
      <c r="I20" s="1509">
        <v>108.726</v>
      </c>
      <c r="J20" s="1509">
        <v>101.343</v>
      </c>
      <c r="K20" s="1509">
        <v>29.940999999999999</v>
      </c>
      <c r="L20" s="1509">
        <v>367.39800000000002</v>
      </c>
      <c r="M20" s="1509">
        <v>910.14</v>
      </c>
      <c r="N20" s="1509">
        <v>944.55700000000002</v>
      </c>
      <c r="O20" s="1509">
        <v>32.430999999999997</v>
      </c>
      <c r="P20" s="1509">
        <v>961.59900000000005</v>
      </c>
      <c r="Q20" s="1509">
        <v>205.00399999999999</v>
      </c>
      <c r="R20" s="1509">
        <v>2842.7179999999998</v>
      </c>
      <c r="S20" s="1509">
        <v>2634.6660000000002</v>
      </c>
      <c r="T20" s="1509">
        <v>3342.4589999999998</v>
      </c>
      <c r="U20" s="1509">
        <v>7021.6559999999999</v>
      </c>
      <c r="V20" s="1509">
        <v>4484.7420000000002</v>
      </c>
      <c r="W20" s="1512">
        <v>141141.89800000002</v>
      </c>
      <c r="X20" s="1987"/>
      <c r="Y20" s="1611"/>
    </row>
    <row r="21" spans="1:25" ht="39.950000000000003" customHeight="1" x14ac:dyDescent="0.2">
      <c r="A21" s="1503">
        <v>9</v>
      </c>
      <c r="B21" s="1505" t="s">
        <v>996</v>
      </c>
      <c r="C21" s="2237"/>
      <c r="D21" s="2237">
        <v>14237.609</v>
      </c>
      <c r="E21" s="2237">
        <v>836.85400000000004</v>
      </c>
      <c r="F21" s="2237">
        <v>828.93600000000004</v>
      </c>
      <c r="G21" s="2237">
        <v>812.67399999999998</v>
      </c>
      <c r="H21" s="1509">
        <v>459.334</v>
      </c>
      <c r="I21" s="1509">
        <v>2513.9760000000001</v>
      </c>
      <c r="J21" s="1509">
        <v>1031.229</v>
      </c>
      <c r="K21" s="1509">
        <v>1068.7670000000001</v>
      </c>
      <c r="L21" s="1509">
        <v>1571.758</v>
      </c>
      <c r="M21" s="1509">
        <v>2043.0509999999999</v>
      </c>
      <c r="N21" s="1509">
        <v>1357.979</v>
      </c>
      <c r="O21" s="1509">
        <v>1425.2940000000001</v>
      </c>
      <c r="P21" s="1509">
        <v>1028.9369999999999</v>
      </c>
      <c r="Q21" s="1509">
        <v>1249.5989999999999</v>
      </c>
      <c r="R21" s="1509"/>
      <c r="S21" s="1509">
        <v>4185.9949999999999</v>
      </c>
      <c r="T21" s="1509"/>
      <c r="U21" s="1509">
        <v>3262.92</v>
      </c>
      <c r="V21" s="1509">
        <v>6461.9939999999997</v>
      </c>
      <c r="W21" s="1512">
        <v>44376.905999999995</v>
      </c>
      <c r="X21" s="1987"/>
      <c r="Y21" s="1611"/>
    </row>
    <row r="22" spans="1:25" ht="24.95" customHeight="1" x14ac:dyDescent="0.2">
      <c r="C22" s="1987"/>
      <c r="D22" s="1987"/>
      <c r="E22" s="1987"/>
      <c r="F22" s="1987"/>
      <c r="G22" s="1987"/>
      <c r="H22" s="1987"/>
      <c r="I22" s="1987"/>
      <c r="J22" s="1987"/>
      <c r="K22" s="1987"/>
      <c r="L22" s="1987"/>
      <c r="M22" s="1987"/>
      <c r="N22" s="1987"/>
      <c r="O22" s="1987"/>
      <c r="P22" s="1987"/>
      <c r="Q22" s="1987"/>
      <c r="R22" s="1987"/>
      <c r="S22" s="1987"/>
      <c r="T22" s="1987"/>
      <c r="U22" s="1987"/>
      <c r="V22" s="1987"/>
      <c r="W22" s="1987"/>
      <c r="X22" s="1987"/>
    </row>
    <row r="23" spans="1:25" x14ac:dyDescent="0.2">
      <c r="C23" s="1987"/>
      <c r="D23" s="1987"/>
      <c r="E23" s="1987"/>
      <c r="F23" s="1987"/>
      <c r="G23" s="1987"/>
      <c r="H23" s="1987"/>
      <c r="I23" s="1987"/>
      <c r="J23" s="1987"/>
      <c r="K23" s="1987"/>
      <c r="L23" s="1987"/>
      <c r="M23" s="1987"/>
      <c r="N23" s="1987"/>
      <c r="O23" s="1987"/>
      <c r="P23" s="1987"/>
      <c r="Q23" s="1987"/>
      <c r="R23" s="1987"/>
      <c r="S23" s="1987"/>
      <c r="T23" s="1987"/>
      <c r="U23" s="1987"/>
      <c r="V23" s="1987"/>
      <c r="W23" s="1987"/>
      <c r="X23" s="1987"/>
    </row>
    <row r="24" spans="1:25" x14ac:dyDescent="0.2">
      <c r="C24" s="1987"/>
      <c r="D24" s="1987"/>
      <c r="E24" s="1987"/>
      <c r="F24" s="1987"/>
      <c r="G24" s="1987"/>
      <c r="H24" s="1987"/>
      <c r="I24" s="1987"/>
      <c r="J24" s="1987"/>
      <c r="K24" s="1987"/>
      <c r="L24" s="1987"/>
      <c r="M24" s="1987"/>
      <c r="N24" s="1987"/>
      <c r="O24" s="1987"/>
      <c r="P24" s="1987"/>
      <c r="Q24" s="1987"/>
      <c r="R24" s="1987"/>
      <c r="S24" s="1987"/>
      <c r="T24" s="1987"/>
      <c r="U24" s="1987"/>
      <c r="V24" s="1987"/>
      <c r="W24" s="1987"/>
      <c r="X24" s="1987"/>
    </row>
    <row r="25" spans="1:25" x14ac:dyDescent="0.2">
      <c r="C25" s="1987"/>
      <c r="D25" s="1987"/>
      <c r="E25" s="1987"/>
      <c r="F25" s="1987"/>
      <c r="G25" s="1987"/>
      <c r="H25" s="1987"/>
      <c r="I25" s="1987"/>
      <c r="J25" s="1987"/>
      <c r="K25" s="1987"/>
      <c r="L25" s="1987"/>
      <c r="M25" s="1987"/>
      <c r="N25" s="1987"/>
      <c r="O25" s="1987"/>
      <c r="P25" s="1987"/>
      <c r="Q25" s="1987"/>
      <c r="R25" s="1987"/>
      <c r="S25" s="1987"/>
      <c r="T25" s="1987"/>
      <c r="U25" s="1987"/>
      <c r="V25" s="1987"/>
      <c r="W25" s="1987"/>
      <c r="X25" s="1987"/>
    </row>
    <row r="26" spans="1:25" x14ac:dyDescent="0.2">
      <c r="H26" s="1987"/>
      <c r="I26" s="1987"/>
      <c r="J26" s="1987"/>
      <c r="K26" s="1987"/>
      <c r="L26" s="1987"/>
      <c r="M26" s="1987"/>
      <c r="N26" s="1987"/>
      <c r="O26" s="1987"/>
      <c r="P26" s="1987"/>
      <c r="Q26" s="1987"/>
      <c r="R26" s="1987"/>
      <c r="S26" s="1987"/>
      <c r="T26" s="1987"/>
      <c r="U26" s="1987"/>
      <c r="V26" s="1987"/>
      <c r="W26" s="1987"/>
    </row>
    <row r="27" spans="1:25" x14ac:dyDescent="0.2">
      <c r="H27" s="1987"/>
      <c r="I27" s="1987"/>
      <c r="J27" s="1987"/>
      <c r="K27" s="1987"/>
      <c r="L27" s="1987"/>
      <c r="M27" s="1987"/>
      <c r="N27" s="1987"/>
      <c r="O27" s="1987"/>
      <c r="P27" s="1987"/>
      <c r="Q27" s="1987"/>
      <c r="R27" s="1987"/>
      <c r="S27" s="1987"/>
      <c r="T27" s="1987"/>
      <c r="U27" s="1987"/>
      <c r="V27" s="1987"/>
      <c r="W27" s="1987"/>
    </row>
    <row r="28" spans="1:25" x14ac:dyDescent="0.2">
      <c r="H28" s="1987"/>
      <c r="I28" s="1987"/>
      <c r="J28" s="1987"/>
      <c r="K28" s="1987"/>
      <c r="L28" s="1987"/>
      <c r="M28" s="1987"/>
      <c r="N28" s="1987"/>
      <c r="O28" s="1987"/>
      <c r="P28" s="1987"/>
      <c r="Q28" s="1987"/>
      <c r="R28" s="1987"/>
      <c r="S28" s="1987"/>
      <c r="T28" s="1987"/>
      <c r="U28" s="1987"/>
      <c r="V28" s="1987"/>
      <c r="W28" s="1987"/>
    </row>
    <row r="29" spans="1:25" x14ac:dyDescent="0.2">
      <c r="H29" s="1987"/>
      <c r="I29" s="1987"/>
      <c r="J29" s="1987"/>
      <c r="K29" s="1987"/>
      <c r="L29" s="1987"/>
      <c r="M29" s="1987"/>
      <c r="N29" s="1987"/>
      <c r="O29" s="1987"/>
      <c r="P29" s="1987"/>
      <c r="Q29" s="1987"/>
      <c r="R29" s="1987"/>
      <c r="S29" s="1987"/>
      <c r="T29" s="1987"/>
      <c r="U29" s="1987"/>
      <c r="V29" s="1987"/>
      <c r="W29" s="1987"/>
    </row>
    <row r="30" spans="1:25" x14ac:dyDescent="0.2">
      <c r="H30" s="1987"/>
      <c r="I30" s="1987"/>
      <c r="J30" s="1987"/>
      <c r="K30" s="1987"/>
      <c r="L30" s="1987"/>
      <c r="M30" s="1987"/>
      <c r="N30" s="1987"/>
      <c r="O30" s="1987"/>
      <c r="P30" s="1987"/>
      <c r="Q30" s="1987"/>
      <c r="R30" s="1987"/>
      <c r="S30" s="1987"/>
      <c r="T30" s="1987"/>
      <c r="U30" s="1987"/>
      <c r="V30" s="1987"/>
      <c r="W30" s="1987"/>
    </row>
    <row r="31" spans="1:25" x14ac:dyDescent="0.2">
      <c r="H31" s="1987"/>
      <c r="I31" s="1987"/>
      <c r="J31" s="1987"/>
      <c r="K31" s="1987"/>
      <c r="L31" s="1987"/>
      <c r="M31" s="1987"/>
      <c r="N31" s="1987"/>
      <c r="O31" s="1987"/>
      <c r="P31" s="1987"/>
      <c r="Q31" s="1987"/>
      <c r="R31" s="1987"/>
      <c r="S31" s="1987"/>
      <c r="T31" s="1987"/>
      <c r="U31" s="1987"/>
      <c r="V31" s="1987"/>
      <c r="W31" s="1987"/>
    </row>
    <row r="32" spans="1:25" x14ac:dyDescent="0.2">
      <c r="H32" s="1987"/>
      <c r="I32" s="1987"/>
      <c r="J32" s="1987"/>
      <c r="K32" s="1987"/>
      <c r="L32" s="1987"/>
      <c r="M32" s="1987"/>
      <c r="N32" s="1987"/>
      <c r="O32" s="1987"/>
      <c r="P32" s="1987"/>
      <c r="Q32" s="1987"/>
      <c r="R32" s="1987"/>
      <c r="S32" s="1987"/>
      <c r="T32" s="1987"/>
      <c r="U32" s="1987"/>
      <c r="V32" s="1987"/>
      <c r="W32" s="1987"/>
    </row>
    <row r="33" spans="8:23" x14ac:dyDescent="0.2">
      <c r="H33" s="1987"/>
      <c r="I33" s="1987"/>
      <c r="J33" s="1987"/>
      <c r="K33" s="1987"/>
      <c r="L33" s="1987"/>
      <c r="M33" s="1987"/>
      <c r="N33" s="1987"/>
      <c r="O33" s="1987"/>
      <c r="P33" s="1987"/>
      <c r="Q33" s="1987"/>
      <c r="R33" s="1987"/>
      <c r="S33" s="1987"/>
      <c r="T33" s="1987"/>
      <c r="U33" s="1987"/>
      <c r="V33" s="1987"/>
      <c r="W33" s="1987"/>
    </row>
    <row r="34" spans="8:23" x14ac:dyDescent="0.2">
      <c r="H34" s="1987"/>
      <c r="I34" s="1987"/>
      <c r="J34" s="1987"/>
      <c r="K34" s="1987"/>
      <c r="L34" s="1987"/>
      <c r="M34" s="1987"/>
      <c r="N34" s="1987"/>
      <c r="O34" s="1987"/>
      <c r="P34" s="1987"/>
      <c r="Q34" s="1987"/>
      <c r="R34" s="1987"/>
      <c r="S34" s="1987"/>
      <c r="T34" s="1987"/>
      <c r="U34" s="1987"/>
      <c r="V34" s="1987"/>
      <c r="W34" s="1987"/>
    </row>
    <row r="35" spans="8:23" x14ac:dyDescent="0.2">
      <c r="H35" s="1987"/>
      <c r="I35" s="1987"/>
      <c r="J35" s="1987"/>
      <c r="K35" s="1987"/>
      <c r="L35" s="1987"/>
      <c r="M35" s="1987"/>
      <c r="N35" s="1987"/>
      <c r="O35" s="1987"/>
      <c r="P35" s="1987"/>
      <c r="Q35" s="1987"/>
      <c r="R35" s="1987"/>
      <c r="S35" s="1987"/>
      <c r="T35" s="1987"/>
      <c r="U35" s="1987"/>
      <c r="V35" s="1987"/>
      <c r="W35" s="1987"/>
    </row>
    <row r="36" spans="8:23" x14ac:dyDescent="0.2">
      <c r="H36" s="1987"/>
      <c r="I36" s="1987"/>
      <c r="J36" s="1987"/>
      <c r="K36" s="1987"/>
      <c r="L36" s="1987"/>
      <c r="M36" s="1987"/>
      <c r="N36" s="1987"/>
      <c r="O36" s="1987"/>
      <c r="P36" s="1987"/>
      <c r="Q36" s="1987"/>
      <c r="R36" s="1987"/>
      <c r="S36" s="1987"/>
      <c r="T36" s="1987"/>
      <c r="U36" s="1987"/>
      <c r="V36" s="1987"/>
      <c r="W36" s="1987"/>
    </row>
    <row r="37" spans="8:23" x14ac:dyDescent="0.2">
      <c r="H37" s="1987"/>
      <c r="I37" s="1987"/>
      <c r="J37" s="1987"/>
      <c r="K37" s="1987"/>
      <c r="L37" s="1987"/>
      <c r="M37" s="1987"/>
      <c r="N37" s="1987"/>
      <c r="O37" s="1987"/>
      <c r="P37" s="1987"/>
      <c r="Q37" s="1987"/>
      <c r="R37" s="1987"/>
      <c r="S37" s="1987"/>
      <c r="T37" s="1987"/>
      <c r="U37" s="1987"/>
      <c r="V37" s="1987"/>
      <c r="W37" s="1987"/>
    </row>
    <row r="38" spans="8:23" x14ac:dyDescent="0.2">
      <c r="H38" s="1987"/>
      <c r="I38" s="1987"/>
      <c r="J38" s="1987"/>
      <c r="K38" s="1987"/>
      <c r="L38" s="1987"/>
      <c r="M38" s="1987"/>
      <c r="N38" s="1987"/>
      <c r="O38" s="1987"/>
      <c r="P38" s="1987"/>
      <c r="Q38" s="1987"/>
      <c r="R38" s="1987"/>
      <c r="S38" s="1987"/>
      <c r="T38" s="1987"/>
      <c r="U38" s="1987"/>
      <c r="V38" s="1987"/>
      <c r="W38" s="1987"/>
    </row>
    <row r="39" spans="8:23" x14ac:dyDescent="0.2">
      <c r="H39" s="1987"/>
      <c r="I39" s="1987"/>
      <c r="J39" s="1987"/>
      <c r="K39" s="1987"/>
      <c r="L39" s="1987"/>
      <c r="M39" s="1987"/>
      <c r="N39" s="1987"/>
      <c r="O39" s="1987"/>
      <c r="P39" s="1987"/>
      <c r="Q39" s="1987"/>
      <c r="R39" s="1987"/>
      <c r="S39" s="1987"/>
      <c r="T39" s="1987"/>
      <c r="U39" s="1987"/>
      <c r="V39" s="1987"/>
      <c r="W39" s="1987"/>
    </row>
    <row r="40" spans="8:23" x14ac:dyDescent="0.2">
      <c r="H40" s="1987"/>
      <c r="I40" s="1987"/>
      <c r="J40" s="1987"/>
      <c r="K40" s="1987"/>
      <c r="L40" s="1987"/>
      <c r="M40" s="1987"/>
      <c r="N40" s="1987"/>
      <c r="O40" s="1987"/>
      <c r="P40" s="1987"/>
      <c r="Q40" s="1987"/>
      <c r="R40" s="1987"/>
      <c r="S40" s="1987"/>
      <c r="T40" s="1987"/>
      <c r="U40" s="1987"/>
      <c r="V40" s="1987"/>
      <c r="W40" s="1987"/>
    </row>
    <row r="41" spans="8:23" x14ac:dyDescent="0.2">
      <c r="H41" s="1987"/>
      <c r="I41" s="1987"/>
      <c r="J41" s="1987"/>
      <c r="K41" s="1987"/>
      <c r="L41" s="1987"/>
      <c r="M41" s="1987"/>
      <c r="N41" s="1987"/>
      <c r="O41" s="1987"/>
      <c r="P41" s="1987"/>
      <c r="Q41" s="1987"/>
      <c r="R41" s="1987"/>
      <c r="S41" s="1987"/>
      <c r="T41" s="1987"/>
      <c r="U41" s="1987"/>
      <c r="V41" s="1987"/>
      <c r="W41" s="1987"/>
    </row>
    <row r="42" spans="8:23" x14ac:dyDescent="0.2">
      <c r="H42" s="1987"/>
      <c r="I42" s="1987"/>
      <c r="J42" s="1987"/>
      <c r="K42" s="1987"/>
      <c r="L42" s="1987"/>
      <c r="M42" s="1987"/>
      <c r="N42" s="1987"/>
      <c r="O42" s="1987"/>
      <c r="P42" s="1987"/>
      <c r="Q42" s="1987"/>
      <c r="R42" s="1987"/>
      <c r="S42" s="1987"/>
      <c r="T42" s="1987"/>
      <c r="U42" s="1987"/>
      <c r="V42" s="1987"/>
      <c r="W42" s="1987"/>
    </row>
    <row r="43" spans="8:23" x14ac:dyDescent="0.2">
      <c r="K43" s="1997"/>
      <c r="L43" s="1997"/>
      <c r="M43" s="1997"/>
      <c r="N43" s="1997"/>
    </row>
    <row r="44" spans="8:23" x14ac:dyDescent="0.2">
      <c r="K44" s="1997"/>
      <c r="L44" s="1997"/>
      <c r="M44" s="1997"/>
      <c r="N44" s="1997"/>
    </row>
  </sheetData>
  <mergeCells count="1">
    <mergeCell ref="A5:W5"/>
  </mergeCells>
  <printOptions horizontalCentered="1"/>
  <pageMargins left="0.31496062992125984" right="0.31496062992125984" top="0.98425196850393704" bottom="0.74803149606299213" header="0.31496062992125984" footer="0.31496062992125984"/>
  <pageSetup paperSize="8" scale="70" orientation="landscape" r:id="rId1"/>
  <colBreaks count="1" manualBreakCount="1">
    <brk id="23" max="20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C1" workbookViewId="0">
      <selection activeCell="L45" sqref="L45"/>
    </sheetView>
  </sheetViews>
  <sheetFormatPr defaultRowHeight="12.75" x14ac:dyDescent="0.2"/>
  <cols>
    <col min="1" max="1" width="35.7109375" style="83" customWidth="1"/>
    <col min="2" max="2" width="9.7109375" style="83" customWidth="1"/>
    <col min="3" max="3" width="9.140625" style="83"/>
    <col min="4" max="4" width="9.7109375" style="83" customWidth="1"/>
    <col min="5" max="7" width="9.140625" style="83"/>
    <col min="8" max="8" width="26.7109375" style="83" customWidth="1"/>
    <col min="9" max="9" width="9.85546875" style="83" customWidth="1"/>
    <col min="10" max="10" width="9.28515625" style="83" bestFit="1" customWidth="1"/>
    <col min="11" max="11" width="9.7109375" style="83" customWidth="1"/>
    <col min="12" max="16384" width="9.140625" style="83"/>
  </cols>
  <sheetData>
    <row r="1" spans="1:14" x14ac:dyDescent="0.2">
      <c r="A1" s="156"/>
      <c r="B1" s="156"/>
      <c r="C1" s="156"/>
      <c r="D1" s="156"/>
      <c r="E1" s="156"/>
      <c r="F1" s="156"/>
      <c r="G1" s="156"/>
      <c r="H1" s="157"/>
      <c r="I1" s="156"/>
      <c r="J1" s="156"/>
      <c r="K1" s="156"/>
      <c r="L1" s="157"/>
      <c r="M1" s="156"/>
      <c r="N1" s="309" t="s">
        <v>671</v>
      </c>
    </row>
    <row r="2" spans="1:14" x14ac:dyDescent="0.2">
      <c r="A2" s="156"/>
      <c r="B2" s="156"/>
      <c r="C2" s="156"/>
      <c r="D2" s="156"/>
      <c r="E2" s="156"/>
      <c r="F2" s="156"/>
      <c r="G2" s="156"/>
      <c r="H2" s="157"/>
      <c r="I2" s="156"/>
      <c r="J2" s="156"/>
      <c r="K2" s="156"/>
      <c r="L2" s="158"/>
      <c r="M2" s="156"/>
      <c r="N2" s="310" t="s">
        <v>53</v>
      </c>
    </row>
    <row r="3" spans="1:14" x14ac:dyDescent="0.2">
      <c r="A3" s="156"/>
      <c r="B3" s="156"/>
      <c r="C3" s="156"/>
      <c r="D3" s="156"/>
      <c r="E3" s="156"/>
      <c r="F3" s="156"/>
      <c r="G3" s="156"/>
      <c r="H3" s="157"/>
      <c r="I3" s="156"/>
      <c r="J3" s="156"/>
      <c r="K3" s="156"/>
      <c r="L3" s="157"/>
      <c r="M3" s="156"/>
      <c r="N3" s="156"/>
    </row>
    <row r="4" spans="1:14" ht="15.75" x14ac:dyDescent="0.25">
      <c r="A4" s="2540" t="s">
        <v>673</v>
      </c>
      <c r="B4" s="2540"/>
      <c r="C4" s="2540"/>
      <c r="D4" s="2540"/>
      <c r="E4" s="2540"/>
      <c r="F4" s="2540"/>
      <c r="G4" s="2540"/>
      <c r="H4" s="2540"/>
      <c r="I4" s="2540"/>
      <c r="J4" s="2540"/>
      <c r="K4" s="2540"/>
      <c r="L4" s="2540"/>
      <c r="M4" s="2540"/>
      <c r="N4" s="2540"/>
    </row>
    <row r="5" spans="1:14" x14ac:dyDescent="0.2">
      <c r="A5" s="2541" t="s">
        <v>54</v>
      </c>
      <c r="B5" s="2541"/>
      <c r="C5" s="2541"/>
      <c r="D5" s="2541"/>
      <c r="E5" s="2541"/>
      <c r="F5" s="2541"/>
      <c r="G5" s="2541"/>
      <c r="H5" s="2541"/>
      <c r="I5" s="2541"/>
      <c r="J5" s="2541"/>
      <c r="K5" s="2541"/>
      <c r="L5" s="2541"/>
      <c r="M5" s="2541"/>
      <c r="N5" s="2541"/>
    </row>
    <row r="6" spans="1:14" ht="13.5" thickBot="1" x14ac:dyDescent="0.25">
      <c r="A6" s="157"/>
      <c r="B6" s="159"/>
      <c r="C6" s="159"/>
      <c r="D6" s="159"/>
      <c r="E6" s="159"/>
      <c r="F6" s="159"/>
      <c r="G6" s="159"/>
      <c r="H6" s="159"/>
      <c r="I6" s="157"/>
      <c r="J6" s="157"/>
      <c r="K6" s="157"/>
      <c r="L6" s="157"/>
      <c r="M6" s="157"/>
      <c r="N6" s="157"/>
    </row>
    <row r="7" spans="1:14" x14ac:dyDescent="0.2">
      <c r="A7" s="879"/>
      <c r="B7" s="880"/>
      <c r="C7" s="880"/>
      <c r="D7" s="880"/>
      <c r="E7" s="880"/>
      <c r="F7" s="880"/>
      <c r="G7" s="881"/>
      <c r="H7" s="879"/>
      <c r="I7" s="880"/>
      <c r="J7" s="880"/>
      <c r="K7" s="880"/>
      <c r="L7" s="880"/>
      <c r="M7" s="880"/>
      <c r="N7" s="882"/>
    </row>
    <row r="8" spans="1:14" x14ac:dyDescent="0.2">
      <c r="A8" s="883"/>
      <c r="B8" s="884"/>
      <c r="C8" s="884"/>
      <c r="D8" s="885" t="s">
        <v>325</v>
      </c>
      <c r="E8" s="884"/>
      <c r="F8" s="884"/>
      <c r="G8" s="886" t="s">
        <v>326</v>
      </c>
      <c r="H8" s="883"/>
      <c r="I8" s="884"/>
      <c r="J8" s="884"/>
      <c r="K8" s="885" t="s">
        <v>325</v>
      </c>
      <c r="L8" s="887"/>
      <c r="M8" s="884"/>
      <c r="N8" s="888" t="s">
        <v>326</v>
      </c>
    </row>
    <row r="9" spans="1:14" x14ac:dyDescent="0.2">
      <c r="A9" s="883"/>
      <c r="B9" s="885" t="s">
        <v>325</v>
      </c>
      <c r="C9" s="884"/>
      <c r="D9" s="885" t="s">
        <v>327</v>
      </c>
      <c r="E9" s="885" t="s">
        <v>326</v>
      </c>
      <c r="F9" s="884"/>
      <c r="G9" s="886" t="s">
        <v>327</v>
      </c>
      <c r="H9" s="889"/>
      <c r="I9" s="885" t="s">
        <v>325</v>
      </c>
      <c r="J9" s="884"/>
      <c r="K9" s="885" t="s">
        <v>327</v>
      </c>
      <c r="L9" s="885" t="s">
        <v>326</v>
      </c>
      <c r="M9" s="884"/>
      <c r="N9" s="888" t="s">
        <v>327</v>
      </c>
    </row>
    <row r="10" spans="1:14" x14ac:dyDescent="0.2">
      <c r="A10" s="890" t="s">
        <v>328</v>
      </c>
      <c r="B10" s="885" t="s">
        <v>327</v>
      </c>
      <c r="C10" s="884"/>
      <c r="D10" s="885" t="s">
        <v>329</v>
      </c>
      <c r="E10" s="885" t="s">
        <v>327</v>
      </c>
      <c r="F10" s="884"/>
      <c r="G10" s="886" t="s">
        <v>329</v>
      </c>
      <c r="H10" s="890" t="s">
        <v>330</v>
      </c>
      <c r="I10" s="885" t="s">
        <v>327</v>
      </c>
      <c r="J10" s="884"/>
      <c r="K10" s="885" t="s">
        <v>329</v>
      </c>
      <c r="L10" s="885" t="s">
        <v>327</v>
      </c>
      <c r="M10" s="884"/>
      <c r="N10" s="888" t="s">
        <v>329</v>
      </c>
    </row>
    <row r="11" spans="1:14" x14ac:dyDescent="0.2">
      <c r="A11" s="890"/>
      <c r="B11" s="885" t="s">
        <v>331</v>
      </c>
      <c r="C11" s="885" t="s">
        <v>332</v>
      </c>
      <c r="D11" s="885" t="s">
        <v>333</v>
      </c>
      <c r="E11" s="885" t="s">
        <v>331</v>
      </c>
      <c r="F11" s="885" t="s">
        <v>332</v>
      </c>
      <c r="G11" s="886" t="s">
        <v>333</v>
      </c>
      <c r="H11" s="890"/>
      <c r="I11" s="885" t="s">
        <v>331</v>
      </c>
      <c r="J11" s="885" t="s">
        <v>332</v>
      </c>
      <c r="K11" s="885" t="s">
        <v>333</v>
      </c>
      <c r="L11" s="885" t="s">
        <v>331</v>
      </c>
      <c r="M11" s="885" t="s">
        <v>332</v>
      </c>
      <c r="N11" s="888" t="s">
        <v>333</v>
      </c>
    </row>
    <row r="12" spans="1:14" x14ac:dyDescent="0.2">
      <c r="A12" s="890"/>
      <c r="B12" s="885" t="s">
        <v>334</v>
      </c>
      <c r="C12" s="885" t="s">
        <v>335</v>
      </c>
      <c r="D12" s="885" t="s">
        <v>336</v>
      </c>
      <c r="E12" s="885" t="s">
        <v>334</v>
      </c>
      <c r="F12" s="885" t="s">
        <v>335</v>
      </c>
      <c r="G12" s="886" t="s">
        <v>336</v>
      </c>
      <c r="H12" s="890"/>
      <c r="I12" s="885" t="s">
        <v>334</v>
      </c>
      <c r="J12" s="885" t="s">
        <v>335</v>
      </c>
      <c r="K12" s="885" t="s">
        <v>336</v>
      </c>
      <c r="L12" s="885" t="s">
        <v>334</v>
      </c>
      <c r="M12" s="885" t="s">
        <v>335</v>
      </c>
      <c r="N12" s="888" t="s">
        <v>336</v>
      </c>
    </row>
    <row r="13" spans="1:14" x14ac:dyDescent="0.2">
      <c r="A13" s="890"/>
      <c r="B13" s="885" t="s">
        <v>337</v>
      </c>
      <c r="C13" s="885" t="s">
        <v>338</v>
      </c>
      <c r="D13" s="885" t="s">
        <v>337</v>
      </c>
      <c r="E13" s="885" t="s">
        <v>337</v>
      </c>
      <c r="F13" s="885" t="s">
        <v>338</v>
      </c>
      <c r="G13" s="886" t="s">
        <v>337</v>
      </c>
      <c r="H13" s="889"/>
      <c r="I13" s="885" t="s">
        <v>337</v>
      </c>
      <c r="J13" s="885" t="s">
        <v>338</v>
      </c>
      <c r="K13" s="885" t="s">
        <v>337</v>
      </c>
      <c r="L13" s="885" t="s">
        <v>337</v>
      </c>
      <c r="M13" s="885" t="s">
        <v>338</v>
      </c>
      <c r="N13" s="888" t="s">
        <v>337</v>
      </c>
    </row>
    <row r="14" spans="1:14" x14ac:dyDescent="0.2">
      <c r="A14" s="890"/>
      <c r="B14" s="885" t="s">
        <v>339</v>
      </c>
      <c r="C14" s="885" t="s">
        <v>485</v>
      </c>
      <c r="D14" s="885" t="s">
        <v>339</v>
      </c>
      <c r="E14" s="885" t="s">
        <v>339</v>
      </c>
      <c r="F14" s="885" t="s">
        <v>485</v>
      </c>
      <c r="G14" s="886" t="s">
        <v>339</v>
      </c>
      <c r="H14" s="889"/>
      <c r="I14" s="885" t="s">
        <v>339</v>
      </c>
      <c r="J14" s="885" t="s">
        <v>485</v>
      </c>
      <c r="K14" s="885" t="s">
        <v>339</v>
      </c>
      <c r="L14" s="885" t="s">
        <v>339</v>
      </c>
      <c r="M14" s="885" t="s">
        <v>485</v>
      </c>
      <c r="N14" s="888" t="s">
        <v>339</v>
      </c>
    </row>
    <row r="15" spans="1:14" x14ac:dyDescent="0.2">
      <c r="A15" s="890"/>
      <c r="B15" s="885" t="s">
        <v>342</v>
      </c>
      <c r="C15" s="885" t="s">
        <v>343</v>
      </c>
      <c r="D15" s="885" t="s">
        <v>342</v>
      </c>
      <c r="E15" s="885" t="s">
        <v>342</v>
      </c>
      <c r="F15" s="885" t="s">
        <v>343</v>
      </c>
      <c r="G15" s="886" t="s">
        <v>342</v>
      </c>
      <c r="H15" s="889"/>
      <c r="I15" s="885" t="s">
        <v>342</v>
      </c>
      <c r="J15" s="885" t="s">
        <v>343</v>
      </c>
      <c r="K15" s="885" t="s">
        <v>342</v>
      </c>
      <c r="L15" s="885" t="s">
        <v>342</v>
      </c>
      <c r="M15" s="885" t="s">
        <v>343</v>
      </c>
      <c r="N15" s="888" t="s">
        <v>342</v>
      </c>
    </row>
    <row r="16" spans="1:14" x14ac:dyDescent="0.2">
      <c r="A16" s="891"/>
      <c r="B16" s="892" t="s">
        <v>344</v>
      </c>
      <c r="C16" s="893"/>
      <c r="D16" s="892" t="s">
        <v>344</v>
      </c>
      <c r="E16" s="892" t="s">
        <v>344</v>
      </c>
      <c r="F16" s="893"/>
      <c r="G16" s="894" t="s">
        <v>344</v>
      </c>
      <c r="H16" s="895"/>
      <c r="I16" s="892" t="s">
        <v>344</v>
      </c>
      <c r="J16" s="893"/>
      <c r="K16" s="892" t="s">
        <v>344</v>
      </c>
      <c r="L16" s="892" t="s">
        <v>344</v>
      </c>
      <c r="M16" s="893"/>
      <c r="N16" s="896" t="s">
        <v>344</v>
      </c>
    </row>
    <row r="17" spans="1:14" x14ac:dyDescent="0.2">
      <c r="A17" s="897">
        <v>1</v>
      </c>
      <c r="B17" s="898">
        <v>2</v>
      </c>
      <c r="C17" s="898">
        <v>3</v>
      </c>
      <c r="D17" s="898">
        <v>4</v>
      </c>
      <c r="E17" s="898">
        <v>5</v>
      </c>
      <c r="F17" s="898">
        <v>6</v>
      </c>
      <c r="G17" s="899">
        <v>7</v>
      </c>
      <c r="H17" s="897">
        <v>8</v>
      </c>
      <c r="I17" s="898">
        <v>9</v>
      </c>
      <c r="J17" s="898">
        <v>10</v>
      </c>
      <c r="K17" s="898">
        <v>11</v>
      </c>
      <c r="L17" s="898">
        <v>12</v>
      </c>
      <c r="M17" s="898">
        <v>13</v>
      </c>
      <c r="N17" s="900">
        <v>14</v>
      </c>
    </row>
    <row r="18" spans="1:14" x14ac:dyDescent="0.2">
      <c r="A18" s="890"/>
      <c r="B18" s="887"/>
      <c r="C18" s="887"/>
      <c r="D18" s="887"/>
      <c r="E18" s="887"/>
      <c r="F18" s="887"/>
      <c r="G18" s="901"/>
      <c r="H18" s="890"/>
      <c r="I18" s="887"/>
      <c r="J18" s="887"/>
      <c r="K18" s="887"/>
      <c r="L18" s="887"/>
      <c r="M18" s="885"/>
      <c r="N18" s="888"/>
    </row>
    <row r="19" spans="1:14" x14ac:dyDescent="0.2">
      <c r="A19" s="902" t="s">
        <v>705</v>
      </c>
      <c r="B19" s="903"/>
      <c r="C19" s="887"/>
      <c r="D19" s="887"/>
      <c r="E19" s="903"/>
      <c r="F19" s="887"/>
      <c r="G19" s="901"/>
      <c r="H19" s="902" t="s">
        <v>345</v>
      </c>
      <c r="I19" s="887"/>
      <c r="J19" s="887"/>
      <c r="K19" s="887"/>
      <c r="L19" s="887"/>
      <c r="M19" s="885"/>
      <c r="N19" s="888"/>
    </row>
    <row r="20" spans="1:14" x14ac:dyDescent="0.2">
      <c r="A20" s="883"/>
      <c r="B20" s="884"/>
      <c r="C20" s="884"/>
      <c r="D20" s="884"/>
      <c r="E20" s="884"/>
      <c r="F20" s="884"/>
      <c r="G20" s="904"/>
      <c r="H20" s="890"/>
      <c r="I20" s="887"/>
      <c r="J20" s="887"/>
      <c r="K20" s="887"/>
      <c r="L20" s="887"/>
      <c r="M20" s="885"/>
      <c r="N20" s="888"/>
    </row>
    <row r="21" spans="1:14" x14ac:dyDescent="0.2">
      <c r="A21" s="883" t="s">
        <v>659</v>
      </c>
      <c r="B21" s="884">
        <v>152222</v>
      </c>
      <c r="C21" s="884"/>
      <c r="D21" s="904">
        <f>SUM(B21:C21)</f>
        <v>152222</v>
      </c>
      <c r="E21" s="884">
        <v>140507</v>
      </c>
      <c r="F21" s="884"/>
      <c r="G21" s="904">
        <f>SUM(E21:F21)</f>
        <v>140507</v>
      </c>
      <c r="H21" s="883" t="s">
        <v>706</v>
      </c>
      <c r="I21" s="884">
        <v>85835489</v>
      </c>
      <c r="J21" s="884"/>
      <c r="K21" s="884">
        <f>SUM(I21:J21)</f>
        <v>85835489</v>
      </c>
      <c r="L21" s="884">
        <v>84359431</v>
      </c>
      <c r="M21" s="884"/>
      <c r="N21" s="906">
        <f>SUM(L21:M21)</f>
        <v>84359431</v>
      </c>
    </row>
    <row r="22" spans="1:14" x14ac:dyDescent="0.2">
      <c r="A22" s="883"/>
      <c r="B22" s="884"/>
      <c r="C22" s="884"/>
      <c r="D22" s="904"/>
      <c r="E22" s="884"/>
      <c r="F22" s="884"/>
      <c r="G22" s="904"/>
      <c r="H22" s="883"/>
      <c r="I22" s="884"/>
      <c r="J22" s="884"/>
      <c r="K22" s="884"/>
      <c r="L22" s="884"/>
      <c r="M22" s="884"/>
      <c r="N22" s="906"/>
    </row>
    <row r="23" spans="1:14" x14ac:dyDescent="0.2">
      <c r="A23" s="883" t="s">
        <v>660</v>
      </c>
      <c r="B23" s="884">
        <v>84452997</v>
      </c>
      <c r="C23" s="884"/>
      <c r="D23" s="904">
        <f>SUM(B23:C23)</f>
        <v>84452997</v>
      </c>
      <c r="E23" s="884">
        <v>82498138</v>
      </c>
      <c r="F23" s="884"/>
      <c r="G23" s="904">
        <f>SUM(E23:F23)</f>
        <v>82498138</v>
      </c>
      <c r="H23" s="883" t="s">
        <v>707</v>
      </c>
      <c r="I23" s="884">
        <v>2226709</v>
      </c>
      <c r="J23" s="884"/>
      <c r="K23" s="884">
        <f>SUM(I23:J23)</f>
        <v>2226709</v>
      </c>
      <c r="L23" s="884">
        <v>2374180</v>
      </c>
      <c r="M23" s="884"/>
      <c r="N23" s="906">
        <f>SUM(L23:M23)</f>
        <v>2374180</v>
      </c>
    </row>
    <row r="24" spans="1:14" x14ac:dyDescent="0.2">
      <c r="A24" s="883"/>
      <c r="B24" s="884"/>
      <c r="C24" s="884"/>
      <c r="D24" s="904"/>
      <c r="E24" s="884"/>
      <c r="F24" s="884"/>
      <c r="G24" s="904"/>
      <c r="H24" s="883"/>
      <c r="I24" s="884"/>
      <c r="J24" s="884"/>
      <c r="K24" s="884"/>
      <c r="L24" s="884"/>
      <c r="M24" s="884"/>
      <c r="N24" s="906"/>
    </row>
    <row r="25" spans="1:14" x14ac:dyDescent="0.2">
      <c r="A25" s="883" t="s">
        <v>661</v>
      </c>
      <c r="B25" s="884">
        <v>1906615</v>
      </c>
      <c r="C25" s="884"/>
      <c r="D25" s="904">
        <f>SUM(B25:C25)</f>
        <v>1906615</v>
      </c>
      <c r="E25" s="884">
        <v>2280100</v>
      </c>
      <c r="F25" s="884"/>
      <c r="G25" s="904">
        <f>SUM(E25:F25)</f>
        <v>2280100</v>
      </c>
      <c r="H25" s="883" t="s">
        <v>708</v>
      </c>
      <c r="I25" s="884">
        <v>22297</v>
      </c>
      <c r="J25" s="884"/>
      <c r="K25" s="884">
        <f>SUM(I25:J25)</f>
        <v>22297</v>
      </c>
      <c r="L25" s="884">
        <v>22297</v>
      </c>
      <c r="M25" s="884"/>
      <c r="N25" s="906">
        <f>SUM(L25:M25)</f>
        <v>22297</v>
      </c>
    </row>
    <row r="26" spans="1:14" x14ac:dyDescent="0.2">
      <c r="A26" s="883"/>
      <c r="B26" s="884"/>
      <c r="C26" s="884"/>
      <c r="D26" s="904"/>
      <c r="E26" s="884"/>
      <c r="F26" s="884"/>
      <c r="G26" s="904"/>
      <c r="H26" s="883"/>
      <c r="I26" s="884"/>
      <c r="J26" s="893"/>
      <c r="K26" s="893"/>
      <c r="L26" s="905"/>
      <c r="M26" s="893"/>
      <c r="N26" s="907"/>
    </row>
    <row r="27" spans="1:14" x14ac:dyDescent="0.2">
      <c r="A27" s="883" t="s">
        <v>526</v>
      </c>
      <c r="B27" s="884">
        <v>4441962</v>
      </c>
      <c r="C27" s="884"/>
      <c r="D27" s="904">
        <f>SUM(B27:C27)</f>
        <v>4441962</v>
      </c>
      <c r="E27" s="884">
        <v>4381549</v>
      </c>
      <c r="F27" s="884"/>
      <c r="G27" s="904">
        <f>SUM(E27:F27)</f>
        <v>4381549</v>
      </c>
      <c r="H27" s="908" t="s">
        <v>346</v>
      </c>
      <c r="I27" s="909">
        <f>SUM(I21:I25)</f>
        <v>88084495</v>
      </c>
      <c r="J27" s="909">
        <f>SUM(J21:J25)</f>
        <v>0</v>
      </c>
      <c r="K27" s="909">
        <f>SUM(K21:K25)</f>
        <v>88084495</v>
      </c>
      <c r="L27" s="909">
        <f>SUM(L21:L25)</f>
        <v>86755908</v>
      </c>
      <c r="M27" s="909">
        <f>SUM(M21:M25)</f>
        <v>0</v>
      </c>
      <c r="N27" s="910">
        <f>SUM(N21:N26)</f>
        <v>86755908</v>
      </c>
    </row>
    <row r="28" spans="1:14" x14ac:dyDescent="0.2">
      <c r="A28" s="883" t="s">
        <v>528</v>
      </c>
      <c r="B28" s="884"/>
      <c r="C28" s="884"/>
      <c r="D28" s="904"/>
      <c r="E28" s="884"/>
      <c r="F28" s="884"/>
      <c r="G28" s="904"/>
      <c r="H28" s="911"/>
      <c r="I28" s="912"/>
      <c r="J28" s="884"/>
      <c r="K28" s="884"/>
      <c r="L28" s="913"/>
      <c r="M28" s="884"/>
      <c r="N28" s="906"/>
    </row>
    <row r="29" spans="1:14" x14ac:dyDescent="0.2">
      <c r="A29" s="883" t="s">
        <v>527</v>
      </c>
      <c r="B29" s="884"/>
      <c r="C29" s="884"/>
      <c r="D29" s="904"/>
      <c r="E29" s="884"/>
      <c r="F29" s="884"/>
      <c r="G29" s="904"/>
      <c r="H29" s="911"/>
      <c r="I29" s="912"/>
      <c r="J29" s="884"/>
      <c r="K29" s="884"/>
      <c r="L29" s="913"/>
      <c r="M29" s="884"/>
      <c r="N29" s="906"/>
    </row>
    <row r="30" spans="1:14" x14ac:dyDescent="0.2">
      <c r="A30" s="895"/>
      <c r="B30" s="893"/>
      <c r="C30" s="893"/>
      <c r="D30" s="914"/>
      <c r="E30" s="893"/>
      <c r="F30" s="893"/>
      <c r="G30" s="914"/>
      <c r="H30" s="911" t="s">
        <v>41</v>
      </c>
      <c r="I30" s="912"/>
      <c r="J30" s="884"/>
      <c r="K30" s="884"/>
      <c r="L30" s="913"/>
      <c r="M30" s="884"/>
      <c r="N30" s="906"/>
    </row>
    <row r="31" spans="1:14" x14ac:dyDescent="0.2">
      <c r="A31" s="891" t="s">
        <v>321</v>
      </c>
      <c r="B31" s="909">
        <f t="shared" ref="B31:G31" si="0">SUM(B21:B30)</f>
        <v>90953796</v>
      </c>
      <c r="C31" s="909">
        <f t="shared" si="0"/>
        <v>0</v>
      </c>
      <c r="D31" s="909">
        <f t="shared" si="0"/>
        <v>90953796</v>
      </c>
      <c r="E31" s="909">
        <f t="shared" si="0"/>
        <v>89300294</v>
      </c>
      <c r="F31" s="909">
        <f t="shared" si="0"/>
        <v>0</v>
      </c>
      <c r="G31" s="909">
        <f t="shared" si="0"/>
        <v>89300294</v>
      </c>
      <c r="H31" s="911"/>
      <c r="I31" s="912"/>
      <c r="J31" s="912"/>
      <c r="K31" s="912"/>
      <c r="L31" s="913"/>
      <c r="M31" s="912"/>
      <c r="N31" s="915"/>
    </row>
    <row r="32" spans="1:14" x14ac:dyDescent="0.2">
      <c r="A32" s="883"/>
      <c r="B32" s="884"/>
      <c r="C32" s="884"/>
      <c r="D32" s="904"/>
      <c r="E32" s="884"/>
      <c r="F32" s="884"/>
      <c r="G32" s="904"/>
      <c r="H32" s="883" t="s">
        <v>662</v>
      </c>
      <c r="I32" s="905">
        <v>4580291</v>
      </c>
      <c r="J32" s="884"/>
      <c r="K32" s="884">
        <f>SUM(I32:J32)</f>
        <v>4580291</v>
      </c>
      <c r="L32" s="905">
        <v>4943491</v>
      </c>
      <c r="M32" s="884"/>
      <c r="N32" s="906">
        <f>SUM(L32:M32)</f>
        <v>4943491</v>
      </c>
    </row>
    <row r="33" spans="1:14" x14ac:dyDescent="0.2">
      <c r="A33" s="883"/>
      <c r="B33" s="884"/>
      <c r="C33" s="884"/>
      <c r="D33" s="904"/>
      <c r="E33" s="884"/>
      <c r="F33" s="884"/>
      <c r="G33" s="904"/>
      <c r="H33" s="883"/>
      <c r="I33" s="884"/>
      <c r="J33" s="884"/>
      <c r="K33" s="884"/>
      <c r="L33" s="905"/>
      <c r="M33" s="884"/>
      <c r="N33" s="906"/>
    </row>
    <row r="34" spans="1:14" x14ac:dyDescent="0.2">
      <c r="A34" s="911" t="s">
        <v>322</v>
      </c>
      <c r="B34" s="884"/>
      <c r="C34" s="884"/>
      <c r="D34" s="904"/>
      <c r="E34" s="884"/>
      <c r="F34" s="884"/>
      <c r="G34" s="904"/>
      <c r="H34" s="883" t="s">
        <v>663</v>
      </c>
      <c r="I34" s="884">
        <v>0</v>
      </c>
      <c r="J34" s="884"/>
      <c r="K34" s="884">
        <f>SUM(I34:J34)</f>
        <v>0</v>
      </c>
      <c r="L34" s="905">
        <v>0</v>
      </c>
      <c r="M34" s="884"/>
      <c r="N34" s="906">
        <f>SUM(L34:M34)</f>
        <v>0</v>
      </c>
    </row>
    <row r="35" spans="1:14" x14ac:dyDescent="0.2">
      <c r="A35" s="883"/>
      <c r="B35" s="884"/>
      <c r="C35" s="884"/>
      <c r="D35" s="904"/>
      <c r="E35" s="884"/>
      <c r="F35" s="884"/>
      <c r="G35" s="904"/>
      <c r="H35" s="895"/>
      <c r="I35" s="893"/>
      <c r="J35" s="893"/>
      <c r="K35" s="893"/>
      <c r="L35" s="916"/>
      <c r="M35" s="893"/>
      <c r="N35" s="907"/>
    </row>
    <row r="36" spans="1:14" x14ac:dyDescent="0.2">
      <c r="A36" s="883"/>
      <c r="B36" s="884"/>
      <c r="C36" s="884"/>
      <c r="D36" s="904"/>
      <c r="E36" s="884"/>
      <c r="F36" s="884"/>
      <c r="G36" s="904"/>
      <c r="H36" s="891" t="s">
        <v>323</v>
      </c>
      <c r="I36" s="909">
        <f t="shared" ref="I36:N36" si="1">SUM(I32:I35)</f>
        <v>4580291</v>
      </c>
      <c r="J36" s="909">
        <f t="shared" si="1"/>
        <v>0</v>
      </c>
      <c r="K36" s="909">
        <f t="shared" si="1"/>
        <v>4580291</v>
      </c>
      <c r="L36" s="909">
        <f t="shared" si="1"/>
        <v>4943491</v>
      </c>
      <c r="M36" s="909">
        <f t="shared" si="1"/>
        <v>0</v>
      </c>
      <c r="N36" s="910">
        <f t="shared" si="1"/>
        <v>4943491</v>
      </c>
    </row>
    <row r="37" spans="1:14" x14ac:dyDescent="0.2">
      <c r="A37" s="883" t="s">
        <v>664</v>
      </c>
      <c r="B37" s="884">
        <v>11376</v>
      </c>
      <c r="C37" s="884"/>
      <c r="D37" s="904">
        <f>SUM(B37:C37)</f>
        <v>11376</v>
      </c>
      <c r="E37" s="884">
        <v>18715</v>
      </c>
      <c r="F37" s="884"/>
      <c r="G37" s="904">
        <f>SUM(E37:F37)</f>
        <v>18715</v>
      </c>
      <c r="H37" s="883"/>
      <c r="I37" s="884"/>
      <c r="J37" s="884"/>
      <c r="K37" s="884"/>
      <c r="L37" s="905"/>
      <c r="M37" s="884"/>
      <c r="N37" s="906"/>
    </row>
    <row r="38" spans="1:14" x14ac:dyDescent="0.2">
      <c r="A38" s="883"/>
      <c r="B38" s="884"/>
      <c r="C38" s="884"/>
      <c r="D38" s="904"/>
      <c r="E38" s="884"/>
      <c r="F38" s="884"/>
      <c r="G38" s="904"/>
      <c r="H38" s="883"/>
      <c r="I38" s="884"/>
      <c r="J38" s="884"/>
      <c r="K38" s="884"/>
      <c r="L38" s="905"/>
      <c r="M38" s="884"/>
      <c r="N38" s="906"/>
    </row>
    <row r="39" spans="1:14" x14ac:dyDescent="0.2">
      <c r="A39" s="883" t="s">
        <v>665</v>
      </c>
      <c r="B39" s="884">
        <v>1001774</v>
      </c>
      <c r="C39" s="884"/>
      <c r="D39" s="904">
        <f>SUM(B39:C39)</f>
        <v>1001774</v>
      </c>
      <c r="E39" s="884">
        <v>1101525</v>
      </c>
      <c r="F39" s="884"/>
      <c r="G39" s="904">
        <f>SUM(E39:F39)</f>
        <v>1101525</v>
      </c>
      <c r="H39" s="911" t="s">
        <v>324</v>
      </c>
      <c r="I39" s="884"/>
      <c r="J39" s="884"/>
      <c r="K39" s="884"/>
      <c r="L39" s="905"/>
      <c r="M39" s="884"/>
      <c r="N39" s="906"/>
    </row>
    <row r="40" spans="1:14" x14ac:dyDescent="0.2">
      <c r="A40" s="883"/>
      <c r="B40" s="884"/>
      <c r="C40" s="884"/>
      <c r="D40" s="904"/>
      <c r="E40" s="884"/>
      <c r="F40" s="884"/>
      <c r="G40" s="904"/>
      <c r="H40" s="883"/>
      <c r="I40" s="884"/>
      <c r="J40" s="884"/>
      <c r="K40" s="884"/>
      <c r="L40" s="905"/>
      <c r="M40" s="884"/>
      <c r="N40" s="906"/>
    </row>
    <row r="41" spans="1:14" x14ac:dyDescent="0.2">
      <c r="A41" s="883" t="s">
        <v>666</v>
      </c>
      <c r="B41" s="884">
        <v>0</v>
      </c>
      <c r="C41" s="884"/>
      <c r="D41" s="904">
        <f>SUM(B41:C41)</f>
        <v>0</v>
      </c>
      <c r="E41" s="884">
        <v>0</v>
      </c>
      <c r="F41" s="884"/>
      <c r="G41" s="904">
        <f>SUM(E41:F41)</f>
        <v>0</v>
      </c>
      <c r="H41" s="883" t="s">
        <v>667</v>
      </c>
      <c r="I41" s="905">
        <v>1129562</v>
      </c>
      <c r="J41" s="884"/>
      <c r="K41" s="884">
        <f>SUM(I41:J41)</f>
        <v>1129562</v>
      </c>
      <c r="L41" s="905">
        <v>982145</v>
      </c>
      <c r="M41" s="884"/>
      <c r="N41" s="906">
        <f>SUM(L41:M41)</f>
        <v>982145</v>
      </c>
    </row>
    <row r="42" spans="1:14" x14ac:dyDescent="0.2">
      <c r="A42" s="883"/>
      <c r="B42" s="884"/>
      <c r="C42" s="884"/>
      <c r="D42" s="904"/>
      <c r="E42" s="884"/>
      <c r="F42" s="884"/>
      <c r="G42" s="904"/>
      <c r="H42" s="883"/>
      <c r="I42" s="905"/>
      <c r="J42" s="884"/>
      <c r="K42" s="884"/>
      <c r="L42" s="905"/>
      <c r="M42" s="884"/>
      <c r="N42" s="906"/>
    </row>
    <row r="43" spans="1:14" x14ac:dyDescent="0.2">
      <c r="A43" s="883" t="s">
        <v>668</v>
      </c>
      <c r="B43" s="884">
        <v>4530837</v>
      </c>
      <c r="C43" s="884"/>
      <c r="D43" s="904">
        <f>SUM(B43:C43)</f>
        <v>4530837</v>
      </c>
      <c r="E43" s="884">
        <v>4912072</v>
      </c>
      <c r="F43" s="884"/>
      <c r="G43" s="904">
        <f>SUM(E43:F43)</f>
        <v>4912072</v>
      </c>
      <c r="H43" s="883" t="s">
        <v>669</v>
      </c>
      <c r="I43" s="905">
        <v>2752889</v>
      </c>
      <c r="J43" s="884"/>
      <c r="K43" s="884">
        <f>SUM(I43:J43)</f>
        <v>2752889</v>
      </c>
      <c r="L43" s="905">
        <v>2682481</v>
      </c>
      <c r="M43" s="884"/>
      <c r="N43" s="906">
        <f>SUM(L43:M43)</f>
        <v>2682481</v>
      </c>
    </row>
    <row r="44" spans="1:14" x14ac:dyDescent="0.2">
      <c r="A44" s="883"/>
      <c r="B44" s="884"/>
      <c r="C44" s="884"/>
      <c r="D44" s="904"/>
      <c r="E44" s="884"/>
      <c r="F44" s="884"/>
      <c r="G44" s="904"/>
      <c r="H44" s="883"/>
      <c r="I44" s="905"/>
      <c r="J44" s="884"/>
      <c r="K44" s="884"/>
      <c r="L44" s="905"/>
      <c r="M44" s="884"/>
      <c r="N44" s="906"/>
    </row>
    <row r="45" spans="1:14" x14ac:dyDescent="0.2">
      <c r="A45" s="883" t="s">
        <v>704</v>
      </c>
      <c r="B45" s="884">
        <v>152684</v>
      </c>
      <c r="C45" s="884"/>
      <c r="D45" s="904">
        <f>SUM(B45:C45)</f>
        <v>152684</v>
      </c>
      <c r="E45" s="884">
        <v>166909</v>
      </c>
      <c r="F45" s="884"/>
      <c r="G45" s="904">
        <f>SUM(E45:F45)</f>
        <v>166909</v>
      </c>
      <c r="H45" s="883" t="s">
        <v>670</v>
      </c>
      <c r="I45" s="905">
        <v>103230</v>
      </c>
      <c r="J45" s="884"/>
      <c r="K45" s="884">
        <f>SUM(I45:J45)</f>
        <v>103230</v>
      </c>
      <c r="L45" s="905">
        <v>135490</v>
      </c>
      <c r="M45" s="884"/>
      <c r="N45" s="906">
        <f>SUM(L45:M45)</f>
        <v>135490</v>
      </c>
    </row>
    <row r="46" spans="1:14" x14ac:dyDescent="0.2">
      <c r="A46" s="883"/>
      <c r="B46" s="884"/>
      <c r="C46" s="884"/>
      <c r="D46" s="904"/>
      <c r="E46" s="884"/>
      <c r="F46" s="884"/>
      <c r="G46" s="904"/>
      <c r="H46" s="911"/>
      <c r="I46" s="912"/>
      <c r="J46" s="917"/>
      <c r="K46" s="917"/>
      <c r="L46" s="913"/>
      <c r="M46" s="917"/>
      <c r="N46" s="918"/>
    </row>
    <row r="47" spans="1:14" x14ac:dyDescent="0.2">
      <c r="A47" s="908" t="s">
        <v>638</v>
      </c>
      <c r="B47" s="909">
        <f t="shared" ref="B47:G47" si="2">SUM(B37:B45)</f>
        <v>5696671</v>
      </c>
      <c r="C47" s="909">
        <f t="shared" si="2"/>
        <v>0</v>
      </c>
      <c r="D47" s="909">
        <f t="shared" si="2"/>
        <v>5696671</v>
      </c>
      <c r="E47" s="909">
        <f t="shared" si="2"/>
        <v>6199221</v>
      </c>
      <c r="F47" s="909">
        <f t="shared" si="2"/>
        <v>0</v>
      </c>
      <c r="G47" s="909">
        <f t="shared" si="2"/>
        <v>6199221</v>
      </c>
      <c r="H47" s="908" t="s">
        <v>639</v>
      </c>
      <c r="I47" s="909">
        <f t="shared" ref="I47:N47" si="3">SUM(I41:I46)</f>
        <v>3985681</v>
      </c>
      <c r="J47" s="909">
        <f t="shared" si="3"/>
        <v>0</v>
      </c>
      <c r="K47" s="909">
        <f t="shared" si="3"/>
        <v>3985681</v>
      </c>
      <c r="L47" s="909">
        <f t="shared" si="3"/>
        <v>3800116</v>
      </c>
      <c r="M47" s="909">
        <f t="shared" si="3"/>
        <v>0</v>
      </c>
      <c r="N47" s="910">
        <f t="shared" si="3"/>
        <v>3800116</v>
      </c>
    </row>
    <row r="48" spans="1:14" x14ac:dyDescent="0.2">
      <c r="A48" s="883"/>
      <c r="B48" s="884"/>
      <c r="C48" s="884"/>
      <c r="D48" s="904"/>
      <c r="E48" s="884"/>
      <c r="F48" s="884"/>
      <c r="G48" s="904"/>
      <c r="H48" s="911"/>
      <c r="I48" s="919"/>
      <c r="J48" s="884"/>
      <c r="K48" s="884"/>
      <c r="L48" s="920"/>
      <c r="M48" s="884"/>
      <c r="N48" s="906"/>
    </row>
    <row r="49" spans="1:14" ht="13.5" thickBot="1" x14ac:dyDescent="0.25">
      <c r="A49" s="921" t="s">
        <v>640</v>
      </c>
      <c r="B49" s="922">
        <f t="shared" ref="B49:G49" si="4">B31+B47</f>
        <v>96650467</v>
      </c>
      <c r="C49" s="922">
        <f t="shared" si="4"/>
        <v>0</v>
      </c>
      <c r="D49" s="922">
        <f t="shared" si="4"/>
        <v>96650467</v>
      </c>
      <c r="E49" s="922">
        <f t="shared" si="4"/>
        <v>95499515</v>
      </c>
      <c r="F49" s="922">
        <f t="shared" si="4"/>
        <v>0</v>
      </c>
      <c r="G49" s="922">
        <f t="shared" si="4"/>
        <v>95499515</v>
      </c>
      <c r="H49" s="921" t="s">
        <v>641</v>
      </c>
      <c r="I49" s="922">
        <f t="shared" ref="I49:N49" si="5">I27+I36+I47</f>
        <v>96650467</v>
      </c>
      <c r="J49" s="922">
        <f t="shared" si="5"/>
        <v>0</v>
      </c>
      <c r="K49" s="922">
        <f t="shared" si="5"/>
        <v>96650467</v>
      </c>
      <c r="L49" s="923">
        <f t="shared" si="5"/>
        <v>95499515</v>
      </c>
      <c r="M49" s="922">
        <f t="shared" si="5"/>
        <v>0</v>
      </c>
      <c r="N49" s="924">
        <f t="shared" si="5"/>
        <v>95499515</v>
      </c>
    </row>
  </sheetData>
  <mergeCells count="2">
    <mergeCell ref="A4:N4"/>
    <mergeCell ref="A5:N5"/>
  </mergeCells>
  <phoneticPr fontId="0" type="noConversion"/>
  <printOptions horizontalCentered="1" verticalCentered="1"/>
  <pageMargins left="0" right="0" top="0" bottom="0" header="0.51181102362204722" footer="0.51181102362204722"/>
  <pageSetup paperSize="9" scale="80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zoomScale="80" zoomScaleNormal="80" workbookViewId="0">
      <pane xSplit="2" ySplit="13" topLeftCell="C41" activePane="bottomRight" state="frozen"/>
      <selection pane="topRight"/>
      <selection pane="bottomLeft"/>
      <selection pane="bottomRight" activeCell="E2" sqref="E2"/>
    </sheetView>
  </sheetViews>
  <sheetFormatPr defaultRowHeight="12.75" x14ac:dyDescent="0.2"/>
  <cols>
    <col min="1" max="1" width="8" style="31" customWidth="1"/>
    <col min="2" max="2" width="55.7109375" style="31" customWidth="1"/>
    <col min="3" max="3" width="15.7109375" style="31" customWidth="1"/>
    <col min="4" max="4" width="15.7109375" style="30" customWidth="1"/>
    <col min="5" max="6" width="15.7109375" style="31" customWidth="1"/>
    <col min="7" max="7" width="16.42578125" style="31" customWidth="1"/>
    <col min="8" max="8" width="13.42578125" style="31" customWidth="1"/>
    <col min="9" max="16384" width="9.140625" style="31"/>
  </cols>
  <sheetData>
    <row r="1" spans="1:17" ht="8.25" customHeight="1" x14ac:dyDescent="0.2">
      <c r="A1" s="119"/>
      <c r="B1" s="119"/>
      <c r="C1" s="119"/>
      <c r="D1" s="120"/>
      <c r="E1" s="119"/>
      <c r="F1" s="119"/>
    </row>
    <row r="2" spans="1:17" x14ac:dyDescent="0.2">
      <c r="A2" s="1302"/>
      <c r="B2" s="119"/>
      <c r="C2" s="119"/>
      <c r="D2" s="120"/>
      <c r="E2" s="119"/>
      <c r="F2" s="610" t="s">
        <v>1317</v>
      </c>
    </row>
    <row r="3" spans="1:17" x14ac:dyDescent="0.2">
      <c r="A3" s="119"/>
      <c r="B3" s="119"/>
      <c r="C3" s="119"/>
      <c r="D3" s="120"/>
      <c r="E3" s="119"/>
      <c r="F3" s="610" t="s">
        <v>53</v>
      </c>
    </row>
    <row r="4" spans="1:17" hidden="1" x14ac:dyDescent="0.2">
      <c r="A4" s="119"/>
      <c r="B4" s="119"/>
      <c r="C4" s="119"/>
      <c r="D4" s="120"/>
      <c r="E4" s="119"/>
      <c r="F4" s="610" t="s">
        <v>546</v>
      </c>
    </row>
    <row r="5" spans="1:17" x14ac:dyDescent="0.2">
      <c r="A5" s="119"/>
      <c r="B5" s="119"/>
      <c r="C5" s="119"/>
      <c r="D5" s="120"/>
      <c r="E5" s="119"/>
      <c r="F5" s="610"/>
    </row>
    <row r="6" spans="1:17" x14ac:dyDescent="0.2">
      <c r="A6" s="119"/>
      <c r="B6" s="119"/>
      <c r="C6" s="119"/>
      <c r="D6" s="120"/>
      <c r="E6" s="119"/>
      <c r="F6" s="119"/>
    </row>
    <row r="7" spans="1:17" ht="18.75" x14ac:dyDescent="0.3">
      <c r="A7" s="2418" t="s">
        <v>1318</v>
      </c>
      <c r="B7" s="2418"/>
      <c r="C7" s="2418"/>
      <c r="D7" s="2418"/>
      <c r="E7" s="2418"/>
      <c r="F7" s="2418"/>
    </row>
    <row r="8" spans="1:17" ht="15.75" x14ac:dyDescent="0.25">
      <c r="A8" s="2419" t="s">
        <v>54</v>
      </c>
      <c r="B8" s="2419"/>
      <c r="C8" s="2419"/>
      <c r="D8" s="2419"/>
      <c r="E8" s="2419"/>
      <c r="F8" s="2419"/>
    </row>
    <row r="9" spans="1:17" ht="33" customHeight="1" thickBot="1" x14ac:dyDescent="0.25">
      <c r="A9" s="119"/>
      <c r="B9" s="119"/>
      <c r="C9" s="119"/>
      <c r="D9" s="120"/>
      <c r="E9" s="119"/>
      <c r="F9" s="119"/>
    </row>
    <row r="10" spans="1:17" x14ac:dyDescent="0.2">
      <c r="A10" s="1303" t="s">
        <v>535</v>
      </c>
      <c r="B10" s="1304" t="s">
        <v>535</v>
      </c>
      <c r="C10" s="1305" t="s">
        <v>1202</v>
      </c>
      <c r="D10" s="1306" t="s">
        <v>1202</v>
      </c>
      <c r="E10" s="1306" t="s">
        <v>1202</v>
      </c>
      <c r="F10" s="1307" t="s">
        <v>1202</v>
      </c>
    </row>
    <row r="11" spans="1:17" x14ac:dyDescent="0.2">
      <c r="A11" s="1308" t="s">
        <v>133</v>
      </c>
      <c r="B11" s="1309" t="s">
        <v>555</v>
      </c>
      <c r="C11" s="1310" t="s">
        <v>619</v>
      </c>
      <c r="D11" s="1311" t="s">
        <v>620</v>
      </c>
      <c r="E11" s="1312" t="s">
        <v>135</v>
      </c>
      <c r="F11" s="1313" t="s">
        <v>135</v>
      </c>
    </row>
    <row r="12" spans="1:17" ht="13.5" thickBot="1" x14ac:dyDescent="0.25">
      <c r="A12" s="1314"/>
      <c r="B12" s="1315"/>
      <c r="C12" s="1316" t="s">
        <v>8</v>
      </c>
      <c r="D12" s="1317" t="s">
        <v>8</v>
      </c>
      <c r="E12" s="1318"/>
      <c r="F12" s="1319" t="s">
        <v>184</v>
      </c>
    </row>
    <row r="13" spans="1:17" x14ac:dyDescent="0.2">
      <c r="A13" s="1320">
        <v>1</v>
      </c>
      <c r="B13" s="1321">
        <v>2</v>
      </c>
      <c r="C13" s="2326">
        <v>3</v>
      </c>
      <c r="D13" s="1322">
        <v>4</v>
      </c>
      <c r="E13" s="1322">
        <v>5</v>
      </c>
      <c r="F13" s="1322">
        <v>6</v>
      </c>
    </row>
    <row r="14" spans="1:17" ht="24.95" customHeight="1" x14ac:dyDescent="0.2">
      <c r="A14" s="1323" t="s">
        <v>312</v>
      </c>
      <c r="B14" s="2081" t="s">
        <v>699</v>
      </c>
      <c r="C14" s="1328">
        <v>20116338.081</v>
      </c>
      <c r="D14" s="1328">
        <v>20732455.954000004</v>
      </c>
      <c r="E14" s="1328">
        <v>17226739.617000002</v>
      </c>
      <c r="F14" s="1329">
        <v>83.090684746764751</v>
      </c>
      <c r="G14" s="3"/>
      <c r="H14" s="3"/>
      <c r="J14" s="3"/>
      <c r="K14" s="3"/>
      <c r="L14" s="3"/>
      <c r="M14" s="3"/>
      <c r="N14" s="3"/>
      <c r="O14" s="3"/>
      <c r="P14" s="3"/>
      <c r="Q14" s="3"/>
    </row>
    <row r="15" spans="1:17" ht="17.100000000000001" customHeight="1" x14ac:dyDescent="0.2">
      <c r="A15" s="1324" t="s">
        <v>556</v>
      </c>
      <c r="B15" s="1325" t="s">
        <v>593</v>
      </c>
      <c r="C15" s="1326">
        <v>8293144</v>
      </c>
      <c r="D15" s="1326">
        <v>8557060.5350000001</v>
      </c>
      <c r="E15" s="1326">
        <v>7931378.6739999996</v>
      </c>
      <c r="F15" s="1327">
        <v>92.688121599223905</v>
      </c>
    </row>
    <row r="16" spans="1:17" ht="17.100000000000001" customHeight="1" x14ac:dyDescent="0.2">
      <c r="A16" s="1324" t="s">
        <v>557</v>
      </c>
      <c r="B16" s="1325" t="s">
        <v>594</v>
      </c>
      <c r="C16" s="1326">
        <v>1341959</v>
      </c>
      <c r="D16" s="1326">
        <v>1341244.1509999998</v>
      </c>
      <c r="E16" s="1326">
        <v>1203691.6400000001</v>
      </c>
      <c r="F16" s="1327">
        <v>89.744409256327884</v>
      </c>
    </row>
    <row r="17" spans="1:8" ht="17.100000000000001" customHeight="1" x14ac:dyDescent="0.2">
      <c r="A17" s="1324" t="s">
        <v>558</v>
      </c>
      <c r="B17" s="1325" t="s">
        <v>595</v>
      </c>
      <c r="C17" s="1326">
        <v>5769838.5590000004</v>
      </c>
      <c r="D17" s="1326">
        <v>7582912.1220000004</v>
      </c>
      <c r="E17" s="1326">
        <v>5424104.8700000001</v>
      </c>
      <c r="F17" s="1327">
        <v>71.530630748881563</v>
      </c>
      <c r="H17" s="1615"/>
    </row>
    <row r="18" spans="1:8" ht="17.100000000000001" customHeight="1" x14ac:dyDescent="0.2">
      <c r="A18" s="1324"/>
      <c r="B18" s="2082" t="s">
        <v>787</v>
      </c>
      <c r="C18" s="1326">
        <v>0</v>
      </c>
      <c r="D18" s="1326">
        <v>0</v>
      </c>
      <c r="E18" s="1326">
        <v>0</v>
      </c>
      <c r="F18" s="1327">
        <v>0</v>
      </c>
    </row>
    <row r="19" spans="1:8" ht="18" customHeight="1" x14ac:dyDescent="0.2">
      <c r="A19" s="2083" t="s">
        <v>559</v>
      </c>
      <c r="B19" s="2084" t="s">
        <v>77</v>
      </c>
      <c r="C19" s="1328">
        <v>150060</v>
      </c>
      <c r="D19" s="1328">
        <v>175785</v>
      </c>
      <c r="E19" s="1328">
        <v>118699.98000000001</v>
      </c>
      <c r="F19" s="1329">
        <v>67.525659185937371</v>
      </c>
    </row>
    <row r="20" spans="1:8" ht="15.75" x14ac:dyDescent="0.2">
      <c r="A20" s="2083" t="s">
        <v>35</v>
      </c>
      <c r="B20" s="2084" t="s">
        <v>512</v>
      </c>
      <c r="C20" s="1330">
        <v>4561336.5219999999</v>
      </c>
      <c r="D20" s="1330">
        <v>3075454.1460000002</v>
      </c>
      <c r="E20" s="1330">
        <v>2548864.4530000002</v>
      </c>
      <c r="F20" s="1462">
        <v>82.877660729070087</v>
      </c>
    </row>
    <row r="21" spans="1:8" ht="17.100000000000001" customHeight="1" x14ac:dyDescent="0.2">
      <c r="A21" s="1324" t="s">
        <v>788</v>
      </c>
      <c r="B21" s="2085" t="s">
        <v>789</v>
      </c>
      <c r="C21" s="1326">
        <v>0</v>
      </c>
      <c r="D21" s="1326">
        <v>0</v>
      </c>
      <c r="E21" s="1326">
        <v>0</v>
      </c>
      <c r="F21" s="1331">
        <v>0</v>
      </c>
    </row>
    <row r="22" spans="1:8" ht="17.100000000000001" customHeight="1" x14ac:dyDescent="0.2">
      <c r="A22" s="1324" t="s">
        <v>790</v>
      </c>
      <c r="B22" s="2085" t="s">
        <v>832</v>
      </c>
      <c r="C22" s="1326">
        <v>1333346.5220000001</v>
      </c>
      <c r="D22" s="1326">
        <v>1349942.7880000002</v>
      </c>
      <c r="E22" s="1326">
        <v>1349942.7880000002</v>
      </c>
      <c r="F22" s="1327">
        <v>100</v>
      </c>
      <c r="G22" s="1615"/>
    </row>
    <row r="23" spans="1:8" ht="17.100000000000001" customHeight="1" x14ac:dyDescent="0.2">
      <c r="A23" s="1324" t="s">
        <v>791</v>
      </c>
      <c r="B23" s="2085" t="s">
        <v>849</v>
      </c>
      <c r="C23" s="1326">
        <v>0</v>
      </c>
      <c r="D23" s="1326">
        <v>0</v>
      </c>
      <c r="E23" s="1326">
        <v>0</v>
      </c>
      <c r="F23" s="1327">
        <v>0</v>
      </c>
    </row>
    <row r="24" spans="1:8" ht="17.100000000000001" customHeight="1" x14ac:dyDescent="0.2">
      <c r="A24" s="1324" t="s">
        <v>792</v>
      </c>
      <c r="B24" s="2085" t="s">
        <v>850</v>
      </c>
      <c r="C24" s="1326">
        <v>0</v>
      </c>
      <c r="D24" s="1326">
        <v>0</v>
      </c>
      <c r="E24" s="1326">
        <v>0</v>
      </c>
      <c r="F24" s="1327">
        <v>0</v>
      </c>
    </row>
    <row r="25" spans="1:8" ht="17.100000000000001" customHeight="1" x14ac:dyDescent="0.2">
      <c r="A25" s="1324" t="s">
        <v>793</v>
      </c>
      <c r="B25" s="2085" t="s">
        <v>851</v>
      </c>
      <c r="C25" s="1326">
        <v>0</v>
      </c>
      <c r="D25" s="1326">
        <v>0</v>
      </c>
      <c r="E25" s="1326">
        <v>0</v>
      </c>
      <c r="F25" s="1327">
        <v>0</v>
      </c>
    </row>
    <row r="26" spans="1:8" ht="17.100000000000001" customHeight="1" x14ac:dyDescent="0.2">
      <c r="A26" s="1324" t="s">
        <v>794</v>
      </c>
      <c r="B26" s="2086" t="s">
        <v>836</v>
      </c>
      <c r="C26" s="1326">
        <v>64795</v>
      </c>
      <c r="D26" s="1326">
        <v>168450.21400000001</v>
      </c>
      <c r="E26" s="1326">
        <v>141332.29999999999</v>
      </c>
      <c r="F26" s="1327">
        <v>83.90152594285216</v>
      </c>
    </row>
    <row r="27" spans="1:8" ht="17.100000000000001" customHeight="1" x14ac:dyDescent="0.2">
      <c r="A27" s="1324" t="s">
        <v>795</v>
      </c>
      <c r="B27" s="2085" t="s">
        <v>852</v>
      </c>
      <c r="C27" s="1326">
        <v>0</v>
      </c>
      <c r="D27" s="1326">
        <v>0</v>
      </c>
      <c r="E27" s="1326">
        <v>0</v>
      </c>
      <c r="F27" s="1327">
        <v>0</v>
      </c>
    </row>
    <row r="28" spans="1:8" ht="17.100000000000001" customHeight="1" x14ac:dyDescent="0.2">
      <c r="A28" s="1324" t="s">
        <v>796</v>
      </c>
      <c r="B28" s="2085" t="s">
        <v>853</v>
      </c>
      <c r="C28" s="1326">
        <v>0</v>
      </c>
      <c r="D28" s="1326">
        <v>0</v>
      </c>
      <c r="E28" s="1326">
        <v>0</v>
      </c>
      <c r="F28" s="1327">
        <v>0</v>
      </c>
    </row>
    <row r="29" spans="1:8" ht="17.100000000000001" customHeight="1" x14ac:dyDescent="0.2">
      <c r="A29" s="1324" t="s">
        <v>797</v>
      </c>
      <c r="B29" s="2086" t="s">
        <v>839</v>
      </c>
      <c r="C29" s="1326">
        <v>1070494</v>
      </c>
      <c r="D29" s="1326">
        <v>1073349.2</v>
      </c>
      <c r="E29" s="1326">
        <v>1057589.365</v>
      </c>
      <c r="F29" s="1327">
        <v>98.531714096400307</v>
      </c>
    </row>
    <row r="30" spans="1:8" s="30" customFormat="1" ht="17.100000000000001" customHeight="1" x14ac:dyDescent="0.2">
      <c r="A30" s="1324" t="s">
        <v>798</v>
      </c>
      <c r="B30" s="2087" t="s">
        <v>840</v>
      </c>
      <c r="C30" s="1326">
        <v>2092701</v>
      </c>
      <c r="D30" s="1326">
        <v>483711.94400000002</v>
      </c>
      <c r="E30" s="1326">
        <v>0</v>
      </c>
      <c r="F30" s="1332">
        <v>0</v>
      </c>
    </row>
    <row r="31" spans="1:8" ht="20.100000000000001" customHeight="1" x14ac:dyDescent="0.2">
      <c r="A31" s="1323" t="s">
        <v>108</v>
      </c>
      <c r="B31" s="2081" t="s">
        <v>799</v>
      </c>
      <c r="C31" s="1328">
        <v>4866267</v>
      </c>
      <c r="D31" s="1328">
        <v>7544541.3700000001</v>
      </c>
      <c r="E31" s="1328">
        <v>3270488.2029999993</v>
      </c>
      <c r="F31" s="1329">
        <v>43.349065802789802</v>
      </c>
    </row>
    <row r="32" spans="1:8" ht="18" customHeight="1" x14ac:dyDescent="0.2">
      <c r="A32" s="2088" t="s">
        <v>36</v>
      </c>
      <c r="B32" s="2089" t="s">
        <v>379</v>
      </c>
      <c r="C32" s="1341">
        <v>4570068</v>
      </c>
      <c r="D32" s="1341">
        <v>5414283.7560000001</v>
      </c>
      <c r="E32" s="1341">
        <v>2122434.0839999993</v>
      </c>
      <c r="F32" s="1342">
        <v>39.200643698216972</v>
      </c>
    </row>
    <row r="33" spans="1:6" ht="18" customHeight="1" x14ac:dyDescent="0.2">
      <c r="A33" s="2088" t="s">
        <v>37</v>
      </c>
      <c r="B33" s="2084" t="s">
        <v>380</v>
      </c>
      <c r="C33" s="1341">
        <v>75498</v>
      </c>
      <c r="D33" s="1341">
        <v>937401</v>
      </c>
      <c r="E33" s="1341">
        <v>206764.171</v>
      </c>
      <c r="F33" s="1342">
        <v>22.057174144256301</v>
      </c>
    </row>
    <row r="34" spans="1:6" ht="18" customHeight="1" x14ac:dyDescent="0.2">
      <c r="A34" s="2088" t="s">
        <v>615</v>
      </c>
      <c r="B34" s="2081" t="s">
        <v>513</v>
      </c>
      <c r="C34" s="1333">
        <v>220701</v>
      </c>
      <c r="D34" s="1333">
        <v>1192856.6140000001</v>
      </c>
      <c r="E34" s="1333">
        <v>941289.94799999997</v>
      </c>
      <c r="F34" s="1332">
        <v>78.910569548135129</v>
      </c>
    </row>
    <row r="35" spans="1:6" ht="17.100000000000001" customHeight="1" x14ac:dyDescent="0.2">
      <c r="A35" s="1324" t="s">
        <v>800</v>
      </c>
      <c r="B35" s="2085" t="s">
        <v>854</v>
      </c>
      <c r="C35" s="1334">
        <v>0</v>
      </c>
      <c r="D35" s="1334">
        <v>0</v>
      </c>
      <c r="E35" s="1334">
        <v>0</v>
      </c>
      <c r="F35" s="1331">
        <v>0</v>
      </c>
    </row>
    <row r="36" spans="1:6" s="30" customFormat="1" ht="17.100000000000001" customHeight="1" x14ac:dyDescent="0.2">
      <c r="A36" s="1324" t="s">
        <v>801</v>
      </c>
      <c r="B36" s="2085" t="s">
        <v>855</v>
      </c>
      <c r="C36" s="1326">
        <v>0</v>
      </c>
      <c r="D36" s="1326">
        <v>0</v>
      </c>
      <c r="E36" s="1326">
        <v>0</v>
      </c>
      <c r="F36" s="1327">
        <v>0</v>
      </c>
    </row>
    <row r="37" spans="1:6" s="30" customFormat="1" ht="17.100000000000001" customHeight="1" x14ac:dyDescent="0.2">
      <c r="A37" s="1324" t="s">
        <v>802</v>
      </c>
      <c r="B37" s="2085" t="s">
        <v>856</v>
      </c>
      <c r="C37" s="1326">
        <v>0</v>
      </c>
      <c r="D37" s="1326">
        <v>0</v>
      </c>
      <c r="E37" s="1326">
        <v>0</v>
      </c>
      <c r="F37" s="1327">
        <v>0</v>
      </c>
    </row>
    <row r="38" spans="1:6" s="30" customFormat="1" ht="17.100000000000001" customHeight="1" x14ac:dyDescent="0.2">
      <c r="A38" s="1324" t="s">
        <v>803</v>
      </c>
      <c r="B38" s="2086" t="s">
        <v>828</v>
      </c>
      <c r="C38" s="1326">
        <v>6550</v>
      </c>
      <c r="D38" s="1326">
        <v>468598.614</v>
      </c>
      <c r="E38" s="1326">
        <v>468598.21399999998</v>
      </c>
      <c r="F38" s="1327">
        <v>99.999914639098776</v>
      </c>
    </row>
    <row r="39" spans="1:6" s="30" customFormat="1" ht="17.100000000000001" customHeight="1" x14ac:dyDescent="0.2">
      <c r="A39" s="1324" t="s">
        <v>804</v>
      </c>
      <c r="B39" s="2085" t="s">
        <v>857</v>
      </c>
      <c r="C39" s="1326">
        <v>0</v>
      </c>
      <c r="D39" s="1326">
        <v>0</v>
      </c>
      <c r="E39" s="1326">
        <v>0</v>
      </c>
      <c r="F39" s="1327">
        <v>0</v>
      </c>
    </row>
    <row r="40" spans="1:6" s="30" customFormat="1" ht="17.100000000000001" customHeight="1" x14ac:dyDescent="0.2">
      <c r="A40" s="1324" t="s">
        <v>805</v>
      </c>
      <c r="B40" s="2085" t="s">
        <v>859</v>
      </c>
      <c r="C40" s="1326">
        <v>0</v>
      </c>
      <c r="D40" s="1326">
        <v>8000</v>
      </c>
      <c r="E40" s="1326">
        <v>3000</v>
      </c>
      <c r="F40" s="1327">
        <v>37.5</v>
      </c>
    </row>
    <row r="41" spans="1:6" s="30" customFormat="1" ht="17.100000000000001" customHeight="1" x14ac:dyDescent="0.2">
      <c r="A41" s="1324" t="s">
        <v>806</v>
      </c>
      <c r="B41" s="2085" t="s">
        <v>860</v>
      </c>
      <c r="C41" s="1326">
        <v>0</v>
      </c>
      <c r="D41" s="1326">
        <v>0</v>
      </c>
      <c r="E41" s="1326">
        <v>0</v>
      </c>
      <c r="F41" s="1327">
        <v>0</v>
      </c>
    </row>
    <row r="42" spans="1:6" ht="17.100000000000001" customHeight="1" x14ac:dyDescent="0.2">
      <c r="A42" s="1324" t="s">
        <v>807</v>
      </c>
      <c r="B42" s="2086" t="s">
        <v>825</v>
      </c>
      <c r="C42" s="1333">
        <v>214151</v>
      </c>
      <c r="D42" s="1333">
        <v>716258</v>
      </c>
      <c r="E42" s="1333">
        <v>469691.734</v>
      </c>
      <c r="F42" s="1332">
        <v>65.575774930262554</v>
      </c>
    </row>
    <row r="43" spans="1:6" ht="20.100000000000001" customHeight="1" x14ac:dyDescent="0.2">
      <c r="A43" s="1323"/>
      <c r="B43" s="2081" t="s">
        <v>808</v>
      </c>
      <c r="C43" s="1335">
        <v>24982605.081</v>
      </c>
      <c r="D43" s="1335">
        <v>28276997.324000005</v>
      </c>
      <c r="E43" s="1336">
        <v>20497227.82</v>
      </c>
      <c r="F43" s="1463">
        <v>72.487285637655191</v>
      </c>
    </row>
    <row r="44" spans="1:6" ht="20.100000000000001" customHeight="1" x14ac:dyDescent="0.2">
      <c r="A44" s="1323" t="s">
        <v>109</v>
      </c>
      <c r="B44" s="2081" t="s">
        <v>64</v>
      </c>
      <c r="C44" s="1335">
        <v>145357.91899999999</v>
      </c>
      <c r="D44" s="1335">
        <v>600157.58100000001</v>
      </c>
      <c r="E44" s="1336">
        <v>21758307.827</v>
      </c>
      <c r="F44" s="1463">
        <v>3625.432472375951</v>
      </c>
    </row>
    <row r="45" spans="1:6" ht="18" customHeight="1" x14ac:dyDescent="0.2">
      <c r="A45" s="2090" t="s">
        <v>38</v>
      </c>
      <c r="B45" s="2091" t="s">
        <v>809</v>
      </c>
      <c r="C45" s="1337">
        <v>145357.91899999999</v>
      </c>
      <c r="D45" s="1337">
        <v>600157.58100000001</v>
      </c>
      <c r="E45" s="1338">
        <v>21758307.827</v>
      </c>
      <c r="F45" s="1332">
        <v>3625.432472375951</v>
      </c>
    </row>
    <row r="46" spans="1:6" ht="17.100000000000001" customHeight="1" x14ac:dyDescent="0.2">
      <c r="A46" s="1324" t="s">
        <v>810</v>
      </c>
      <c r="B46" s="2092" t="s">
        <v>811</v>
      </c>
      <c r="C46" s="1334">
        <v>0</v>
      </c>
      <c r="D46" s="1334">
        <v>0</v>
      </c>
      <c r="E46" s="1334">
        <v>0</v>
      </c>
      <c r="F46" s="1331">
        <v>0</v>
      </c>
    </row>
    <row r="47" spans="1:6" ht="17.100000000000001" customHeight="1" x14ac:dyDescent="0.2">
      <c r="A47" s="2093" t="s">
        <v>812</v>
      </c>
      <c r="B47" s="2082" t="s">
        <v>841</v>
      </c>
      <c r="C47" s="1339">
        <v>0</v>
      </c>
      <c r="D47" s="1339">
        <v>0</v>
      </c>
      <c r="E47" s="1339">
        <v>0</v>
      </c>
      <c r="F47" s="1464">
        <v>0</v>
      </c>
    </row>
    <row r="48" spans="1:6" ht="17.100000000000001" customHeight="1" x14ac:dyDescent="0.2">
      <c r="A48" s="2093" t="s">
        <v>813</v>
      </c>
      <c r="B48" s="2082" t="s">
        <v>858</v>
      </c>
      <c r="C48" s="1339">
        <v>0</v>
      </c>
      <c r="D48" s="1339">
        <v>0</v>
      </c>
      <c r="E48" s="1339">
        <v>0</v>
      </c>
      <c r="F48" s="1464">
        <v>0</v>
      </c>
    </row>
    <row r="49" spans="1:6" ht="17.100000000000001" customHeight="1" x14ac:dyDescent="0.2">
      <c r="A49" s="2093" t="s">
        <v>814</v>
      </c>
      <c r="B49" s="2082" t="s">
        <v>815</v>
      </c>
      <c r="C49" s="1339">
        <v>0</v>
      </c>
      <c r="D49" s="1339">
        <v>0</v>
      </c>
      <c r="E49" s="1339">
        <v>0</v>
      </c>
      <c r="F49" s="1464">
        <v>0</v>
      </c>
    </row>
    <row r="50" spans="1:6" ht="17.100000000000001" customHeight="1" x14ac:dyDescent="0.2">
      <c r="A50" s="1324" t="s">
        <v>816</v>
      </c>
      <c r="B50" s="2085" t="s">
        <v>843</v>
      </c>
      <c r="C50" s="1326">
        <v>0</v>
      </c>
      <c r="D50" s="1326">
        <v>0</v>
      </c>
      <c r="E50" s="1326">
        <v>0</v>
      </c>
      <c r="F50" s="1327">
        <v>0</v>
      </c>
    </row>
    <row r="51" spans="1:6" ht="17.100000000000001" customHeight="1" x14ac:dyDescent="0.2">
      <c r="A51" s="1324" t="s">
        <v>817</v>
      </c>
      <c r="B51" s="2085" t="s">
        <v>1074</v>
      </c>
      <c r="C51" s="1326">
        <v>145357.91899999999</v>
      </c>
      <c r="D51" s="1326">
        <v>600157.58100000001</v>
      </c>
      <c r="E51" s="1326">
        <v>458307.82699999999</v>
      </c>
      <c r="F51" s="1327">
        <v>76.364581821386665</v>
      </c>
    </row>
    <row r="52" spans="1:6" ht="17.100000000000001" customHeight="1" x14ac:dyDescent="0.2">
      <c r="A52" s="1324" t="s">
        <v>818</v>
      </c>
      <c r="B52" s="2085" t="s">
        <v>1025</v>
      </c>
      <c r="C52" s="1333">
        <v>0</v>
      </c>
      <c r="D52" s="1333">
        <v>0</v>
      </c>
      <c r="E52" s="1333">
        <v>21300000</v>
      </c>
      <c r="F52" s="1332">
        <v>0</v>
      </c>
    </row>
    <row r="53" spans="1:6" ht="18" customHeight="1" x14ac:dyDescent="0.2">
      <c r="A53" s="2094" t="s">
        <v>614</v>
      </c>
      <c r="B53" s="2095" t="s">
        <v>819</v>
      </c>
      <c r="C53" s="1333">
        <v>0</v>
      </c>
      <c r="D53" s="1333">
        <v>0</v>
      </c>
      <c r="E53" s="1333">
        <v>0</v>
      </c>
      <c r="F53" s="1332">
        <v>0</v>
      </c>
    </row>
    <row r="54" spans="1:6" ht="18" customHeight="1" thickBot="1" x14ac:dyDescent="0.25">
      <c r="A54" s="2096" t="s">
        <v>820</v>
      </c>
      <c r="B54" s="2097" t="s">
        <v>821</v>
      </c>
      <c r="C54" s="1326">
        <v>0</v>
      </c>
      <c r="D54" s="1326">
        <v>0</v>
      </c>
      <c r="E54" s="1326">
        <v>0</v>
      </c>
      <c r="F54" s="1327">
        <v>0</v>
      </c>
    </row>
    <row r="55" spans="1:6" ht="24.95" customHeight="1" thickBot="1" x14ac:dyDescent="0.25">
      <c r="A55" s="2098"/>
      <c r="B55" s="2099" t="s">
        <v>822</v>
      </c>
      <c r="C55" s="1340">
        <v>25127963</v>
      </c>
      <c r="D55" s="1340">
        <v>28877154.905000005</v>
      </c>
      <c r="E55" s="1340">
        <v>42255535.647</v>
      </c>
      <c r="F55" s="1465">
        <v>146.32859707271081</v>
      </c>
    </row>
    <row r="56" spans="1:6" ht="13.5" thickBot="1" x14ac:dyDescent="0.25">
      <c r="A56" s="3"/>
    </row>
    <row r="57" spans="1:6" ht="32.25" customHeight="1" thickBot="1" x14ac:dyDescent="0.25">
      <c r="A57" s="2401"/>
      <c r="B57" s="2402" t="s">
        <v>1353</v>
      </c>
      <c r="C57" s="1340">
        <v>25127963</v>
      </c>
      <c r="D57" s="1340">
        <v>28877154.905000005</v>
      </c>
      <c r="E57" s="1340">
        <v>20955535.647</v>
      </c>
      <c r="F57" s="1465">
        <v>72.569999999999993</v>
      </c>
    </row>
    <row r="58" spans="1:6" x14ac:dyDescent="0.2">
      <c r="A58" s="3"/>
    </row>
    <row r="59" spans="1:6" x14ac:dyDescent="0.2">
      <c r="A59" s="3"/>
    </row>
    <row r="60" spans="1:6" x14ac:dyDescent="0.2">
      <c r="A60" s="3"/>
    </row>
    <row r="61" spans="1:6" x14ac:dyDescent="0.2">
      <c r="A61" s="3"/>
    </row>
    <row r="62" spans="1:6" x14ac:dyDescent="0.2">
      <c r="A62" s="3"/>
    </row>
    <row r="63" spans="1:6" x14ac:dyDescent="0.2">
      <c r="A63" s="3"/>
    </row>
    <row r="64" spans="1:6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</sheetData>
  <mergeCells count="2">
    <mergeCell ref="A7:F7"/>
    <mergeCell ref="A8:F8"/>
  </mergeCells>
  <phoneticPr fontId="0" type="noConversion"/>
  <printOptions horizontalCentered="1" verticalCentered="1"/>
  <pageMargins left="0.15748031496062992" right="0.15748031496062992" top="0.31496062992125984" bottom="0.31496062992125984" header="0.11811023622047245" footer="0.15748031496062992"/>
  <pageSetup paperSize="9" scale="80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160"/>
  <sheetViews>
    <sheetView topLeftCell="A4" zoomScale="90" workbookViewId="0">
      <selection activeCell="D14" sqref="D14"/>
    </sheetView>
  </sheetViews>
  <sheetFormatPr defaultRowHeight="15" x14ac:dyDescent="0.2"/>
  <cols>
    <col min="1" max="1" width="5.5703125" style="84" customWidth="1"/>
    <col min="2" max="2" width="68.5703125" style="84" customWidth="1"/>
    <col min="3" max="5" width="14.7109375" style="84" customWidth="1"/>
    <col min="6" max="16384" width="9.140625" style="84"/>
  </cols>
  <sheetData>
    <row r="2" spans="1:46" ht="15.75" hidden="1" x14ac:dyDescent="0.25">
      <c r="C2" s="13"/>
      <c r="D2" s="13"/>
      <c r="E2" s="311" t="s">
        <v>672</v>
      </c>
    </row>
    <row r="3" spans="1:46" ht="15.75" hidden="1" x14ac:dyDescent="0.25">
      <c r="C3" s="13"/>
      <c r="D3" s="13"/>
      <c r="E3" s="311" t="s">
        <v>53</v>
      </c>
    </row>
    <row r="4" spans="1:46" ht="15.75" x14ac:dyDescent="0.25">
      <c r="C4" s="13"/>
      <c r="D4" s="13"/>
      <c r="E4" s="311" t="s">
        <v>632</v>
      </c>
    </row>
    <row r="5" spans="1:46" ht="9.9499999999999993" customHeight="1" x14ac:dyDescent="0.25">
      <c r="A5" s="2515" t="s">
        <v>267</v>
      </c>
      <c r="B5" s="2515"/>
      <c r="C5" s="2515"/>
      <c r="D5" s="2515"/>
      <c r="E5" s="2515"/>
    </row>
    <row r="6" spans="1:46" ht="15.75" x14ac:dyDescent="0.25">
      <c r="A6" s="2548" t="s">
        <v>511</v>
      </c>
      <c r="B6" s="2548"/>
      <c r="C6" s="2548"/>
      <c r="D6" s="2548"/>
      <c r="E6" s="2548"/>
    </row>
    <row r="7" spans="1:46" ht="13.5" customHeight="1" x14ac:dyDescent="0.2">
      <c r="A7" s="2539" t="s">
        <v>54</v>
      </c>
      <c r="B7" s="2539"/>
      <c r="C7" s="2539"/>
      <c r="D7" s="2539"/>
      <c r="E7" s="2539"/>
    </row>
    <row r="8" spans="1:46" ht="16.5" thickBot="1" x14ac:dyDescent="0.3">
      <c r="A8" s="46"/>
      <c r="B8" s="13"/>
      <c r="C8" s="13"/>
      <c r="D8" s="13"/>
      <c r="E8" s="13"/>
    </row>
    <row r="9" spans="1:46" ht="16.5" thickBot="1" x14ac:dyDescent="0.3">
      <c r="A9" s="427" t="s">
        <v>642</v>
      </c>
      <c r="B9" s="2544" t="s">
        <v>643</v>
      </c>
      <c r="C9" s="428" t="s">
        <v>150</v>
      </c>
      <c r="D9" s="428" t="s">
        <v>153</v>
      </c>
      <c r="E9" s="2546" t="s">
        <v>183</v>
      </c>
    </row>
    <row r="10" spans="1:46" ht="16.5" thickBot="1" x14ac:dyDescent="0.3">
      <c r="A10" s="429" t="s">
        <v>195</v>
      </c>
      <c r="B10" s="2545"/>
      <c r="C10" s="2542" t="s">
        <v>8</v>
      </c>
      <c r="D10" s="2543"/>
      <c r="E10" s="2547"/>
    </row>
    <row r="11" spans="1:46" ht="15.75" customHeight="1" x14ac:dyDescent="0.2">
      <c r="A11" s="403">
        <v>1</v>
      </c>
      <c r="B11" s="404" t="s">
        <v>313</v>
      </c>
      <c r="C11" s="430">
        <f>T_2_kiadás!C15</f>
        <v>8293144</v>
      </c>
      <c r="D11" s="430">
        <f>T_2_kiadás!D15</f>
        <v>8557060.5350000001</v>
      </c>
      <c r="E11" s="431">
        <f>T_2_kiadás!E15</f>
        <v>7931378.6739999996</v>
      </c>
    </row>
    <row r="12" spans="1:46" ht="15.75" customHeight="1" x14ac:dyDescent="0.2">
      <c r="A12" s="403">
        <v>2</v>
      </c>
      <c r="B12" s="404" t="s">
        <v>152</v>
      </c>
      <c r="C12" s="430">
        <f>T_2_kiadás!C16</f>
        <v>1341959</v>
      </c>
      <c r="D12" s="430">
        <f>T_2_kiadás!D16</f>
        <v>1341244.1509999998</v>
      </c>
      <c r="E12" s="431">
        <f>T_2_kiadás!E16</f>
        <v>1203691.6400000001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</row>
    <row r="13" spans="1:46" ht="15.75" customHeight="1" x14ac:dyDescent="0.2">
      <c r="A13" s="403">
        <v>3</v>
      </c>
      <c r="B13" s="404" t="s">
        <v>644</v>
      </c>
      <c r="C13" s="430">
        <f>T_2_kiadás!C17</f>
        <v>5769838.5590000004</v>
      </c>
      <c r="D13" s="430">
        <f>T_2_kiadás!D17</f>
        <v>7582912.1220000004</v>
      </c>
      <c r="E13" s="431">
        <f>T_2_kiadás!E17</f>
        <v>5424104.8700000001</v>
      </c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</row>
    <row r="14" spans="1:46" ht="15.75" customHeight="1" x14ac:dyDescent="0.2">
      <c r="A14" s="403">
        <v>4</v>
      </c>
      <c r="B14" s="404" t="s">
        <v>206</v>
      </c>
      <c r="C14" s="430">
        <f>T_2_kiadás!C20+T_2_kiadás!C25</f>
        <v>4561336.5219999999</v>
      </c>
      <c r="D14" s="430">
        <f>T_2_kiadás!D20+T_2_kiadás!D25</f>
        <v>3075454.1460000002</v>
      </c>
      <c r="E14" s="431">
        <f>T_2_kiadás!E20+T_2_kiadás!E25</f>
        <v>2548864.4530000002</v>
      </c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</row>
    <row r="15" spans="1:46" ht="15.75" customHeight="1" x14ac:dyDescent="0.2">
      <c r="A15" s="403">
        <v>5</v>
      </c>
      <c r="B15" s="404" t="s">
        <v>207</v>
      </c>
      <c r="C15" s="430">
        <f>T_2_kiadás!C23</f>
        <v>0</v>
      </c>
      <c r="D15" s="430">
        <f>T_2_kiadás!D23</f>
        <v>0</v>
      </c>
      <c r="E15" s="431">
        <f>T_2_kiadás!E23</f>
        <v>0</v>
      </c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</row>
    <row r="16" spans="1:46" ht="15.75" customHeight="1" x14ac:dyDescent="0.2">
      <c r="A16" s="403">
        <v>6</v>
      </c>
      <c r="B16" s="404" t="s">
        <v>208</v>
      </c>
      <c r="C16" s="430">
        <f>T_2_kiadás!C26</f>
        <v>64795</v>
      </c>
      <c r="D16" s="430">
        <f>T_2_kiadás!D26</f>
        <v>168450.21400000001</v>
      </c>
      <c r="E16" s="431">
        <f>T_2_kiadás!E26</f>
        <v>141332.29999999999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</row>
    <row r="17" spans="1:45" ht="15.75" customHeight="1" x14ac:dyDescent="0.2">
      <c r="A17" s="403">
        <v>7</v>
      </c>
      <c r="B17" s="404" t="s">
        <v>10</v>
      </c>
      <c r="C17" s="430">
        <f>T_2_kiadás!C31</f>
        <v>4866267</v>
      </c>
      <c r="D17" s="430">
        <f>T_2_kiadás!D31</f>
        <v>7544541.3700000001</v>
      </c>
      <c r="E17" s="431">
        <f>T_2_kiadás!E31</f>
        <v>3270488.2029999993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</row>
    <row r="18" spans="1:45" ht="15.75" customHeight="1" x14ac:dyDescent="0.2">
      <c r="A18" s="403">
        <v>8</v>
      </c>
      <c r="B18" s="404" t="s">
        <v>229</v>
      </c>
      <c r="C18" s="430">
        <f>T_2_kiadás!C32</f>
        <v>4570068</v>
      </c>
      <c r="D18" s="430">
        <f>T_2_kiadás!D32+T_2_kiadás!D37</f>
        <v>5414283.7560000001</v>
      </c>
      <c r="E18" s="431">
        <f>T_2_kiadás!E32+T_2_kiadás!E37</f>
        <v>2122434.0839999993</v>
      </c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</row>
    <row r="19" spans="1:45" ht="15.75" customHeight="1" x14ac:dyDescent="0.2">
      <c r="A19" s="403">
        <v>9</v>
      </c>
      <c r="B19" s="404" t="s">
        <v>209</v>
      </c>
      <c r="C19" s="430">
        <f>T_2_kiadás!C21+T_2_kiadás!C37</f>
        <v>0</v>
      </c>
      <c r="D19" s="430">
        <f>T_2_kiadás!D21</f>
        <v>0</v>
      </c>
      <c r="E19" s="431">
        <f>T_2_kiadás!E21</f>
        <v>0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</row>
    <row r="20" spans="1:45" ht="15.75" customHeight="1" x14ac:dyDescent="0.2">
      <c r="A20" s="403">
        <v>10</v>
      </c>
      <c r="B20" s="404" t="s">
        <v>246</v>
      </c>
      <c r="C20" s="430">
        <f>T_2_kiadás!C24</f>
        <v>0</v>
      </c>
      <c r="D20" s="430">
        <f>T_2_kiadás!D24</f>
        <v>0</v>
      </c>
      <c r="E20" s="431">
        <f>T_2_kiadás!E24</f>
        <v>0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</row>
    <row r="21" spans="1:45" ht="15.75" customHeight="1" x14ac:dyDescent="0.2">
      <c r="A21" s="403">
        <v>11</v>
      </c>
      <c r="B21" s="404" t="s">
        <v>247</v>
      </c>
      <c r="C21" s="430">
        <f>T_2_kiadás!C35</f>
        <v>0</v>
      </c>
      <c r="D21" s="430">
        <f>T_2_kiadás!D35</f>
        <v>0</v>
      </c>
      <c r="E21" s="431">
        <f>T_2_kiadás!E35</f>
        <v>0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</row>
    <row r="22" spans="1:45" ht="15.75" customHeight="1" x14ac:dyDescent="0.2">
      <c r="A22" s="403">
        <v>12</v>
      </c>
      <c r="B22" s="404" t="s">
        <v>248</v>
      </c>
      <c r="C22" s="430">
        <f>T_2_kiadás!C34</f>
        <v>220701</v>
      </c>
      <c r="D22" s="430">
        <f>T_2_kiadás!D34</f>
        <v>1192856.6140000001</v>
      </c>
      <c r="E22" s="431">
        <f>T_2_kiadás!E34</f>
        <v>941289.94799999997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</row>
    <row r="23" spans="1:45" ht="15.75" customHeight="1" x14ac:dyDescent="0.2">
      <c r="A23" s="405">
        <v>13</v>
      </c>
      <c r="B23" s="406" t="s">
        <v>249</v>
      </c>
      <c r="C23" s="432">
        <f>SUM(C11:C22)</f>
        <v>29688109.081</v>
      </c>
      <c r="D23" s="432">
        <f>SUM(D11:D22)</f>
        <v>34876802.908000007</v>
      </c>
      <c r="E23" s="433">
        <f>SUM(E11:E22)</f>
        <v>23583584.171999998</v>
      </c>
    </row>
    <row r="24" spans="1:45" ht="15.75" customHeight="1" x14ac:dyDescent="0.2">
      <c r="A24" s="407">
        <v>14</v>
      </c>
      <c r="B24" s="408" t="s">
        <v>709</v>
      </c>
      <c r="C24" s="515">
        <f>T_2_kiadás!C38</f>
        <v>6550</v>
      </c>
      <c r="D24" s="515">
        <f>T_2_kiadás!D38</f>
        <v>468598.614</v>
      </c>
      <c r="E24" s="519">
        <f>T_2_kiadás!E38</f>
        <v>468598.21399999998</v>
      </c>
    </row>
    <row r="25" spans="1:45" ht="15.75" customHeight="1" x14ac:dyDescent="0.2">
      <c r="A25" s="403">
        <v>15</v>
      </c>
      <c r="B25" s="408" t="s">
        <v>710</v>
      </c>
      <c r="C25" s="441"/>
      <c r="D25" s="441"/>
      <c r="E25" s="442"/>
    </row>
    <row r="26" spans="1:45" ht="15.75" customHeight="1" x14ac:dyDescent="0.2">
      <c r="A26" s="403">
        <v>16</v>
      </c>
      <c r="B26" s="408" t="s">
        <v>711</v>
      </c>
      <c r="C26" s="441"/>
      <c r="D26" s="441"/>
      <c r="E26" s="442"/>
    </row>
    <row r="27" spans="1:45" ht="15.75" customHeight="1" x14ac:dyDescent="0.2">
      <c r="A27" s="403">
        <v>17</v>
      </c>
      <c r="B27" s="408" t="s">
        <v>250</v>
      </c>
      <c r="C27" s="434"/>
      <c r="D27" s="430"/>
      <c r="E27" s="431"/>
    </row>
    <row r="28" spans="1:45" ht="15.75" customHeight="1" x14ac:dyDescent="0.2">
      <c r="A28" s="403">
        <v>18</v>
      </c>
      <c r="B28" s="408" t="s">
        <v>251</v>
      </c>
      <c r="C28" s="434"/>
      <c r="D28" s="434"/>
      <c r="E28" s="1163"/>
    </row>
    <row r="29" spans="1:45" ht="15.75" customHeight="1" x14ac:dyDescent="0.2">
      <c r="A29" s="403">
        <v>19</v>
      </c>
      <c r="B29" s="1162" t="s">
        <v>230</v>
      </c>
      <c r="C29" s="434"/>
      <c r="D29" s="434"/>
      <c r="E29" s="1163"/>
    </row>
    <row r="30" spans="1:45" ht="15.75" customHeight="1" x14ac:dyDescent="0.2">
      <c r="A30" s="405">
        <v>20</v>
      </c>
      <c r="B30" s="409" t="s">
        <v>232</v>
      </c>
      <c r="C30" s="435">
        <f>SUM(C24:C28)</f>
        <v>6550</v>
      </c>
      <c r="D30" s="435">
        <f>SUM(D24:D28)</f>
        <v>468598.614</v>
      </c>
      <c r="E30" s="520">
        <f>SUM(E24:E28)</f>
        <v>468598.21399999998</v>
      </c>
    </row>
    <row r="31" spans="1:45" ht="15.75" customHeight="1" x14ac:dyDescent="0.2">
      <c r="A31" s="405">
        <v>21</v>
      </c>
      <c r="B31" s="409" t="s">
        <v>231</v>
      </c>
      <c r="C31" s="435">
        <f>C23+C30</f>
        <v>29694659.081</v>
      </c>
      <c r="D31" s="435">
        <f>D23+D30</f>
        <v>35345401.522000007</v>
      </c>
      <c r="E31" s="520">
        <f>E23+E30</f>
        <v>24052182.386</v>
      </c>
    </row>
    <row r="32" spans="1:45" ht="15.75" customHeight="1" x14ac:dyDescent="0.2">
      <c r="A32" s="403">
        <v>22</v>
      </c>
      <c r="B32" s="404" t="s">
        <v>44</v>
      </c>
      <c r="C32" s="516">
        <f>T_2_kiadás!C27</f>
        <v>0</v>
      </c>
      <c r="D32" s="516">
        <f>T_2_kiadás!D27</f>
        <v>0</v>
      </c>
      <c r="E32" s="521">
        <f>T_2_kiadás!E27</f>
        <v>0</v>
      </c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</row>
    <row r="33" spans="1:45" ht="15.75" customHeight="1" x14ac:dyDescent="0.2">
      <c r="A33" s="410">
        <v>23</v>
      </c>
      <c r="B33" s="411" t="s">
        <v>252</v>
      </c>
      <c r="C33" s="436"/>
      <c r="D33" s="436"/>
      <c r="E33" s="437">
        <f>T_2_kiadás!E40</f>
        <v>3000</v>
      </c>
    </row>
    <row r="34" spans="1:45" ht="15.75" customHeight="1" x14ac:dyDescent="0.2">
      <c r="A34" s="405">
        <v>24</v>
      </c>
      <c r="B34" s="412" t="s">
        <v>233</v>
      </c>
      <c r="C34" s="432">
        <f>SUM(C31:C33)</f>
        <v>29694659.081</v>
      </c>
      <c r="D34" s="432">
        <f>SUM(D31:D33)</f>
        <v>35345401.522000007</v>
      </c>
      <c r="E34" s="433">
        <f>SUM(E31:E33)</f>
        <v>24055182.386</v>
      </c>
    </row>
    <row r="35" spans="1:45" ht="15.75" customHeight="1" x14ac:dyDescent="0.2">
      <c r="A35" s="407">
        <v>25</v>
      </c>
      <c r="B35" s="413" t="s">
        <v>238</v>
      </c>
      <c r="C35" s="516">
        <f>T_3_bevétel!C13</f>
        <v>17074625.081</v>
      </c>
      <c r="D35" s="516">
        <f>T_3_bevétel!D13</f>
        <v>17824341.181000002</v>
      </c>
      <c r="E35" s="521">
        <f>T_3_bevétel!E13</f>
        <v>18009764.831999999</v>
      </c>
    </row>
    <row r="36" spans="1:45" ht="15.75" customHeight="1" x14ac:dyDescent="0.2">
      <c r="A36" s="403">
        <v>26</v>
      </c>
      <c r="B36" s="404" t="s">
        <v>253</v>
      </c>
      <c r="C36" s="430">
        <f>T_3_bevétel!C53</f>
        <v>668862</v>
      </c>
      <c r="D36" s="430">
        <f>T_3_bevétel!D53+T_3_bevétel!D90</f>
        <v>454811.26299999998</v>
      </c>
      <c r="E36" s="431">
        <f>T_3_bevétel!E53</f>
        <v>341258.66599999997</v>
      </c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</row>
    <row r="37" spans="1:45" ht="15.75" customHeight="1" x14ac:dyDescent="0.2">
      <c r="A37" s="403">
        <v>27</v>
      </c>
      <c r="B37" s="404" t="s">
        <v>254</v>
      </c>
      <c r="C37" s="430">
        <f>T_3_bevétel!C87</f>
        <v>4388322.9189999998</v>
      </c>
      <c r="D37" s="430">
        <f>T_3_bevétel!D87</f>
        <v>8568980.9440000001</v>
      </c>
      <c r="E37" s="431">
        <f>T_3_bevétel!E87</f>
        <v>29868980.943999998</v>
      </c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</row>
    <row r="38" spans="1:45" ht="15.75" customHeight="1" x14ac:dyDescent="0.2">
      <c r="A38" s="414">
        <v>28</v>
      </c>
      <c r="B38" s="415" t="s">
        <v>45</v>
      </c>
      <c r="C38" s="430">
        <f>T_3_bevétel!C58-C44</f>
        <v>-27265.41</v>
      </c>
      <c r="D38" s="430">
        <f>T_3_bevétel!D58-D44</f>
        <v>-17055.300000000003</v>
      </c>
      <c r="E38" s="431">
        <f>T_3_bevétel!E58-E44</f>
        <v>49807.197000000015</v>
      </c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</row>
    <row r="39" spans="1:45" s="162" customFormat="1" ht="15.75" customHeight="1" x14ac:dyDescent="0.2">
      <c r="A39" s="416">
        <v>29</v>
      </c>
      <c r="B39" s="417" t="s">
        <v>427</v>
      </c>
      <c r="C39" s="438">
        <f>T_3_bevétel!C59+T_3_bevétel!C68</f>
        <v>0</v>
      </c>
      <c r="D39" s="438">
        <f>T_3_bevétel!D59+T_3_bevétel!D68-T_3_bevétel!D67</f>
        <v>-1437706</v>
      </c>
      <c r="E39" s="927">
        <f>T_3_bevétel!E59+T_3_bevétel!E68-T_3_bevétel!E67</f>
        <v>-346287.43400000001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</row>
    <row r="40" spans="1:45" s="162" customFormat="1" ht="15.75" customHeight="1" x14ac:dyDescent="0.2">
      <c r="A40" s="418">
        <v>30</v>
      </c>
      <c r="B40" s="404" t="s">
        <v>255</v>
      </c>
      <c r="C40" s="441">
        <f>T_3_bevétel!C55</f>
        <v>646.53800000000001</v>
      </c>
      <c r="D40" s="441">
        <f>T_3_bevétel!D55+T_3_bevétel!D91</f>
        <v>8133663.8199999994</v>
      </c>
      <c r="E40" s="442">
        <f>T_3_bevétel!E55</f>
        <v>31256.458999999999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</row>
    <row r="41" spans="1:45" s="162" customFormat="1" ht="15.75" customHeight="1" x14ac:dyDescent="0.2">
      <c r="A41" s="418">
        <v>31</v>
      </c>
      <c r="B41" s="404" t="s">
        <v>256</v>
      </c>
      <c r="C41" s="441">
        <f>T_3_bevétel!C88</f>
        <v>4388322.9189999998</v>
      </c>
      <c r="D41" s="441">
        <f>T_3_bevétel!D88</f>
        <v>8568980.9440000001</v>
      </c>
      <c r="E41" s="442">
        <f>T_3_bevétel!E88</f>
        <v>29868980.943999998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</row>
    <row r="42" spans="1:45" ht="15.75" customHeight="1" x14ac:dyDescent="0.2">
      <c r="A42" s="414">
        <v>32</v>
      </c>
      <c r="B42" s="415" t="s">
        <v>257</v>
      </c>
      <c r="C42" s="430">
        <f>T_3_bevétel!C48+T_3_bevétel!C49</f>
        <v>1086835</v>
      </c>
      <c r="D42" s="430">
        <f>T_3_bevétel!D48+T_3_bevétel!D49</f>
        <v>972075.8</v>
      </c>
      <c r="E42" s="431">
        <f>T_3_bevétel!E48+T_3_bevétel!E49</f>
        <v>957643.196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</row>
    <row r="43" spans="1:45" s="162" customFormat="1" ht="15.75" customHeight="1" x14ac:dyDescent="0.2">
      <c r="A43" s="416">
        <v>33</v>
      </c>
      <c r="B43" s="419" t="s">
        <v>258</v>
      </c>
      <c r="C43" s="439">
        <f>C42</f>
        <v>1086835</v>
      </c>
      <c r="D43" s="439">
        <f>D42</f>
        <v>972075.8</v>
      </c>
      <c r="E43" s="522">
        <f>E42</f>
        <v>957643.196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</row>
    <row r="44" spans="1:45" ht="15.75" customHeight="1" x14ac:dyDescent="0.2">
      <c r="A44" s="403">
        <v>34</v>
      </c>
      <c r="B44" s="404" t="s">
        <v>259</v>
      </c>
      <c r="C44" s="430">
        <f>T_3_bevétel!C82</f>
        <v>40515</v>
      </c>
      <c r="D44" s="430">
        <f>T_3_bevétel!D82</f>
        <v>38468.300000000003</v>
      </c>
      <c r="E44" s="431">
        <f>T_3_bevétel!E82</f>
        <v>34451.577999999994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</row>
    <row r="45" spans="1:45" ht="15.75" customHeight="1" x14ac:dyDescent="0.2">
      <c r="A45" s="410">
        <v>35</v>
      </c>
      <c r="B45" s="411" t="s">
        <v>260</v>
      </c>
      <c r="C45" s="436">
        <f>T_3_bevétel!C42</f>
        <v>30</v>
      </c>
      <c r="D45" s="436">
        <f>T_3_bevétel!D42</f>
        <v>35</v>
      </c>
      <c r="E45" s="1174">
        <f>T_3_bevétel!E42</f>
        <v>8</v>
      </c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</row>
    <row r="46" spans="1:45" ht="32.25" customHeight="1" x14ac:dyDescent="0.2">
      <c r="A46" s="420">
        <v>36</v>
      </c>
      <c r="B46" s="421" t="s">
        <v>234</v>
      </c>
      <c r="C46" s="440">
        <f>SUM(C35:C45)-C39-C43</f>
        <v>27620894.046999998</v>
      </c>
      <c r="D46" s="440">
        <f>SUM(D35:D45)-D39-D43</f>
        <v>44544301.952</v>
      </c>
      <c r="E46" s="523">
        <f>SUM(E35:E45)-E39-E43</f>
        <v>79162151.815999985</v>
      </c>
    </row>
    <row r="47" spans="1:45" ht="15.75" customHeight="1" x14ac:dyDescent="0.2">
      <c r="A47" s="422">
        <v>37</v>
      </c>
      <c r="B47" s="423" t="s">
        <v>261</v>
      </c>
      <c r="C47" s="441"/>
      <c r="D47" s="441"/>
      <c r="E47" s="442"/>
    </row>
    <row r="48" spans="1:45" ht="15.75" customHeight="1" x14ac:dyDescent="0.2">
      <c r="A48" s="422">
        <v>38</v>
      </c>
      <c r="B48" s="423" t="s">
        <v>262</v>
      </c>
      <c r="C48" s="441"/>
      <c r="D48" s="441"/>
      <c r="E48" s="442"/>
    </row>
    <row r="49" spans="1:45" ht="15.75" customHeight="1" x14ac:dyDescent="0.2">
      <c r="A49" s="422">
        <v>39</v>
      </c>
      <c r="B49" s="423" t="s">
        <v>712</v>
      </c>
      <c r="C49" s="441"/>
      <c r="D49" s="441"/>
      <c r="E49" s="442"/>
    </row>
    <row r="50" spans="1:45" ht="15.75" customHeight="1" x14ac:dyDescent="0.2">
      <c r="A50" s="422">
        <v>40</v>
      </c>
      <c r="B50" s="423" t="s">
        <v>264</v>
      </c>
      <c r="C50" s="441"/>
      <c r="D50" s="441"/>
      <c r="E50" s="442"/>
    </row>
    <row r="51" spans="1:45" ht="15.75" customHeight="1" x14ac:dyDescent="0.2">
      <c r="A51" s="422">
        <v>41</v>
      </c>
      <c r="B51" s="423" t="s">
        <v>265</v>
      </c>
      <c r="C51" s="441"/>
      <c r="D51" s="441"/>
      <c r="E51" s="442"/>
    </row>
    <row r="52" spans="1:45" ht="15.75" customHeight="1" x14ac:dyDescent="0.2">
      <c r="A52" s="405">
        <v>42</v>
      </c>
      <c r="B52" s="409" t="s">
        <v>713</v>
      </c>
      <c r="C52" s="443">
        <f>SUM(C47:C51)</f>
        <v>0</v>
      </c>
      <c r="D52" s="443">
        <f>SUM(D47:D51)</f>
        <v>0</v>
      </c>
      <c r="E52" s="524">
        <f>SUM(E47:E51)</f>
        <v>0</v>
      </c>
    </row>
    <row r="53" spans="1:45" ht="15.75" customHeight="1" x14ac:dyDescent="0.2">
      <c r="A53" s="405">
        <v>43</v>
      </c>
      <c r="B53" s="409" t="s">
        <v>714</v>
      </c>
      <c r="C53" s="443">
        <f>C46+C52</f>
        <v>27620894.046999998</v>
      </c>
      <c r="D53" s="443">
        <f>D46+D52</f>
        <v>44544301.952</v>
      </c>
      <c r="E53" s="524">
        <f>E46+E52</f>
        <v>79162151.815999985</v>
      </c>
    </row>
    <row r="54" spans="1:45" ht="15.75" customHeight="1" x14ac:dyDescent="0.2">
      <c r="A54" s="403">
        <v>44</v>
      </c>
      <c r="B54" s="424" t="s">
        <v>545</v>
      </c>
      <c r="C54" s="430" t="e">
        <f>T_3_bevétel!#REF!</f>
        <v>#REF!</v>
      </c>
      <c r="D54" s="430" t="e">
        <f>T_3_bevétel!#REF!</f>
        <v>#REF!</v>
      </c>
      <c r="E54" s="431" t="e">
        <f>T_3_bevétel!#REF!</f>
        <v>#REF!</v>
      </c>
    </row>
    <row r="55" spans="1:45" ht="15.75" customHeight="1" thickBot="1" x14ac:dyDescent="0.25">
      <c r="A55" s="403">
        <v>45</v>
      </c>
      <c r="B55" s="424" t="s">
        <v>266</v>
      </c>
      <c r="C55" s="436"/>
      <c r="D55" s="430"/>
      <c r="E55" s="431" t="e">
        <f>T_3_bevétel!#REF!</f>
        <v>#REF!</v>
      </c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</row>
    <row r="56" spans="1:45" ht="15.75" customHeight="1" x14ac:dyDescent="0.2">
      <c r="A56" s="405">
        <v>46</v>
      </c>
      <c r="B56" s="425" t="s">
        <v>235</v>
      </c>
      <c r="C56" s="432" t="e">
        <f>SUM(C53:C55)</f>
        <v>#REF!</v>
      </c>
      <c r="D56" s="432" t="e">
        <f>SUM(D53:D55)</f>
        <v>#REF!</v>
      </c>
      <c r="E56" s="433" t="e">
        <f>SUM(E53:E55)</f>
        <v>#REF!</v>
      </c>
    </row>
    <row r="57" spans="1:45" ht="31.5" customHeight="1" x14ac:dyDescent="0.2">
      <c r="A57" s="405">
        <v>47</v>
      </c>
      <c r="B57" s="421" t="s">
        <v>6</v>
      </c>
      <c r="C57" s="440">
        <f>C46-C23</f>
        <v>-2067215.0340000018</v>
      </c>
      <c r="D57" s="440">
        <f>D46-D23</f>
        <v>9667499.0439999923</v>
      </c>
      <c r="E57" s="523">
        <f>E46-E23</f>
        <v>55578567.643999986</v>
      </c>
    </row>
    <row r="58" spans="1:45" ht="48" customHeight="1" x14ac:dyDescent="0.2">
      <c r="A58" s="405">
        <v>48</v>
      </c>
      <c r="B58" s="421" t="s">
        <v>239</v>
      </c>
      <c r="C58" s="440" t="e">
        <f>C57+C54-C32</f>
        <v>#REF!</v>
      </c>
      <c r="D58" s="440" t="e">
        <f>D57+D54-D32</f>
        <v>#REF!</v>
      </c>
      <c r="E58" s="523" t="e">
        <f>E57+E54-E32</f>
        <v>#REF!</v>
      </c>
    </row>
    <row r="59" spans="1:45" ht="15.75" customHeight="1" x14ac:dyDescent="0.2">
      <c r="A59" s="405">
        <v>49</v>
      </c>
      <c r="B59" s="425" t="s">
        <v>236</v>
      </c>
      <c r="C59" s="432">
        <f>C52-C30</f>
        <v>-6550</v>
      </c>
      <c r="D59" s="432">
        <f>D52-D30</f>
        <v>-468598.614</v>
      </c>
      <c r="E59" s="433">
        <f>E52-E30</f>
        <v>-468598.21399999998</v>
      </c>
    </row>
    <row r="60" spans="1:45" ht="15.75" customHeight="1" thickBot="1" x14ac:dyDescent="0.25">
      <c r="A60" s="1164">
        <v>50</v>
      </c>
      <c r="B60" s="426" t="s">
        <v>237</v>
      </c>
      <c r="C60" s="444">
        <f>C55-C33</f>
        <v>0</v>
      </c>
      <c r="D60" s="444">
        <f>D55-D33</f>
        <v>0</v>
      </c>
      <c r="E60" s="1175" t="e">
        <f>E55-E33</f>
        <v>#REF!</v>
      </c>
    </row>
    <row r="61" spans="1:45" ht="15.75" customHeight="1" x14ac:dyDescent="0.2"/>
    <row r="62" spans="1:45" ht="15.75" customHeight="1" x14ac:dyDescent="0.2"/>
    <row r="63" spans="1:45" ht="15.75" customHeight="1" x14ac:dyDescent="0.2"/>
    <row r="64" spans="1:4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</sheetData>
  <mergeCells count="6">
    <mergeCell ref="A5:E5"/>
    <mergeCell ref="A7:E7"/>
    <mergeCell ref="C10:D10"/>
    <mergeCell ref="B9:B10"/>
    <mergeCell ref="E9:E10"/>
    <mergeCell ref="A6:E6"/>
  </mergeCells>
  <phoneticPr fontId="0" type="noConversion"/>
  <printOptions horizontalCentered="1" verticalCentered="1"/>
  <pageMargins left="0" right="0" top="0.39370078740157483" bottom="0.31" header="0.11811023622047245" footer="0.11811023622047245"/>
  <pageSetup paperSize="9" scale="84" orientation="portrait" horizontalDpi="4294967292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2" workbookViewId="0">
      <selection activeCell="F24" sqref="F24"/>
    </sheetView>
  </sheetViews>
  <sheetFormatPr defaultRowHeight="12.75" x14ac:dyDescent="0.2"/>
  <cols>
    <col min="1" max="1" width="4" style="164" customWidth="1"/>
    <col min="2" max="2" width="43.42578125" style="164" customWidth="1"/>
    <col min="3" max="3" width="11.7109375" style="164" customWidth="1"/>
    <col min="4" max="4" width="11.42578125" style="164" customWidth="1"/>
    <col min="5" max="5" width="10.42578125" style="164" customWidth="1"/>
    <col min="6" max="7" width="10.85546875" style="164" customWidth="1"/>
    <col min="8" max="16384" width="9.140625" style="164"/>
  </cols>
  <sheetData>
    <row r="1" spans="1:8" x14ac:dyDescent="0.2">
      <c r="B1" s="55"/>
      <c r="C1" s="55"/>
      <c r="D1" s="55"/>
      <c r="E1" s="55"/>
      <c r="F1" s="55"/>
      <c r="H1" s="306" t="s">
        <v>658</v>
      </c>
    </row>
    <row r="2" spans="1:8" x14ac:dyDescent="0.2">
      <c r="B2" s="55"/>
      <c r="C2" s="55"/>
      <c r="D2" s="55"/>
      <c r="E2" s="55"/>
      <c r="F2" s="55"/>
      <c r="H2" s="306" t="s">
        <v>53</v>
      </c>
    </row>
    <row r="3" spans="1:8" x14ac:dyDescent="0.2">
      <c r="B3" s="55"/>
      <c r="C3" s="55"/>
      <c r="D3" s="55"/>
      <c r="E3" s="55"/>
      <c r="G3" s="165"/>
      <c r="H3" s="165"/>
    </row>
    <row r="4" spans="1:8" x14ac:dyDescent="0.2">
      <c r="B4" s="55"/>
      <c r="C4" s="55"/>
      <c r="D4" s="55"/>
      <c r="E4" s="55"/>
      <c r="F4" s="55"/>
      <c r="G4" s="55"/>
      <c r="H4" s="55"/>
    </row>
    <row r="5" spans="1:8" x14ac:dyDescent="0.2">
      <c r="B5" s="55"/>
      <c r="C5" s="55"/>
      <c r="D5" s="55"/>
      <c r="E5" s="55"/>
      <c r="F5" s="55"/>
      <c r="G5" s="55"/>
      <c r="H5" s="55"/>
    </row>
    <row r="6" spans="1:8" x14ac:dyDescent="0.2">
      <c r="B6" s="2549" t="s">
        <v>7</v>
      </c>
      <c r="C6" s="2549"/>
      <c r="D6" s="2549"/>
      <c r="E6" s="2549"/>
      <c r="F6" s="2549"/>
      <c r="G6" s="2549"/>
      <c r="H6" s="2549"/>
    </row>
    <row r="7" spans="1:8" x14ac:dyDescent="0.2">
      <c r="B7" s="2550" t="s">
        <v>54</v>
      </c>
      <c r="C7" s="2550"/>
      <c r="D7" s="2550"/>
      <c r="E7" s="2550"/>
      <c r="F7" s="2550"/>
      <c r="G7" s="2550"/>
      <c r="H7" s="2550"/>
    </row>
    <row r="8" spans="1:8" x14ac:dyDescent="0.2">
      <c r="B8" s="32"/>
      <c r="C8" s="32"/>
      <c r="D8" s="32"/>
      <c r="E8" s="32"/>
      <c r="F8" s="32"/>
      <c r="G8" s="32"/>
      <c r="H8" s="32"/>
    </row>
    <row r="9" spans="1:8" ht="13.5" thickBot="1" x14ac:dyDescent="0.25">
      <c r="B9" s="166"/>
      <c r="C9" s="166"/>
      <c r="D9" s="166"/>
      <c r="E9" s="166"/>
      <c r="F9" s="166"/>
      <c r="G9" s="166"/>
      <c r="H9" s="167"/>
    </row>
    <row r="10" spans="1:8" x14ac:dyDescent="0.2">
      <c r="A10" s="446"/>
      <c r="B10" s="2551" t="s">
        <v>30</v>
      </c>
      <c r="C10" s="141" t="s">
        <v>193</v>
      </c>
      <c r="D10" s="141"/>
      <c r="E10" s="141" t="s">
        <v>355</v>
      </c>
      <c r="F10" s="141" t="s">
        <v>298</v>
      </c>
      <c r="G10" s="141"/>
      <c r="H10" s="140" t="s">
        <v>298</v>
      </c>
    </row>
    <row r="11" spans="1:8" x14ac:dyDescent="0.2">
      <c r="A11" s="447"/>
      <c r="B11" s="2552"/>
      <c r="C11" s="141" t="s">
        <v>356</v>
      </c>
      <c r="D11" s="141" t="s">
        <v>357</v>
      </c>
      <c r="E11" s="141" t="s">
        <v>329</v>
      </c>
      <c r="F11" s="141" t="s">
        <v>356</v>
      </c>
      <c r="G11" s="141" t="s">
        <v>357</v>
      </c>
      <c r="H11" s="143" t="s">
        <v>329</v>
      </c>
    </row>
    <row r="12" spans="1:8" x14ac:dyDescent="0.2">
      <c r="A12" s="28" t="s">
        <v>194</v>
      </c>
      <c r="B12" s="2552"/>
      <c r="C12" s="141" t="s">
        <v>358</v>
      </c>
      <c r="D12" s="141" t="s">
        <v>359</v>
      </c>
      <c r="E12" s="141" t="s">
        <v>360</v>
      </c>
      <c r="F12" s="141" t="s">
        <v>358</v>
      </c>
      <c r="G12" s="141" t="s">
        <v>359</v>
      </c>
      <c r="H12" s="143" t="s">
        <v>360</v>
      </c>
    </row>
    <row r="13" spans="1:8" x14ac:dyDescent="0.2">
      <c r="A13" s="28" t="s">
        <v>195</v>
      </c>
      <c r="B13" s="2552"/>
      <c r="C13" s="141" t="s">
        <v>361</v>
      </c>
      <c r="D13" s="141" t="s">
        <v>340</v>
      </c>
      <c r="E13" s="141" t="s">
        <v>362</v>
      </c>
      <c r="F13" s="141" t="s">
        <v>361</v>
      </c>
      <c r="G13" s="141" t="s">
        <v>341</v>
      </c>
      <c r="H13" s="143" t="s">
        <v>362</v>
      </c>
    </row>
    <row r="14" spans="1:8" x14ac:dyDescent="0.2">
      <c r="A14" s="447"/>
      <c r="B14" s="2552"/>
      <c r="C14" s="141" t="s">
        <v>344</v>
      </c>
      <c r="D14" s="141" t="s">
        <v>55</v>
      </c>
      <c r="E14" s="141" t="s">
        <v>361</v>
      </c>
      <c r="F14" s="141" t="s">
        <v>344</v>
      </c>
      <c r="G14" s="141" t="s">
        <v>55</v>
      </c>
      <c r="H14" s="143" t="s">
        <v>361</v>
      </c>
    </row>
    <row r="15" spans="1:8" x14ac:dyDescent="0.2">
      <c r="A15" s="448"/>
      <c r="B15" s="2553"/>
      <c r="C15" s="168"/>
      <c r="D15" s="168"/>
      <c r="E15" s="144" t="s">
        <v>344</v>
      </c>
      <c r="F15" s="168"/>
      <c r="G15" s="168"/>
      <c r="H15" s="169" t="s">
        <v>344</v>
      </c>
    </row>
    <row r="16" spans="1:8" ht="24.95" customHeight="1" x14ac:dyDescent="0.2">
      <c r="A16" s="449" t="s">
        <v>312</v>
      </c>
      <c r="B16" s="450" t="s">
        <v>637</v>
      </c>
      <c r="C16" s="451">
        <v>4474250</v>
      </c>
      <c r="D16" s="451"/>
      <c r="E16" s="451">
        <f t="shared" ref="E16:E27" si="0">SUM(C16:D16)</f>
        <v>4474250</v>
      </c>
      <c r="F16" s="451">
        <v>4856650</v>
      </c>
      <c r="G16" s="451"/>
      <c r="H16" s="452">
        <f t="shared" ref="H16:H27" si="1">SUM(F16:G16)</f>
        <v>4856650</v>
      </c>
    </row>
    <row r="17" spans="1:9" ht="24.95" customHeight="1" x14ac:dyDescent="0.2">
      <c r="A17" s="449" t="s">
        <v>108</v>
      </c>
      <c r="B17" s="456" t="s">
        <v>273</v>
      </c>
      <c r="C17" s="454">
        <v>0</v>
      </c>
      <c r="D17" s="454"/>
      <c r="E17" s="451">
        <f t="shared" si="0"/>
        <v>0</v>
      </c>
      <c r="F17" s="454">
        <v>0</v>
      </c>
      <c r="G17" s="454"/>
      <c r="H17" s="452">
        <f t="shared" si="1"/>
        <v>0</v>
      </c>
    </row>
    <row r="18" spans="1:9" ht="24.95" customHeight="1" x14ac:dyDescent="0.2">
      <c r="A18" s="449" t="s">
        <v>109</v>
      </c>
      <c r="B18" s="453" t="s">
        <v>56</v>
      </c>
      <c r="C18" s="454">
        <v>106041</v>
      </c>
      <c r="D18" s="454"/>
      <c r="E18" s="454">
        <f t="shared" si="0"/>
        <v>106041</v>
      </c>
      <c r="F18" s="454">
        <v>86841</v>
      </c>
      <c r="G18" s="454"/>
      <c r="H18" s="455">
        <f t="shared" si="1"/>
        <v>86841</v>
      </c>
    </row>
    <row r="19" spans="1:9" ht="24.95" customHeight="1" x14ac:dyDescent="0.2">
      <c r="A19" s="449" t="s">
        <v>110</v>
      </c>
      <c r="B19" s="456" t="s">
        <v>57</v>
      </c>
      <c r="C19" s="454">
        <v>2524415</v>
      </c>
      <c r="D19" s="454"/>
      <c r="E19" s="454">
        <f t="shared" si="0"/>
        <v>2524415</v>
      </c>
      <c r="F19" s="454">
        <v>0</v>
      </c>
      <c r="G19" s="454"/>
      <c r="H19" s="455">
        <f t="shared" si="1"/>
        <v>0</v>
      </c>
    </row>
    <row r="20" spans="1:9" ht="24.95" customHeight="1" x14ac:dyDescent="0.2">
      <c r="A20" s="449" t="s">
        <v>111</v>
      </c>
      <c r="B20" s="453" t="s">
        <v>274</v>
      </c>
      <c r="C20" s="454">
        <v>0</v>
      </c>
      <c r="D20" s="454"/>
      <c r="E20" s="454">
        <f t="shared" si="0"/>
        <v>0</v>
      </c>
      <c r="F20" s="454">
        <v>0</v>
      </c>
      <c r="G20" s="454"/>
      <c r="H20" s="455">
        <f t="shared" si="1"/>
        <v>0</v>
      </c>
    </row>
    <row r="21" spans="1:9" ht="24.95" customHeight="1" x14ac:dyDescent="0.2">
      <c r="A21" s="449" t="s">
        <v>112</v>
      </c>
      <c r="B21" s="456" t="s">
        <v>275</v>
      </c>
      <c r="C21" s="573">
        <f>C16+C17+C18-C19-C20</f>
        <v>2055876</v>
      </c>
      <c r="D21" s="573"/>
      <c r="E21" s="573">
        <f>E16+E17+E18-E19-E20</f>
        <v>2055876</v>
      </c>
      <c r="F21" s="573">
        <f>F16+F17+F18-F19-F20</f>
        <v>4943491</v>
      </c>
      <c r="G21" s="573"/>
      <c r="H21" s="649">
        <f>H16+H17+H18-H19-H20</f>
        <v>4943491</v>
      </c>
    </row>
    <row r="22" spans="1:9" ht="24.95" customHeight="1" x14ac:dyDescent="0.2">
      <c r="A22" s="449" t="s">
        <v>113</v>
      </c>
      <c r="B22" s="456" t="s">
        <v>276</v>
      </c>
      <c r="C22" s="454">
        <v>2616</v>
      </c>
      <c r="D22" s="454"/>
      <c r="E22" s="454">
        <f t="shared" si="0"/>
        <v>2616</v>
      </c>
      <c r="F22" s="454">
        <v>15606</v>
      </c>
      <c r="G22" s="454"/>
      <c r="H22" s="455">
        <f t="shared" si="1"/>
        <v>15606</v>
      </c>
    </row>
    <row r="23" spans="1:9" ht="24.95" customHeight="1" x14ac:dyDescent="0.2">
      <c r="A23" s="449" t="s">
        <v>114</v>
      </c>
      <c r="B23" s="456" t="s">
        <v>65</v>
      </c>
      <c r="C23" s="454">
        <v>0</v>
      </c>
      <c r="D23" s="454"/>
      <c r="E23" s="454">
        <f t="shared" si="0"/>
        <v>0</v>
      </c>
      <c r="F23" s="454">
        <v>0</v>
      </c>
      <c r="G23" s="454"/>
      <c r="H23" s="455">
        <f t="shared" si="1"/>
        <v>0</v>
      </c>
    </row>
    <row r="24" spans="1:9" ht="24.95" customHeight="1" x14ac:dyDescent="0.2">
      <c r="A24" s="449" t="s">
        <v>115</v>
      </c>
      <c r="B24" s="456" t="s">
        <v>277</v>
      </c>
      <c r="C24" s="454">
        <f>C21+C22+C23</f>
        <v>2058492</v>
      </c>
      <c r="D24" s="454"/>
      <c r="E24" s="454">
        <f t="shared" si="0"/>
        <v>2058492</v>
      </c>
      <c r="F24" s="454">
        <f>F21+F22+F23</f>
        <v>4959097</v>
      </c>
      <c r="G24" s="454"/>
      <c r="H24" s="455">
        <f t="shared" si="1"/>
        <v>4959097</v>
      </c>
    </row>
    <row r="25" spans="1:9" ht="24.95" customHeight="1" x14ac:dyDescent="0.2">
      <c r="A25" s="449" t="s">
        <v>116</v>
      </c>
      <c r="B25" s="453" t="s">
        <v>278</v>
      </c>
      <c r="C25" s="454">
        <v>0</v>
      </c>
      <c r="D25" s="454"/>
      <c r="E25" s="454">
        <f t="shared" si="0"/>
        <v>0</v>
      </c>
      <c r="F25" s="454">
        <v>0</v>
      </c>
      <c r="G25" s="454"/>
      <c r="H25" s="455">
        <f t="shared" si="1"/>
        <v>0</v>
      </c>
    </row>
    <row r="26" spans="1:9" ht="24.95" customHeight="1" x14ac:dyDescent="0.2">
      <c r="A26" s="449" t="s">
        <v>117</v>
      </c>
      <c r="B26" s="453" t="s">
        <v>560</v>
      </c>
      <c r="C26" s="454">
        <v>0</v>
      </c>
      <c r="D26" s="454"/>
      <c r="E26" s="454">
        <f t="shared" si="0"/>
        <v>0</v>
      </c>
      <c r="F26" s="454">
        <v>0</v>
      </c>
      <c r="G26" s="454"/>
      <c r="H26" s="455">
        <f t="shared" si="1"/>
        <v>0</v>
      </c>
    </row>
    <row r="27" spans="1:9" ht="24.95" customHeight="1" x14ac:dyDescent="0.2">
      <c r="A27" s="449" t="s">
        <v>118</v>
      </c>
      <c r="B27" s="457" t="s">
        <v>279</v>
      </c>
      <c r="C27" s="458">
        <f>C21+C22+C23+C25+C26</f>
        <v>2058492</v>
      </c>
      <c r="D27" s="458"/>
      <c r="E27" s="458">
        <f t="shared" si="0"/>
        <v>2058492</v>
      </c>
      <c r="F27" s="458">
        <f>F21+F22+F23+F25+F26</f>
        <v>4959097</v>
      </c>
      <c r="G27" s="458"/>
      <c r="H27" s="459">
        <f t="shared" si="1"/>
        <v>4959097</v>
      </c>
    </row>
    <row r="28" spans="1:9" ht="19.5" customHeight="1" x14ac:dyDescent="0.2">
      <c r="A28" s="460" t="s">
        <v>119</v>
      </c>
      <c r="B28" s="461" t="s">
        <v>280</v>
      </c>
      <c r="C28" s="387"/>
      <c r="D28" s="387"/>
      <c r="E28" s="387"/>
      <c r="F28" s="387"/>
      <c r="G28" s="387"/>
      <c r="H28" s="462"/>
    </row>
    <row r="29" spans="1:9" ht="17.25" customHeight="1" x14ac:dyDescent="0.2">
      <c r="A29" s="463"/>
      <c r="B29" s="464" t="s">
        <v>561</v>
      </c>
      <c r="C29" s="454">
        <v>0</v>
      </c>
      <c r="D29" s="454"/>
      <c r="E29" s="454">
        <f>SUM(C29:D29)</f>
        <v>0</v>
      </c>
      <c r="F29" s="454">
        <v>0</v>
      </c>
      <c r="G29" s="454"/>
      <c r="H29" s="455">
        <f>SUM(F29:G29)</f>
        <v>0</v>
      </c>
    </row>
    <row r="30" spans="1:9" ht="24.95" customHeight="1" x14ac:dyDescent="0.2">
      <c r="A30" s="449" t="s">
        <v>281</v>
      </c>
      <c r="B30" s="465" t="s">
        <v>282</v>
      </c>
      <c r="C30" s="517">
        <v>1526367</v>
      </c>
      <c r="D30" s="451"/>
      <c r="E30" s="451">
        <f>SUM(C30:D30)</f>
        <v>1526367</v>
      </c>
      <c r="F30" s="451">
        <v>4795907</v>
      </c>
      <c r="G30" s="451"/>
      <c r="H30" s="452">
        <f>SUM(F30:G30)</f>
        <v>4795907</v>
      </c>
      <c r="I30" s="503"/>
    </row>
    <row r="31" spans="1:9" ht="24.95" customHeight="1" thickBot="1" x14ac:dyDescent="0.25">
      <c r="A31" s="466" t="s">
        <v>283</v>
      </c>
      <c r="B31" s="467" t="s">
        <v>562</v>
      </c>
      <c r="C31" s="518">
        <v>532125</v>
      </c>
      <c r="D31" s="468"/>
      <c r="E31" s="468">
        <f>SUM(C31:D31)</f>
        <v>532125</v>
      </c>
      <c r="F31" s="468">
        <v>163190</v>
      </c>
      <c r="G31" s="468"/>
      <c r="H31" s="469">
        <f>SUM(F31:G31)</f>
        <v>163190</v>
      </c>
      <c r="I31" s="503"/>
    </row>
    <row r="32" spans="1:9" x14ac:dyDescent="0.2">
      <c r="B32" s="55"/>
      <c r="C32" s="55"/>
      <c r="D32" s="55"/>
      <c r="E32" s="55"/>
      <c r="F32" s="55"/>
      <c r="G32" s="55"/>
      <c r="H32" s="55"/>
    </row>
    <row r="33" spans="2:8" x14ac:dyDescent="0.2">
      <c r="B33" s="652" t="s">
        <v>46</v>
      </c>
      <c r="C33" s="652"/>
      <c r="D33" s="55"/>
      <c r="E33" s="55"/>
      <c r="F33" s="55"/>
      <c r="G33" s="55"/>
      <c r="H33" s="55"/>
    </row>
    <row r="34" spans="2:8" x14ac:dyDescent="0.2">
      <c r="B34" s="652" t="s">
        <v>47</v>
      </c>
      <c r="C34" s="652"/>
      <c r="D34" s="55"/>
      <c r="E34" s="55"/>
      <c r="F34" s="55"/>
      <c r="G34" s="55"/>
      <c r="H34" s="55"/>
    </row>
    <row r="35" spans="2:8" x14ac:dyDescent="0.2">
      <c r="B35" s="14"/>
      <c r="C35" s="14"/>
      <c r="D35" s="14"/>
      <c r="E35" s="14"/>
      <c r="F35" s="14"/>
      <c r="G35" s="14"/>
      <c r="H35" s="14"/>
    </row>
  </sheetData>
  <mergeCells count="3">
    <mergeCell ref="B6:H6"/>
    <mergeCell ref="B7:H7"/>
    <mergeCell ref="B10:B15"/>
  </mergeCells>
  <phoneticPr fontId="0" type="noConversion"/>
  <printOptions horizontalCentered="1" verticalCentered="1"/>
  <pageMargins left="0" right="0" top="0" bottom="0" header="0.51181102362204722" footer="0.51181102362204722"/>
  <pageSetup paperSize="9" scale="85" orientation="portrait" horizontalDpi="4294967292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1"/>
  <sheetViews>
    <sheetView workbookViewId="0">
      <selection activeCell="A6" sqref="A6:K6"/>
    </sheetView>
  </sheetViews>
  <sheetFormatPr defaultRowHeight="12.75" x14ac:dyDescent="0.2"/>
  <cols>
    <col min="1" max="1" width="6.42578125" style="136" customWidth="1"/>
    <col min="2" max="2" width="28.28515625" style="136" customWidth="1"/>
    <col min="3" max="7" width="10.7109375" style="136" customWidth="1"/>
    <col min="8" max="8" width="10.85546875" style="136" customWidth="1"/>
    <col min="9" max="10" width="10.7109375" style="136" customWidth="1"/>
    <col min="11" max="11" width="10.140625" style="136" customWidth="1"/>
    <col min="12" max="30" width="9.140625" style="171"/>
    <col min="31" max="16384" width="9.140625" style="136"/>
  </cols>
  <sheetData>
    <row r="1" spans="1:12" x14ac:dyDescent="0.2">
      <c r="I1" s="170"/>
      <c r="J1" s="170"/>
      <c r="K1" s="312" t="s">
        <v>544</v>
      </c>
    </row>
    <row r="2" spans="1:12" x14ac:dyDescent="0.2">
      <c r="I2" s="167"/>
      <c r="J2" s="167"/>
      <c r="K2" s="312" t="s">
        <v>53</v>
      </c>
    </row>
    <row r="3" spans="1:12" ht="30.75" customHeight="1" x14ac:dyDescent="0.2"/>
    <row r="4" spans="1:12" x14ac:dyDescent="0.2">
      <c r="A4" s="167"/>
      <c r="B4" s="167"/>
      <c r="C4" s="167"/>
      <c r="D4" s="167"/>
      <c r="E4" s="167"/>
      <c r="F4" s="167"/>
      <c r="G4" s="167"/>
      <c r="H4" s="167"/>
      <c r="K4" s="170"/>
      <c r="L4" s="172"/>
    </row>
    <row r="5" spans="1:12" ht="15.75" x14ac:dyDescent="0.25">
      <c r="A5" s="2548" t="s">
        <v>537</v>
      </c>
      <c r="B5" s="2548"/>
      <c r="C5" s="2548"/>
      <c r="D5" s="2548"/>
      <c r="E5" s="2548"/>
      <c r="F5" s="2548"/>
      <c r="G5" s="2548"/>
      <c r="H5" s="2548"/>
      <c r="I5" s="2548"/>
      <c r="J5" s="2548"/>
      <c r="K5" s="2548"/>
      <c r="L5" s="173"/>
    </row>
    <row r="6" spans="1:12" ht="11.25" customHeight="1" x14ac:dyDescent="0.2">
      <c r="A6" s="2539" t="s">
        <v>54</v>
      </c>
      <c r="B6" s="2539"/>
      <c r="C6" s="2539"/>
      <c r="D6" s="2539"/>
      <c r="E6" s="2539"/>
      <c r="F6" s="2539"/>
      <c r="G6" s="2539"/>
      <c r="H6" s="2539"/>
      <c r="I6" s="2539"/>
      <c r="J6" s="2539"/>
      <c r="K6" s="2539"/>
      <c r="L6" s="174"/>
    </row>
    <row r="7" spans="1:12" ht="11.25" customHeight="1" x14ac:dyDescent="0.2">
      <c r="A7" s="445"/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174"/>
    </row>
    <row r="8" spans="1:12" ht="30.75" customHeight="1" thickBot="1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</row>
    <row r="9" spans="1:12" ht="12.75" customHeight="1" x14ac:dyDescent="0.2">
      <c r="A9" s="175"/>
      <c r="B9" s="176"/>
      <c r="C9" s="177"/>
      <c r="D9" s="176"/>
      <c r="E9" s="177"/>
      <c r="F9" s="177"/>
      <c r="G9" s="470"/>
      <c r="H9" s="176"/>
      <c r="I9" s="177"/>
      <c r="J9" s="177"/>
      <c r="K9" s="178"/>
    </row>
    <row r="10" spans="1:12" x14ac:dyDescent="0.2">
      <c r="A10" s="179" t="s">
        <v>354</v>
      </c>
      <c r="B10" s="180" t="s">
        <v>30</v>
      </c>
      <c r="C10" s="181" t="s">
        <v>367</v>
      </c>
      <c r="D10" s="180" t="s">
        <v>368</v>
      </c>
      <c r="E10" s="181" t="s">
        <v>369</v>
      </c>
      <c r="F10" s="181" t="s">
        <v>543</v>
      </c>
      <c r="G10" s="181" t="s">
        <v>733</v>
      </c>
      <c r="H10" s="182" t="s">
        <v>370</v>
      </c>
      <c r="I10" s="183" t="s">
        <v>538</v>
      </c>
      <c r="J10" s="183" t="s">
        <v>540</v>
      </c>
      <c r="K10" s="184" t="s">
        <v>371</v>
      </c>
    </row>
    <row r="11" spans="1:12" x14ac:dyDescent="0.2">
      <c r="A11" s="179"/>
      <c r="B11" s="180"/>
      <c r="C11" s="185" t="s">
        <v>131</v>
      </c>
      <c r="D11" s="2554" t="s">
        <v>372</v>
      </c>
      <c r="E11" s="2555"/>
      <c r="F11" s="181" t="s">
        <v>542</v>
      </c>
      <c r="G11" s="181" t="s">
        <v>734</v>
      </c>
      <c r="H11" s="182" t="s">
        <v>536</v>
      </c>
      <c r="I11" s="183" t="s">
        <v>539</v>
      </c>
      <c r="J11" s="183" t="s">
        <v>541</v>
      </c>
      <c r="K11" s="184" t="s">
        <v>635</v>
      </c>
    </row>
    <row r="12" spans="1:12" x14ac:dyDescent="0.2">
      <c r="A12" s="186"/>
      <c r="B12" s="187"/>
      <c r="C12" s="189" t="s">
        <v>132</v>
      </c>
      <c r="D12" s="190"/>
      <c r="E12" s="188"/>
      <c r="F12" s="188" t="s">
        <v>373</v>
      </c>
      <c r="G12" s="181" t="s">
        <v>735</v>
      </c>
      <c r="H12" s="191"/>
      <c r="I12" s="192"/>
      <c r="J12" s="192" t="s">
        <v>156</v>
      </c>
      <c r="K12" s="193"/>
    </row>
    <row r="13" spans="1:12" ht="12.75" customHeight="1" x14ac:dyDescent="0.2">
      <c r="A13" s="194">
        <v>1</v>
      </c>
      <c r="B13" s="195">
        <v>2</v>
      </c>
      <c r="C13" s="972">
        <v>3</v>
      </c>
      <c r="D13" s="973">
        <v>4</v>
      </c>
      <c r="E13" s="973">
        <v>5</v>
      </c>
      <c r="F13" s="972">
        <v>6</v>
      </c>
      <c r="G13" s="972">
        <v>7</v>
      </c>
      <c r="H13" s="974">
        <v>8</v>
      </c>
      <c r="I13" s="974">
        <v>9</v>
      </c>
      <c r="J13" s="975">
        <v>10</v>
      </c>
      <c r="K13" s="196">
        <v>11</v>
      </c>
      <c r="L13" s="197"/>
    </row>
    <row r="14" spans="1:12" ht="24.95" customHeight="1" x14ac:dyDescent="0.2">
      <c r="A14" s="471">
        <v>1</v>
      </c>
      <c r="B14" s="472" t="s">
        <v>565</v>
      </c>
      <c r="C14" s="473"/>
      <c r="D14" s="473"/>
      <c r="E14" s="473"/>
      <c r="F14" s="473">
        <v>40439</v>
      </c>
      <c r="G14" s="473">
        <f>pm.ÖM!AH15</f>
        <v>37833</v>
      </c>
      <c r="H14" s="474">
        <f t="shared" ref="H14:H35" si="0">SUM(C14:G14)</f>
        <v>78272</v>
      </c>
      <c r="I14" s="501">
        <v>4762127</v>
      </c>
      <c r="J14" s="928">
        <v>14506</v>
      </c>
      <c r="K14" s="475">
        <f>SUM(H14:J14)</f>
        <v>4854905</v>
      </c>
      <c r="L14" s="198"/>
    </row>
    <row r="15" spans="1:12" ht="24.95" customHeight="1" x14ac:dyDescent="0.2">
      <c r="A15" s="471">
        <v>2</v>
      </c>
      <c r="B15" s="476" t="s">
        <v>566</v>
      </c>
      <c r="C15" s="473"/>
      <c r="D15" s="473"/>
      <c r="E15" s="473"/>
      <c r="F15" s="473">
        <v>544</v>
      </c>
      <c r="G15" s="473">
        <f>pm.ÖM!AH16</f>
        <v>0</v>
      </c>
      <c r="H15" s="474">
        <f t="shared" si="0"/>
        <v>544</v>
      </c>
      <c r="I15" s="501">
        <v>155</v>
      </c>
      <c r="J15" s="928">
        <v>1046</v>
      </c>
      <c r="K15" s="475">
        <f>SUM(H15:J15)</f>
        <v>1745</v>
      </c>
      <c r="L15" s="198"/>
    </row>
    <row r="16" spans="1:12" ht="24.95" customHeight="1" x14ac:dyDescent="0.2">
      <c r="A16" s="477">
        <v>3</v>
      </c>
      <c r="B16" s="478" t="s">
        <v>567</v>
      </c>
      <c r="C16" s="479">
        <f>SUM(C14:C15)</f>
        <v>0</v>
      </c>
      <c r="D16" s="479">
        <f>SUM(D14:D15)</f>
        <v>0</v>
      </c>
      <c r="E16" s="479">
        <f>SUM(E14:E15)</f>
        <v>0</v>
      </c>
      <c r="F16" s="479">
        <f>SUM(F14:F15)</f>
        <v>40983</v>
      </c>
      <c r="G16" s="479">
        <f>SUM(G14:G15)</f>
        <v>37833</v>
      </c>
      <c r="H16" s="474">
        <f t="shared" si="0"/>
        <v>78816</v>
      </c>
      <c r="I16" s="474">
        <f>SUM(I14:I15)</f>
        <v>4762282</v>
      </c>
      <c r="J16" s="474">
        <f>SUM(J14:J15)</f>
        <v>15552</v>
      </c>
      <c r="K16" s="475">
        <f>SUM(H16:J16)</f>
        <v>4856650</v>
      </c>
      <c r="L16" s="198"/>
    </row>
    <row r="17" spans="1:47" ht="24.95" customHeight="1" x14ac:dyDescent="0.2">
      <c r="A17" s="471">
        <v>4</v>
      </c>
      <c r="B17" s="476" t="s">
        <v>568</v>
      </c>
      <c r="C17" s="473"/>
      <c r="D17" s="473"/>
      <c r="E17" s="473"/>
      <c r="F17" s="473"/>
      <c r="G17" s="473">
        <f>pm.ÖM!AH18</f>
        <v>-68424</v>
      </c>
      <c r="H17" s="480">
        <f t="shared" si="0"/>
        <v>-68424</v>
      </c>
      <c r="I17" s="501"/>
      <c r="J17" s="928"/>
      <c r="K17" s="475">
        <f t="shared" ref="K17:K39" si="1">SUM(H17:J17)</f>
        <v>-68424</v>
      </c>
      <c r="L17" s="198"/>
    </row>
    <row r="18" spans="1:47" ht="24.95" customHeight="1" x14ac:dyDescent="0.2">
      <c r="A18" s="471">
        <v>5</v>
      </c>
      <c r="B18" s="476" t="s">
        <v>569</v>
      </c>
      <c r="C18" s="473"/>
      <c r="D18" s="473"/>
      <c r="E18" s="473"/>
      <c r="F18" s="473"/>
      <c r="G18" s="473">
        <f>pm.ÖM!AH19</f>
        <v>344</v>
      </c>
      <c r="H18" s="480">
        <f t="shared" si="0"/>
        <v>344</v>
      </c>
      <c r="I18" s="929"/>
      <c r="J18" s="930"/>
      <c r="K18" s="475">
        <f t="shared" si="1"/>
        <v>344</v>
      </c>
      <c r="L18" s="198"/>
    </row>
    <row r="19" spans="1:47" ht="24.95" customHeight="1" x14ac:dyDescent="0.2">
      <c r="A19" s="471">
        <v>6</v>
      </c>
      <c r="B19" s="476" t="s">
        <v>570</v>
      </c>
      <c r="C19" s="473">
        <v>5898</v>
      </c>
      <c r="D19" s="473">
        <v>702</v>
      </c>
      <c r="E19" s="473">
        <v>753</v>
      </c>
      <c r="F19" s="473">
        <v>17774</v>
      </c>
      <c r="G19" s="473">
        <f>pm.ÖM!AH20</f>
        <v>31854</v>
      </c>
      <c r="H19" s="480">
        <f t="shared" si="0"/>
        <v>56981</v>
      </c>
      <c r="I19" s="931">
        <v>98767</v>
      </c>
      <c r="J19" s="930">
        <v>78030</v>
      </c>
      <c r="K19" s="475">
        <f t="shared" si="1"/>
        <v>233778</v>
      </c>
      <c r="L19" s="198"/>
    </row>
    <row r="20" spans="1:47" ht="24.95" customHeight="1" x14ac:dyDescent="0.2">
      <c r="A20" s="471">
        <v>7</v>
      </c>
      <c r="B20" s="476" t="s">
        <v>576</v>
      </c>
      <c r="C20" s="473"/>
      <c r="D20" s="473"/>
      <c r="E20" s="473"/>
      <c r="F20" s="473"/>
      <c r="G20" s="473">
        <f>pm.ÖM!AH21</f>
        <v>0</v>
      </c>
      <c r="H20" s="480">
        <f t="shared" si="0"/>
        <v>0</v>
      </c>
      <c r="I20" s="931">
        <v>30655</v>
      </c>
      <c r="J20" s="930"/>
      <c r="K20" s="475">
        <f t="shared" si="1"/>
        <v>30655</v>
      </c>
      <c r="L20" s="198"/>
    </row>
    <row r="21" spans="1:47" ht="24.95" customHeight="1" x14ac:dyDescent="0.2">
      <c r="A21" s="471">
        <v>8</v>
      </c>
      <c r="B21" s="476" t="s">
        <v>577</v>
      </c>
      <c r="C21" s="473"/>
      <c r="D21" s="473"/>
      <c r="E21" s="473"/>
      <c r="F21" s="473">
        <v>100</v>
      </c>
      <c r="G21" s="473">
        <f>pm.ÖM!AH22</f>
        <v>562</v>
      </c>
      <c r="H21" s="474">
        <f t="shared" si="0"/>
        <v>662</v>
      </c>
      <c r="I21" s="931">
        <v>893</v>
      </c>
      <c r="J21" s="930"/>
      <c r="K21" s="475">
        <f t="shared" si="1"/>
        <v>1555</v>
      </c>
      <c r="L21" s="198"/>
    </row>
    <row r="22" spans="1:47" ht="24.95" customHeight="1" x14ac:dyDescent="0.2">
      <c r="A22" s="471">
        <v>9</v>
      </c>
      <c r="B22" s="476" t="s">
        <v>578</v>
      </c>
      <c r="C22" s="473">
        <v>25</v>
      </c>
      <c r="D22" s="473"/>
      <c r="E22" s="473">
        <v>565</v>
      </c>
      <c r="F22" s="473">
        <v>218</v>
      </c>
      <c r="G22" s="473">
        <f>pm.ÖM!AH23</f>
        <v>1738</v>
      </c>
      <c r="H22" s="474">
        <f t="shared" si="0"/>
        <v>2546</v>
      </c>
      <c r="I22" s="931">
        <v>46139</v>
      </c>
      <c r="J22" s="930">
        <v>384</v>
      </c>
      <c r="K22" s="656">
        <f t="shared" si="1"/>
        <v>49069</v>
      </c>
      <c r="L22" s="198"/>
    </row>
    <row r="23" spans="1:47" ht="24.95" customHeight="1" x14ac:dyDescent="0.2">
      <c r="A23" s="482">
        <v>10</v>
      </c>
      <c r="B23" s="483" t="s">
        <v>579</v>
      </c>
      <c r="C23" s="479">
        <f>SUM(C17-C18+C19-C20+C21-C22)</f>
        <v>5873</v>
      </c>
      <c r="D23" s="479">
        <f>SUM(D17-D18+D19-D20+D21-D22)</f>
        <v>702</v>
      </c>
      <c r="E23" s="479">
        <f>SUM(E17-E18+E19-E20+E21-E22)</f>
        <v>188</v>
      </c>
      <c r="F23" s="479">
        <f>SUM(F17-F18+F19-F20+F21-F22)</f>
        <v>17656</v>
      </c>
      <c r="G23" s="479">
        <f>SUM(G17-G18+G19-G20+G21-G22)</f>
        <v>-38090</v>
      </c>
      <c r="H23" s="474">
        <f t="shared" si="0"/>
        <v>-13671</v>
      </c>
      <c r="I23" s="474">
        <f>SUM(I17-I18+I19-I20+I21-I22)</f>
        <v>22866</v>
      </c>
      <c r="J23" s="474">
        <f>SUM(J17-J18+J19-J20+J21-J22)</f>
        <v>77646</v>
      </c>
      <c r="K23" s="475">
        <f t="shared" si="1"/>
        <v>86841</v>
      </c>
      <c r="L23" s="198"/>
    </row>
    <row r="24" spans="1:47" ht="24.95" customHeight="1" x14ac:dyDescent="0.2">
      <c r="A24" s="471">
        <v>11</v>
      </c>
      <c r="B24" s="476" t="s">
        <v>580</v>
      </c>
      <c r="C24" s="473"/>
      <c r="D24" s="473"/>
      <c r="E24" s="473"/>
      <c r="F24" s="473"/>
      <c r="G24" s="473">
        <f>pm.ÖM!AH25</f>
        <v>0</v>
      </c>
      <c r="H24" s="480">
        <f t="shared" si="0"/>
        <v>0</v>
      </c>
      <c r="I24" s="484"/>
      <c r="J24" s="484"/>
      <c r="K24" s="475">
        <f t="shared" si="1"/>
        <v>0</v>
      </c>
      <c r="L24" s="197"/>
    </row>
    <row r="25" spans="1:47" ht="24.95" customHeight="1" x14ac:dyDescent="0.2">
      <c r="A25" s="471">
        <v>12</v>
      </c>
      <c r="B25" s="476" t="s">
        <v>581</v>
      </c>
      <c r="C25" s="473"/>
      <c r="D25" s="473"/>
      <c r="E25" s="473"/>
      <c r="F25" s="473"/>
      <c r="G25" s="473">
        <f>pm.ÖM!AH26</f>
        <v>0</v>
      </c>
      <c r="H25" s="474">
        <f t="shared" si="0"/>
        <v>0</v>
      </c>
      <c r="I25" s="484"/>
      <c r="J25" s="484"/>
      <c r="K25" s="475">
        <f t="shared" si="1"/>
        <v>0</v>
      </c>
      <c r="L25" s="197"/>
    </row>
    <row r="26" spans="1:47" ht="24.95" customHeight="1" x14ac:dyDescent="0.2">
      <c r="A26" s="482">
        <v>13</v>
      </c>
      <c r="B26" s="485" t="s">
        <v>582</v>
      </c>
      <c r="C26" s="479">
        <f>SUM(C16+C23-C24-C25)</f>
        <v>5873</v>
      </c>
      <c r="D26" s="479">
        <f>SUM(D16+D23-D24-D25)</f>
        <v>702</v>
      </c>
      <c r="E26" s="479">
        <f>SUM(E16+E23-E24-E25)</f>
        <v>188</v>
      </c>
      <c r="F26" s="479">
        <f>SUM(F16+F23-F24-F25)</f>
        <v>58639</v>
      </c>
      <c r="G26" s="479">
        <f>SUM(G16+G23-G24-G25)</f>
        <v>-257</v>
      </c>
      <c r="H26" s="474">
        <f t="shared" si="0"/>
        <v>65145</v>
      </c>
      <c r="I26" s="474">
        <f>SUM(I16+I23-I24-I25)</f>
        <v>4785148</v>
      </c>
      <c r="J26" s="474">
        <f>SUM(J16+J23-J24-J25)</f>
        <v>93198</v>
      </c>
      <c r="K26" s="475">
        <f t="shared" si="1"/>
        <v>4943491</v>
      </c>
      <c r="L26" s="199"/>
    </row>
    <row r="27" spans="1:47" ht="24.95" customHeight="1" x14ac:dyDescent="0.2">
      <c r="A27" s="471">
        <v>14</v>
      </c>
      <c r="B27" s="476" t="s">
        <v>583</v>
      </c>
      <c r="C27" s="473"/>
      <c r="D27" s="473"/>
      <c r="E27" s="473"/>
      <c r="F27" s="473"/>
      <c r="G27" s="473">
        <f>pm.ÖM!AH28</f>
        <v>0</v>
      </c>
      <c r="H27" s="474">
        <f t="shared" si="0"/>
        <v>0</v>
      </c>
      <c r="I27" s="928">
        <v>0</v>
      </c>
      <c r="J27" s="928"/>
      <c r="K27" s="475">
        <f t="shared" si="1"/>
        <v>0</v>
      </c>
      <c r="L27" s="197"/>
    </row>
    <row r="28" spans="1:47" ht="24.95" customHeight="1" x14ac:dyDescent="0.2">
      <c r="A28" s="471">
        <v>15</v>
      </c>
      <c r="B28" s="476" t="s">
        <v>584</v>
      </c>
      <c r="C28" s="473"/>
      <c r="D28" s="473"/>
      <c r="E28" s="473"/>
      <c r="F28" s="473"/>
      <c r="G28" s="473">
        <f>pm.ÖM!AH29</f>
        <v>0</v>
      </c>
      <c r="H28" s="480">
        <f t="shared" si="0"/>
        <v>0</v>
      </c>
      <c r="I28" s="928">
        <v>-18</v>
      </c>
      <c r="J28" s="928"/>
      <c r="K28" s="475">
        <f t="shared" si="1"/>
        <v>-18</v>
      </c>
      <c r="L28" s="197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</row>
    <row r="29" spans="1:47" ht="24.95" customHeight="1" x14ac:dyDescent="0.2">
      <c r="A29" s="471">
        <v>16</v>
      </c>
      <c r="B29" s="476" t="s">
        <v>585</v>
      </c>
      <c r="C29" s="473"/>
      <c r="D29" s="473"/>
      <c r="E29" s="473"/>
      <c r="F29" s="473"/>
      <c r="G29" s="473">
        <f>pm.ÖM!AH30</f>
        <v>0</v>
      </c>
      <c r="H29" s="474">
        <f t="shared" si="0"/>
        <v>0</v>
      </c>
      <c r="I29" s="928">
        <v>-328336</v>
      </c>
      <c r="J29" s="928">
        <v>328336</v>
      </c>
      <c r="K29" s="475">
        <f t="shared" si="1"/>
        <v>0</v>
      </c>
      <c r="L29" s="197"/>
    </row>
    <row r="30" spans="1:47" ht="24.95" customHeight="1" x14ac:dyDescent="0.2">
      <c r="A30" s="471">
        <v>17</v>
      </c>
      <c r="B30" s="476" t="s">
        <v>586</v>
      </c>
      <c r="C30" s="473"/>
      <c r="D30" s="473"/>
      <c r="E30" s="473"/>
      <c r="F30" s="473"/>
      <c r="G30" s="473">
        <f>pm.ÖM!AH31</f>
        <v>0</v>
      </c>
      <c r="H30" s="480">
        <f t="shared" si="0"/>
        <v>0</v>
      </c>
      <c r="I30" s="928">
        <v>15624</v>
      </c>
      <c r="J30" s="928"/>
      <c r="K30" s="475">
        <f t="shared" si="1"/>
        <v>15624</v>
      </c>
      <c r="L30" s="197"/>
    </row>
    <row r="31" spans="1:47" ht="24.95" customHeight="1" x14ac:dyDescent="0.2">
      <c r="A31" s="471">
        <v>18</v>
      </c>
      <c r="B31" s="486" t="s">
        <v>587</v>
      </c>
      <c r="C31" s="473"/>
      <c r="D31" s="473"/>
      <c r="E31" s="473"/>
      <c r="F31" s="487"/>
      <c r="G31" s="473">
        <f>pm.ÖM!AH32</f>
        <v>0</v>
      </c>
      <c r="H31" s="474">
        <f t="shared" si="0"/>
        <v>0</v>
      </c>
      <c r="I31" s="931">
        <v>0</v>
      </c>
      <c r="J31" s="931"/>
      <c r="K31" s="475">
        <f t="shared" si="1"/>
        <v>0</v>
      </c>
      <c r="L31" s="197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</row>
    <row r="32" spans="1:47" ht="24.95" customHeight="1" x14ac:dyDescent="0.2">
      <c r="A32" s="482">
        <v>19</v>
      </c>
      <c r="B32" s="485" t="s">
        <v>588</v>
      </c>
      <c r="C32" s="479">
        <f>SUM(C26:C31)</f>
        <v>5873</v>
      </c>
      <c r="D32" s="479">
        <f>SUM(D26:D31)</f>
        <v>702</v>
      </c>
      <c r="E32" s="479">
        <f>SUM(E26:E31)</f>
        <v>188</v>
      </c>
      <c r="F32" s="479">
        <f>SUM(F26:F31)</f>
        <v>58639</v>
      </c>
      <c r="G32" s="479">
        <f>SUM(G26:G31)</f>
        <v>-257</v>
      </c>
      <c r="H32" s="474">
        <f t="shared" si="0"/>
        <v>65145</v>
      </c>
      <c r="I32" s="474">
        <f>SUM(I26:I31)</f>
        <v>4472418</v>
      </c>
      <c r="J32" s="474">
        <f>SUM(J26:J31)</f>
        <v>421534</v>
      </c>
      <c r="K32" s="475">
        <f t="shared" si="1"/>
        <v>4959097</v>
      </c>
    </row>
    <row r="33" spans="1:11" ht="24.95" customHeight="1" x14ac:dyDescent="0.2">
      <c r="A33" s="471">
        <v>20</v>
      </c>
      <c r="B33" s="476" t="s">
        <v>589</v>
      </c>
      <c r="C33" s="473"/>
      <c r="D33" s="473"/>
      <c r="E33" s="473"/>
      <c r="F33" s="473"/>
      <c r="G33" s="473">
        <f>pm.ÖM!AH34</f>
        <v>0</v>
      </c>
      <c r="H33" s="474">
        <f t="shared" si="0"/>
        <v>0</v>
      </c>
      <c r="I33" s="484"/>
      <c r="J33" s="484"/>
      <c r="K33" s="475">
        <f t="shared" si="1"/>
        <v>0</v>
      </c>
    </row>
    <row r="34" spans="1:11" ht="24.95" customHeight="1" x14ac:dyDescent="0.2">
      <c r="A34" s="471">
        <v>21</v>
      </c>
      <c r="B34" s="476" t="s">
        <v>590</v>
      </c>
      <c r="C34" s="473"/>
      <c r="D34" s="473"/>
      <c r="E34" s="473"/>
      <c r="F34" s="473"/>
      <c r="G34" s="473">
        <f>pm.ÖM!AH35</f>
        <v>0</v>
      </c>
      <c r="H34" s="474">
        <f t="shared" si="0"/>
        <v>0</v>
      </c>
      <c r="I34" s="484"/>
      <c r="J34" s="484"/>
      <c r="K34" s="475">
        <f t="shared" si="1"/>
        <v>0</v>
      </c>
    </row>
    <row r="35" spans="1:11" ht="24.95" customHeight="1" x14ac:dyDescent="0.2">
      <c r="A35" s="482">
        <v>22</v>
      </c>
      <c r="B35" s="485" t="s">
        <v>591</v>
      </c>
      <c r="C35" s="479">
        <f>SUM(C32+C33-C34)</f>
        <v>5873</v>
      </c>
      <c r="D35" s="479">
        <f>SUM(D32+D33-D34)</f>
        <v>702</v>
      </c>
      <c r="E35" s="479">
        <f>SUM(E32+E33-E34)</f>
        <v>188</v>
      </c>
      <c r="F35" s="479">
        <f>SUM(F32+F33-F34)</f>
        <v>58639</v>
      </c>
      <c r="G35" s="479">
        <f>SUM(G32+G33-G34)</f>
        <v>-257</v>
      </c>
      <c r="H35" s="474">
        <f t="shared" si="0"/>
        <v>65145</v>
      </c>
      <c r="I35" s="474">
        <f>SUM(I32+I33-I34)</f>
        <v>4472418</v>
      </c>
      <c r="J35" s="474">
        <f>SUM(J32+J33-J34)</f>
        <v>421534</v>
      </c>
      <c r="K35" s="475">
        <f t="shared" si="1"/>
        <v>4959097</v>
      </c>
    </row>
    <row r="36" spans="1:11" ht="24.95" customHeight="1" x14ac:dyDescent="0.2">
      <c r="A36" s="488">
        <v>23</v>
      </c>
      <c r="B36" s="489" t="s">
        <v>592</v>
      </c>
      <c r="C36" s="354"/>
      <c r="D36" s="354"/>
      <c r="E36" s="354"/>
      <c r="F36" s="354"/>
      <c r="G36" s="354"/>
      <c r="H36" s="490"/>
      <c r="I36" s="491"/>
      <c r="J36" s="491"/>
      <c r="K36" s="481"/>
    </row>
    <row r="37" spans="1:11" ht="24.95" customHeight="1" x14ac:dyDescent="0.2">
      <c r="A37" s="488"/>
      <c r="B37" s="492" t="s">
        <v>78</v>
      </c>
      <c r="C37" s="493"/>
      <c r="D37" s="493"/>
      <c r="E37" s="493"/>
      <c r="F37" s="493"/>
      <c r="G37" s="493">
        <f>pm.ÖM!AH38</f>
        <v>0</v>
      </c>
      <c r="H37" s="494">
        <f>SUM(C37:G37)</f>
        <v>0</v>
      </c>
      <c r="I37" s="495">
        <v>0</v>
      </c>
      <c r="J37" s="495"/>
      <c r="K37" s="496">
        <f t="shared" si="1"/>
        <v>0</v>
      </c>
    </row>
    <row r="38" spans="1:11" ht="24.95" customHeight="1" x14ac:dyDescent="0.2">
      <c r="A38" s="497"/>
      <c r="B38" s="498" t="s">
        <v>79</v>
      </c>
      <c r="C38" s="494">
        <v>631</v>
      </c>
      <c r="D38" s="494">
        <v>702</v>
      </c>
      <c r="E38" s="494">
        <v>188</v>
      </c>
      <c r="F38" s="494">
        <v>58639</v>
      </c>
      <c r="G38" s="493">
        <f>pm.ÖM!AH39</f>
        <v>0</v>
      </c>
      <c r="H38" s="512">
        <f>SUM(C38:G38)</f>
        <v>60160</v>
      </c>
      <c r="I38" s="495">
        <v>4319223</v>
      </c>
      <c r="J38" s="495">
        <v>416524</v>
      </c>
      <c r="K38" s="496">
        <f t="shared" si="1"/>
        <v>4795907</v>
      </c>
    </row>
    <row r="39" spans="1:11" ht="24.95" customHeight="1" x14ac:dyDescent="0.2">
      <c r="A39" s="499"/>
      <c r="B39" s="500" t="s">
        <v>80</v>
      </c>
      <c r="C39" s="501">
        <v>5242</v>
      </c>
      <c r="D39" s="501"/>
      <c r="E39" s="501"/>
      <c r="F39" s="501"/>
      <c r="G39" s="978">
        <f>pm.ÖM!AH40</f>
        <v>-257</v>
      </c>
      <c r="H39" s="657">
        <f>SUM(C39:G39)</f>
        <v>4985</v>
      </c>
      <c r="I39" s="501">
        <v>153195</v>
      </c>
      <c r="J39" s="928">
        <v>5010</v>
      </c>
      <c r="K39" s="502">
        <f t="shared" si="1"/>
        <v>163190</v>
      </c>
    </row>
    <row r="40" spans="1:11" x14ac:dyDescent="0.2">
      <c r="C40" s="216"/>
      <c r="D40" s="216"/>
      <c r="E40" s="216"/>
      <c r="F40" s="216"/>
      <c r="G40" s="216"/>
      <c r="H40" s="216"/>
      <c r="I40" s="216"/>
      <c r="J40" s="216"/>
      <c r="K40" s="216"/>
    </row>
    <row r="41" spans="1:11" x14ac:dyDescent="0.2">
      <c r="C41" s="216"/>
      <c r="D41" s="216"/>
      <c r="E41" s="216"/>
      <c r="F41" s="216"/>
      <c r="G41" s="216"/>
      <c r="H41" s="216"/>
      <c r="I41" s="216"/>
      <c r="J41" s="216"/>
      <c r="K41" s="216"/>
    </row>
  </sheetData>
  <mergeCells count="3">
    <mergeCell ref="A5:K5"/>
    <mergeCell ref="A6:K6"/>
    <mergeCell ref="D11:E11"/>
  </mergeCells>
  <phoneticPr fontId="0" type="noConversion"/>
  <printOptions horizontalCentered="1"/>
  <pageMargins left="0" right="0" top="1.1811023622047245" bottom="0.78740157480314965" header="0.51181102362204722" footer="0.51181102362204722"/>
  <pageSetup paperSize="9" scale="70" orientation="portrait" horizontalDpi="4294967292" verticalDpi="3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2"/>
  <sheetViews>
    <sheetView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E20" sqref="E20"/>
    </sheetView>
  </sheetViews>
  <sheetFormatPr defaultRowHeight="12.75" x14ac:dyDescent="0.2"/>
  <cols>
    <col min="1" max="1" width="6.42578125" style="136" customWidth="1"/>
    <col min="2" max="2" width="28.28515625" style="136" customWidth="1"/>
    <col min="3" max="10" width="8.7109375" style="136" customWidth="1"/>
    <col min="11" max="11" width="10.5703125" style="136" customWidth="1"/>
    <col min="12" max="18" width="8.7109375" style="136" customWidth="1"/>
    <col min="19" max="19" width="10.28515625" style="136" customWidth="1"/>
    <col min="20" max="20" width="8.7109375" style="136" customWidth="1"/>
    <col min="21" max="21" width="10.85546875" style="136" customWidth="1"/>
    <col min="22" max="31" width="8.7109375" style="136" customWidth="1"/>
    <col min="32" max="32" width="10.42578125" style="136" customWidth="1"/>
    <col min="33" max="33" width="11.140625" style="136" customWidth="1"/>
    <col min="34" max="34" width="10.85546875" style="136" customWidth="1"/>
    <col min="35" max="53" width="9.140625" style="171"/>
    <col min="54" max="16384" width="9.140625" style="136"/>
  </cols>
  <sheetData>
    <row r="1" spans="1:35" x14ac:dyDescent="0.2">
      <c r="M1" s="312" t="s">
        <v>0</v>
      </c>
      <c r="N1" s="312"/>
      <c r="X1" s="312" t="s">
        <v>1</v>
      </c>
      <c r="AH1" s="312" t="s">
        <v>2</v>
      </c>
    </row>
    <row r="2" spans="1:35" x14ac:dyDescent="0.2">
      <c r="M2" s="312" t="s">
        <v>53</v>
      </c>
      <c r="N2" s="312"/>
      <c r="X2" s="312" t="s">
        <v>53</v>
      </c>
      <c r="AH2" s="312" t="s">
        <v>53</v>
      </c>
    </row>
    <row r="3" spans="1:35" ht="30.75" customHeight="1" x14ac:dyDescent="0.2"/>
    <row r="4" spans="1:35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72"/>
    </row>
    <row r="5" spans="1:35" ht="15.75" x14ac:dyDescent="0.25">
      <c r="A5" s="938"/>
      <c r="B5" s="938"/>
      <c r="C5" s="2548" t="s">
        <v>5</v>
      </c>
      <c r="D5" s="2548"/>
      <c r="E5" s="2548"/>
      <c r="F5" s="2548"/>
      <c r="G5" s="2548"/>
      <c r="H5" s="2548"/>
      <c r="I5" s="2548"/>
      <c r="J5" s="2548"/>
      <c r="K5" s="2548"/>
      <c r="L5" s="938"/>
      <c r="M5" s="938"/>
      <c r="N5" s="938"/>
      <c r="O5" s="938"/>
      <c r="P5" s="938"/>
      <c r="Q5" s="938"/>
      <c r="R5" s="938"/>
      <c r="S5" s="938"/>
      <c r="T5" s="938"/>
      <c r="U5" s="938"/>
      <c r="V5" s="938"/>
      <c r="W5" s="938"/>
      <c r="X5" s="938"/>
      <c r="Y5" s="938"/>
      <c r="Z5" s="938"/>
      <c r="AA5" s="938"/>
      <c r="AB5" s="938"/>
      <c r="AC5" s="938"/>
      <c r="AD5" s="938"/>
      <c r="AE5" s="938"/>
      <c r="AF5" s="938"/>
      <c r="AG5" s="938"/>
      <c r="AH5" s="938"/>
      <c r="AI5" s="173"/>
    </row>
    <row r="6" spans="1:35" ht="15.75" x14ac:dyDescent="0.25">
      <c r="A6" s="938"/>
      <c r="B6" s="938"/>
      <c r="C6" s="2548" t="s">
        <v>3</v>
      </c>
      <c r="D6" s="2548"/>
      <c r="E6" s="2548"/>
      <c r="F6" s="2548"/>
      <c r="G6" s="2548"/>
      <c r="H6" s="2548"/>
      <c r="I6" s="2548"/>
      <c r="J6" s="2548"/>
      <c r="K6" s="254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938"/>
      <c r="AC6" s="938"/>
      <c r="AD6" s="938"/>
      <c r="AE6" s="938"/>
      <c r="AF6" s="938"/>
      <c r="AG6" s="938"/>
      <c r="AH6" s="938"/>
      <c r="AI6" s="173"/>
    </row>
    <row r="7" spans="1:35" ht="11.25" customHeight="1" x14ac:dyDescent="0.2">
      <c r="A7" s="939"/>
      <c r="B7" s="939"/>
      <c r="C7" s="2539" t="s">
        <v>54</v>
      </c>
      <c r="D7" s="2539"/>
      <c r="E7" s="2539"/>
      <c r="F7" s="2539"/>
      <c r="G7" s="2539"/>
      <c r="H7" s="2539"/>
      <c r="I7" s="2539"/>
      <c r="J7" s="2539"/>
      <c r="K7" s="2539"/>
      <c r="L7" s="939"/>
      <c r="M7" s="939"/>
      <c r="N7" s="939"/>
      <c r="O7" s="939"/>
      <c r="P7" s="939"/>
      <c r="Q7" s="939"/>
      <c r="R7" s="939"/>
      <c r="S7" s="939"/>
      <c r="T7" s="939"/>
      <c r="U7" s="939"/>
      <c r="V7" s="939"/>
      <c r="W7" s="939"/>
      <c r="X7" s="939"/>
      <c r="Y7" s="939"/>
      <c r="Z7" s="939"/>
      <c r="AA7" s="939"/>
      <c r="AB7" s="939"/>
      <c r="AC7" s="939"/>
      <c r="AD7" s="939"/>
      <c r="AE7" s="939"/>
      <c r="AF7" s="939"/>
      <c r="AG7" s="939"/>
      <c r="AH7" s="939"/>
      <c r="AI7" s="174"/>
    </row>
    <row r="8" spans="1:35" ht="11.25" customHeight="1" x14ac:dyDescent="0.2">
      <c r="A8" s="445"/>
      <c r="B8" s="445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5"/>
      <c r="AE8" s="445"/>
      <c r="AF8" s="445"/>
      <c r="AG8" s="445"/>
      <c r="AH8" s="445"/>
      <c r="AI8" s="174"/>
    </row>
    <row r="9" spans="1:35" ht="30.75" customHeight="1" thickBot="1" x14ac:dyDescent="0.25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</row>
    <row r="10" spans="1:35" x14ac:dyDescent="0.2">
      <c r="A10" s="175"/>
      <c r="B10" s="176"/>
      <c r="C10" s="937"/>
      <c r="D10" s="176"/>
      <c r="E10" s="177"/>
      <c r="F10" s="470" t="s">
        <v>736</v>
      </c>
      <c r="G10" s="470"/>
      <c r="H10" s="470"/>
      <c r="I10" s="470"/>
      <c r="J10" s="470"/>
      <c r="K10" s="470"/>
      <c r="L10" s="470" t="s">
        <v>737</v>
      </c>
      <c r="M10" s="940" t="s">
        <v>738</v>
      </c>
      <c r="N10" s="470"/>
      <c r="O10" s="470"/>
      <c r="P10" s="470" t="s">
        <v>739</v>
      </c>
      <c r="Q10" s="470"/>
      <c r="R10" s="971"/>
      <c r="S10" s="470" t="s">
        <v>563</v>
      </c>
      <c r="T10" s="470" t="s">
        <v>740</v>
      </c>
      <c r="U10" s="470" t="s">
        <v>741</v>
      </c>
      <c r="V10" s="470"/>
      <c r="W10" s="470" t="s">
        <v>742</v>
      </c>
      <c r="X10" s="940" t="s">
        <v>743</v>
      </c>
      <c r="Y10" s="470"/>
      <c r="Z10" s="470"/>
      <c r="AA10" s="470"/>
      <c r="AB10" s="470"/>
      <c r="AC10" s="470"/>
      <c r="AD10" s="470"/>
      <c r="AE10" s="470"/>
      <c r="AF10" s="2556" t="s">
        <v>744</v>
      </c>
      <c r="AG10" s="940"/>
      <c r="AH10" s="941"/>
    </row>
    <row r="11" spans="1:35" x14ac:dyDescent="0.2">
      <c r="A11" s="179" t="s">
        <v>354</v>
      </c>
      <c r="B11" s="180" t="s">
        <v>30</v>
      </c>
      <c r="C11" s="185" t="s">
        <v>745</v>
      </c>
      <c r="D11" s="180" t="s">
        <v>4</v>
      </c>
      <c r="E11" s="185" t="s">
        <v>746</v>
      </c>
      <c r="F11" s="180" t="s">
        <v>747</v>
      </c>
      <c r="G11" s="180" t="s">
        <v>748</v>
      </c>
      <c r="H11" s="180" t="s">
        <v>749</v>
      </c>
      <c r="I11" s="180" t="s">
        <v>750</v>
      </c>
      <c r="J11" s="180" t="s">
        <v>751</v>
      </c>
      <c r="K11" s="180" t="s">
        <v>752</v>
      </c>
      <c r="L11" s="180" t="s">
        <v>753</v>
      </c>
      <c r="M11" s="942" t="s">
        <v>754</v>
      </c>
      <c r="N11" s="181" t="s">
        <v>755</v>
      </c>
      <c r="O11" s="180" t="s">
        <v>756</v>
      </c>
      <c r="P11" s="180" t="s">
        <v>131</v>
      </c>
      <c r="Q11" s="180" t="s">
        <v>757</v>
      </c>
      <c r="R11" s="180" t="s">
        <v>758</v>
      </c>
      <c r="S11" s="180" t="s">
        <v>564</v>
      </c>
      <c r="T11" s="180" t="s">
        <v>759</v>
      </c>
      <c r="U11" s="180" t="s">
        <v>760</v>
      </c>
      <c r="V11" s="180" t="s">
        <v>751</v>
      </c>
      <c r="W11" s="180" t="s">
        <v>761</v>
      </c>
      <c r="X11" s="942" t="s">
        <v>131</v>
      </c>
      <c r="Y11" s="181" t="s">
        <v>738</v>
      </c>
      <c r="Z11" s="180" t="s">
        <v>762</v>
      </c>
      <c r="AA11" s="180" t="s">
        <v>142</v>
      </c>
      <c r="AB11" s="180" t="s">
        <v>763</v>
      </c>
      <c r="AC11" s="180" t="s">
        <v>764</v>
      </c>
      <c r="AD11" s="180" t="s">
        <v>765</v>
      </c>
      <c r="AE11" s="180" t="s">
        <v>766</v>
      </c>
      <c r="AF11" s="2557"/>
      <c r="AG11" s="942" t="s">
        <v>744</v>
      </c>
      <c r="AH11" s="943" t="s">
        <v>370</v>
      </c>
    </row>
    <row r="12" spans="1:35" x14ac:dyDescent="0.2">
      <c r="A12" s="179"/>
      <c r="B12" s="180"/>
      <c r="C12" s="185" t="s">
        <v>767</v>
      </c>
      <c r="D12" s="180" t="s">
        <v>770</v>
      </c>
      <c r="E12" s="185" t="s">
        <v>754</v>
      </c>
      <c r="F12" s="180" t="s">
        <v>769</v>
      </c>
      <c r="G12" s="180" t="s">
        <v>770</v>
      </c>
      <c r="H12" s="181" t="s">
        <v>770</v>
      </c>
      <c r="I12" s="181" t="s">
        <v>770</v>
      </c>
      <c r="J12" s="181" t="s">
        <v>770</v>
      </c>
      <c r="K12" s="181" t="s">
        <v>768</v>
      </c>
      <c r="L12" s="181" t="s">
        <v>770</v>
      </c>
      <c r="M12" s="942" t="s">
        <v>771</v>
      </c>
      <c r="N12" s="181" t="s">
        <v>772</v>
      </c>
      <c r="O12" s="181" t="s">
        <v>770</v>
      </c>
      <c r="P12" s="181" t="s">
        <v>773</v>
      </c>
      <c r="Q12" s="181" t="s">
        <v>770</v>
      </c>
      <c r="R12" s="180" t="s">
        <v>774</v>
      </c>
      <c r="S12" s="181" t="s">
        <v>775</v>
      </c>
      <c r="T12" s="181" t="s">
        <v>775</v>
      </c>
      <c r="U12" s="181" t="s">
        <v>776</v>
      </c>
      <c r="V12" s="181" t="s">
        <v>770</v>
      </c>
      <c r="W12" s="181" t="s">
        <v>131</v>
      </c>
      <c r="X12" s="942" t="s">
        <v>777</v>
      </c>
      <c r="Y12" s="181" t="s">
        <v>754</v>
      </c>
      <c r="Z12" s="181" t="s">
        <v>131</v>
      </c>
      <c r="AA12" s="181"/>
      <c r="AB12" s="181" t="s">
        <v>778</v>
      </c>
      <c r="AC12" s="181" t="s">
        <v>779</v>
      </c>
      <c r="AD12" s="181" t="s">
        <v>779</v>
      </c>
      <c r="AE12" s="181" t="s">
        <v>779</v>
      </c>
      <c r="AF12" s="181" t="s">
        <v>780</v>
      </c>
      <c r="AG12" s="185" t="s">
        <v>781</v>
      </c>
      <c r="AH12" s="943" t="s">
        <v>536</v>
      </c>
    </row>
    <row r="13" spans="1:35" x14ac:dyDescent="0.2">
      <c r="A13" s="186"/>
      <c r="B13" s="187"/>
      <c r="C13" s="189"/>
      <c r="D13" s="187" t="s">
        <v>768</v>
      </c>
      <c r="E13" s="189" t="s">
        <v>768</v>
      </c>
      <c r="F13" s="187" t="s">
        <v>768</v>
      </c>
      <c r="G13" s="187" t="s">
        <v>768</v>
      </c>
      <c r="H13" s="188" t="s">
        <v>768</v>
      </c>
      <c r="I13" s="188" t="s">
        <v>768</v>
      </c>
      <c r="J13" s="188" t="s">
        <v>768</v>
      </c>
      <c r="K13" s="188"/>
      <c r="L13" s="188" t="s">
        <v>768</v>
      </c>
      <c r="M13" s="976" t="s">
        <v>768</v>
      </c>
      <c r="N13" s="188" t="s">
        <v>768</v>
      </c>
      <c r="O13" s="188" t="s">
        <v>131</v>
      </c>
      <c r="P13" s="188" t="s">
        <v>782</v>
      </c>
      <c r="Q13" s="188" t="s">
        <v>131</v>
      </c>
      <c r="R13" s="188" t="s">
        <v>783</v>
      </c>
      <c r="S13" s="188" t="s">
        <v>784</v>
      </c>
      <c r="T13" s="188" t="s">
        <v>782</v>
      </c>
      <c r="U13" s="188" t="s">
        <v>131</v>
      </c>
      <c r="V13" s="188" t="s">
        <v>131</v>
      </c>
      <c r="W13" s="188"/>
      <c r="X13" s="976" t="s">
        <v>782</v>
      </c>
      <c r="Y13" s="188" t="s">
        <v>131</v>
      </c>
      <c r="Z13" s="188"/>
      <c r="AA13" s="188"/>
      <c r="AB13" s="188" t="s">
        <v>785</v>
      </c>
      <c r="AC13" s="188" t="s">
        <v>785</v>
      </c>
      <c r="AD13" s="188" t="s">
        <v>785</v>
      </c>
      <c r="AE13" s="188" t="s">
        <v>785</v>
      </c>
      <c r="AF13" s="188" t="s">
        <v>636</v>
      </c>
      <c r="AG13" s="189" t="s">
        <v>373</v>
      </c>
      <c r="AH13" s="944"/>
    </row>
    <row r="14" spans="1:35" x14ac:dyDescent="0.2">
      <c r="A14" s="194">
        <v>1</v>
      </c>
      <c r="B14" s="195">
        <v>2</v>
      </c>
      <c r="C14" s="195">
        <v>3</v>
      </c>
      <c r="D14" s="195">
        <v>4</v>
      </c>
      <c r="E14" s="195">
        <v>5</v>
      </c>
      <c r="F14" s="195">
        <v>6</v>
      </c>
      <c r="G14" s="195">
        <v>7</v>
      </c>
      <c r="H14" s="195">
        <v>8</v>
      </c>
      <c r="I14" s="195">
        <v>9</v>
      </c>
      <c r="J14" s="195">
        <v>10</v>
      </c>
      <c r="K14" s="195">
        <v>11</v>
      </c>
      <c r="L14" s="195">
        <v>12</v>
      </c>
      <c r="M14" s="946">
        <v>13</v>
      </c>
      <c r="N14" s="945">
        <v>3</v>
      </c>
      <c r="O14" s="195">
        <v>4</v>
      </c>
      <c r="P14" s="195">
        <v>5</v>
      </c>
      <c r="Q14" s="195">
        <v>6</v>
      </c>
      <c r="R14" s="195">
        <v>7</v>
      </c>
      <c r="S14" s="195">
        <v>8</v>
      </c>
      <c r="T14" s="195">
        <v>9</v>
      </c>
      <c r="U14" s="195">
        <v>10</v>
      </c>
      <c r="V14" s="195">
        <v>11</v>
      </c>
      <c r="W14" s="195">
        <v>12</v>
      </c>
      <c r="X14" s="946">
        <v>13</v>
      </c>
      <c r="Y14" s="945">
        <v>3</v>
      </c>
      <c r="Z14" s="195">
        <v>4</v>
      </c>
      <c r="AA14" s="195">
        <v>5</v>
      </c>
      <c r="AB14" s="195">
        <v>6</v>
      </c>
      <c r="AC14" s="195">
        <v>7</v>
      </c>
      <c r="AD14" s="195">
        <v>8</v>
      </c>
      <c r="AE14" s="195">
        <v>9</v>
      </c>
      <c r="AF14" s="195">
        <v>10</v>
      </c>
      <c r="AG14" s="977">
        <v>11</v>
      </c>
      <c r="AH14" s="947">
        <v>12</v>
      </c>
    </row>
    <row r="15" spans="1:35" ht="24.95" customHeight="1" x14ac:dyDescent="0.2">
      <c r="A15" s="471">
        <v>1</v>
      </c>
      <c r="B15" s="472" t="s">
        <v>565</v>
      </c>
      <c r="C15" s="473">
        <v>5785</v>
      </c>
      <c r="D15" s="473">
        <v>88</v>
      </c>
      <c r="E15" s="473">
        <v>1549</v>
      </c>
      <c r="F15" s="473">
        <v>773</v>
      </c>
      <c r="G15" s="473">
        <v>208</v>
      </c>
      <c r="H15" s="473">
        <v>148</v>
      </c>
      <c r="I15" s="473">
        <v>205</v>
      </c>
      <c r="J15" s="473">
        <v>3401</v>
      </c>
      <c r="K15" s="473">
        <v>786</v>
      </c>
      <c r="L15" s="473">
        <v>751</v>
      </c>
      <c r="M15" s="948">
        <v>2177</v>
      </c>
      <c r="N15" s="949">
        <v>3068</v>
      </c>
      <c r="O15" s="473">
        <v>3456</v>
      </c>
      <c r="P15" s="473">
        <v>0</v>
      </c>
      <c r="Q15" s="473">
        <v>0</v>
      </c>
      <c r="R15" s="473">
        <v>0</v>
      </c>
      <c r="S15" s="473">
        <v>1124</v>
      </c>
      <c r="T15" s="473">
        <v>0</v>
      </c>
      <c r="U15" s="473">
        <v>5884</v>
      </c>
      <c r="V15" s="473">
        <v>0</v>
      </c>
      <c r="W15" s="473">
        <v>369</v>
      </c>
      <c r="X15" s="948">
        <v>1</v>
      </c>
      <c r="Y15" s="949">
        <v>0</v>
      </c>
      <c r="Z15" s="473">
        <v>10</v>
      </c>
      <c r="AA15" s="473">
        <v>997</v>
      </c>
      <c r="AB15" s="473">
        <v>843</v>
      </c>
      <c r="AC15" s="473">
        <v>2874</v>
      </c>
      <c r="AD15" s="473">
        <v>2701</v>
      </c>
      <c r="AE15" s="473">
        <v>635</v>
      </c>
      <c r="AF15" s="473">
        <v>0</v>
      </c>
      <c r="AG15" s="950">
        <v>0</v>
      </c>
      <c r="AH15" s="951">
        <f t="shared" ref="AH15:AH36" si="0">SUM(C15:AG15)</f>
        <v>37833</v>
      </c>
      <c r="AI15" s="952"/>
    </row>
    <row r="16" spans="1:35" ht="24.95" customHeight="1" x14ac:dyDescent="0.2">
      <c r="A16" s="471">
        <v>2</v>
      </c>
      <c r="B16" s="476" t="s">
        <v>566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948"/>
      <c r="N16" s="949"/>
      <c r="O16" s="473"/>
      <c r="P16" s="473"/>
      <c r="Q16" s="473"/>
      <c r="R16" s="473"/>
      <c r="S16" s="473"/>
      <c r="T16" s="473"/>
      <c r="U16" s="473"/>
      <c r="V16" s="473"/>
      <c r="W16" s="473"/>
      <c r="X16" s="948"/>
      <c r="Y16" s="949"/>
      <c r="Z16" s="473"/>
      <c r="AA16" s="473"/>
      <c r="AB16" s="473"/>
      <c r="AC16" s="473"/>
      <c r="AD16" s="473"/>
      <c r="AE16" s="473"/>
      <c r="AF16" s="473"/>
      <c r="AG16" s="950">
        <v>0</v>
      </c>
      <c r="AH16" s="951">
        <f t="shared" si="0"/>
        <v>0</v>
      </c>
      <c r="AI16" s="952"/>
    </row>
    <row r="17" spans="1:70" ht="24.95" customHeight="1" x14ac:dyDescent="0.2">
      <c r="A17" s="477">
        <v>3</v>
      </c>
      <c r="B17" s="478" t="s">
        <v>567</v>
      </c>
      <c r="C17" s="479">
        <f t="shared" ref="C17:AG17" si="1">SUM(C15:C16)</f>
        <v>5785</v>
      </c>
      <c r="D17" s="479">
        <f t="shared" si="1"/>
        <v>88</v>
      </c>
      <c r="E17" s="479">
        <f t="shared" si="1"/>
        <v>1549</v>
      </c>
      <c r="F17" s="479">
        <f t="shared" si="1"/>
        <v>773</v>
      </c>
      <c r="G17" s="479">
        <f t="shared" si="1"/>
        <v>208</v>
      </c>
      <c r="H17" s="479">
        <f t="shared" si="1"/>
        <v>148</v>
      </c>
      <c r="I17" s="479">
        <f t="shared" si="1"/>
        <v>205</v>
      </c>
      <c r="J17" s="479">
        <f t="shared" si="1"/>
        <v>3401</v>
      </c>
      <c r="K17" s="479">
        <f t="shared" si="1"/>
        <v>786</v>
      </c>
      <c r="L17" s="479">
        <f t="shared" si="1"/>
        <v>751</v>
      </c>
      <c r="M17" s="953">
        <f t="shared" si="1"/>
        <v>2177</v>
      </c>
      <c r="N17" s="954">
        <f t="shared" si="1"/>
        <v>3068</v>
      </c>
      <c r="O17" s="479">
        <f t="shared" si="1"/>
        <v>3456</v>
      </c>
      <c r="P17" s="479">
        <f t="shared" si="1"/>
        <v>0</v>
      </c>
      <c r="Q17" s="479">
        <f t="shared" si="1"/>
        <v>0</v>
      </c>
      <c r="R17" s="479">
        <f t="shared" si="1"/>
        <v>0</v>
      </c>
      <c r="S17" s="479">
        <f t="shared" si="1"/>
        <v>1124</v>
      </c>
      <c r="T17" s="479">
        <f t="shared" si="1"/>
        <v>0</v>
      </c>
      <c r="U17" s="479">
        <f t="shared" si="1"/>
        <v>5884</v>
      </c>
      <c r="V17" s="479">
        <f t="shared" si="1"/>
        <v>0</v>
      </c>
      <c r="W17" s="479">
        <f t="shared" si="1"/>
        <v>369</v>
      </c>
      <c r="X17" s="953">
        <f t="shared" si="1"/>
        <v>1</v>
      </c>
      <c r="Y17" s="954">
        <f t="shared" si="1"/>
        <v>0</v>
      </c>
      <c r="Z17" s="479">
        <f t="shared" si="1"/>
        <v>10</v>
      </c>
      <c r="AA17" s="479">
        <f t="shared" si="1"/>
        <v>997</v>
      </c>
      <c r="AB17" s="479">
        <f t="shared" si="1"/>
        <v>843</v>
      </c>
      <c r="AC17" s="479">
        <f t="shared" si="1"/>
        <v>2874</v>
      </c>
      <c r="AD17" s="479">
        <f t="shared" si="1"/>
        <v>2701</v>
      </c>
      <c r="AE17" s="479">
        <f t="shared" si="1"/>
        <v>635</v>
      </c>
      <c r="AF17" s="479">
        <f t="shared" si="1"/>
        <v>0</v>
      </c>
      <c r="AG17" s="955">
        <f t="shared" si="1"/>
        <v>0</v>
      </c>
      <c r="AH17" s="951">
        <f t="shared" si="0"/>
        <v>37833</v>
      </c>
      <c r="AI17" s="952"/>
    </row>
    <row r="18" spans="1:70" ht="24.95" customHeight="1" x14ac:dyDescent="0.2">
      <c r="A18" s="471">
        <v>4</v>
      </c>
      <c r="B18" s="476" t="s">
        <v>568</v>
      </c>
      <c r="C18" s="473">
        <v>-1728</v>
      </c>
      <c r="D18" s="473">
        <v>-1900</v>
      </c>
      <c r="E18" s="473">
        <v>-440</v>
      </c>
      <c r="F18" s="473">
        <v>-1653</v>
      </c>
      <c r="G18" s="473">
        <v>-760</v>
      </c>
      <c r="H18" s="473">
        <v>-1554</v>
      </c>
      <c r="I18" s="473">
        <v>-1315</v>
      </c>
      <c r="J18" s="473">
        <v>-1500</v>
      </c>
      <c r="K18" s="473">
        <v>-2100</v>
      </c>
      <c r="L18" s="473">
        <v>-1634</v>
      </c>
      <c r="M18" s="948">
        <v>-1307</v>
      </c>
      <c r="N18" s="949">
        <v>-899</v>
      </c>
      <c r="O18" s="473">
        <v>-2655</v>
      </c>
      <c r="P18" s="473">
        <v>-3418</v>
      </c>
      <c r="Q18" s="473">
        <v>-2884</v>
      </c>
      <c r="R18" s="473">
        <v>-1600</v>
      </c>
      <c r="S18" s="473">
        <v>-1064</v>
      </c>
      <c r="T18" s="473">
        <v>-2081</v>
      </c>
      <c r="U18" s="473">
        <v>-1952</v>
      </c>
      <c r="V18" s="473">
        <v>-2452</v>
      </c>
      <c r="W18" s="473">
        <v>-1062</v>
      </c>
      <c r="X18" s="948">
        <v>-2088</v>
      </c>
      <c r="Y18" s="949">
        <v>-3328</v>
      </c>
      <c r="Z18" s="473">
        <v>-2310</v>
      </c>
      <c r="AA18" s="473">
        <v>-3115</v>
      </c>
      <c r="AB18" s="473">
        <v>-3216</v>
      </c>
      <c r="AC18" s="473">
        <v>-441</v>
      </c>
      <c r="AD18" s="473">
        <v>-3271</v>
      </c>
      <c r="AE18" s="473">
        <v>-2164</v>
      </c>
      <c r="AF18" s="473">
        <v>-11048</v>
      </c>
      <c r="AG18" s="950">
        <v>-1485</v>
      </c>
      <c r="AH18" s="956">
        <f t="shared" si="0"/>
        <v>-68424</v>
      </c>
      <c r="AI18" s="952"/>
    </row>
    <row r="19" spans="1:70" ht="24.95" customHeight="1" x14ac:dyDescent="0.2">
      <c r="A19" s="471">
        <v>5</v>
      </c>
      <c r="B19" s="476" t="s">
        <v>569</v>
      </c>
      <c r="C19" s="473"/>
      <c r="D19" s="473"/>
      <c r="E19" s="473"/>
      <c r="F19" s="473"/>
      <c r="G19" s="473"/>
      <c r="H19" s="473">
        <v>44</v>
      </c>
      <c r="I19" s="473"/>
      <c r="J19" s="473"/>
      <c r="K19" s="473"/>
      <c r="L19" s="473">
        <v>150</v>
      </c>
      <c r="M19" s="948"/>
      <c r="N19" s="949"/>
      <c r="O19" s="473"/>
      <c r="P19" s="473"/>
      <c r="Q19" s="473"/>
      <c r="R19" s="473"/>
      <c r="S19" s="473"/>
      <c r="T19" s="473"/>
      <c r="U19" s="473">
        <v>150</v>
      </c>
      <c r="V19" s="473"/>
      <c r="W19" s="473"/>
      <c r="X19" s="948"/>
      <c r="Y19" s="949"/>
      <c r="Z19" s="473"/>
      <c r="AA19" s="473"/>
      <c r="AB19" s="473"/>
      <c r="AC19" s="473"/>
      <c r="AD19" s="473"/>
      <c r="AE19" s="473"/>
      <c r="AF19" s="473"/>
      <c r="AG19" s="950"/>
      <c r="AH19" s="956">
        <f t="shared" si="0"/>
        <v>344</v>
      </c>
      <c r="AI19" s="952"/>
    </row>
    <row r="20" spans="1:70" ht="24.95" customHeight="1" x14ac:dyDescent="0.2">
      <c r="A20" s="471">
        <v>6</v>
      </c>
      <c r="B20" s="476" t="s">
        <v>570</v>
      </c>
      <c r="C20" s="473">
        <v>713</v>
      </c>
      <c r="D20" s="473">
        <v>-35</v>
      </c>
      <c r="E20" s="473">
        <v>352</v>
      </c>
      <c r="F20" s="473">
        <v>1104</v>
      </c>
      <c r="G20" s="473">
        <v>942</v>
      </c>
      <c r="H20" s="473">
        <v>-174</v>
      </c>
      <c r="I20" s="473">
        <v>521</v>
      </c>
      <c r="J20" s="473">
        <v>-58</v>
      </c>
      <c r="K20" s="473">
        <v>2635</v>
      </c>
      <c r="L20" s="473">
        <v>-45</v>
      </c>
      <c r="M20" s="948">
        <v>-86</v>
      </c>
      <c r="N20" s="949">
        <v>-126</v>
      </c>
      <c r="O20" s="473">
        <v>1388</v>
      </c>
      <c r="P20" s="473">
        <v>-16368</v>
      </c>
      <c r="Q20" s="473">
        <v>-84</v>
      </c>
      <c r="R20" s="473">
        <v>1035</v>
      </c>
      <c r="S20" s="473">
        <v>-181</v>
      </c>
      <c r="T20" s="473">
        <v>1296</v>
      </c>
      <c r="U20" s="473">
        <v>548</v>
      </c>
      <c r="V20" s="473">
        <v>1922</v>
      </c>
      <c r="W20" s="473">
        <v>635</v>
      </c>
      <c r="X20" s="948">
        <v>1711</v>
      </c>
      <c r="Y20" s="949">
        <v>1922</v>
      </c>
      <c r="Z20" s="473">
        <v>6484</v>
      </c>
      <c r="AA20" s="473">
        <v>3927</v>
      </c>
      <c r="AB20" s="473">
        <v>8699</v>
      </c>
      <c r="AC20" s="473">
        <v>2980</v>
      </c>
      <c r="AD20" s="473">
        <v>2327</v>
      </c>
      <c r="AE20" s="473">
        <v>1972</v>
      </c>
      <c r="AF20" s="473">
        <v>1635</v>
      </c>
      <c r="AG20" s="950">
        <v>4263</v>
      </c>
      <c r="AH20" s="956">
        <f t="shared" si="0"/>
        <v>31854</v>
      </c>
      <c r="AI20" s="952"/>
    </row>
    <row r="21" spans="1:70" ht="24.95" customHeight="1" x14ac:dyDescent="0.2">
      <c r="A21" s="471">
        <v>7</v>
      </c>
      <c r="B21" s="476" t="s">
        <v>576</v>
      </c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948"/>
      <c r="N21" s="949"/>
      <c r="O21" s="473"/>
      <c r="P21" s="473"/>
      <c r="Q21" s="473"/>
      <c r="R21" s="473"/>
      <c r="S21" s="473"/>
      <c r="T21" s="473"/>
      <c r="U21" s="473"/>
      <c r="V21" s="473"/>
      <c r="W21" s="473"/>
      <c r="X21" s="948"/>
      <c r="Y21" s="949"/>
      <c r="Z21" s="473"/>
      <c r="AA21" s="473"/>
      <c r="AB21" s="473"/>
      <c r="AC21" s="473"/>
      <c r="AD21" s="473"/>
      <c r="AE21" s="473"/>
      <c r="AF21" s="473"/>
      <c r="AG21" s="950"/>
      <c r="AH21" s="956">
        <f t="shared" si="0"/>
        <v>0</v>
      </c>
      <c r="AI21" s="952"/>
    </row>
    <row r="22" spans="1:70" ht="24.95" customHeight="1" x14ac:dyDescent="0.2">
      <c r="A22" s="471">
        <v>8</v>
      </c>
      <c r="B22" s="476" t="s">
        <v>577</v>
      </c>
      <c r="C22" s="473"/>
      <c r="D22" s="473"/>
      <c r="E22" s="473">
        <v>35</v>
      </c>
      <c r="F22" s="473"/>
      <c r="G22" s="473"/>
      <c r="H22" s="473"/>
      <c r="I22" s="473">
        <v>336</v>
      </c>
      <c r="J22" s="473"/>
      <c r="K22" s="473"/>
      <c r="L22" s="473"/>
      <c r="M22" s="948"/>
      <c r="N22" s="949"/>
      <c r="O22" s="473"/>
      <c r="P22" s="473"/>
      <c r="Q22" s="473"/>
      <c r="R22" s="473"/>
      <c r="S22" s="473"/>
      <c r="T22" s="473">
        <v>70</v>
      </c>
      <c r="U22" s="473"/>
      <c r="V22" s="473"/>
      <c r="W22" s="473"/>
      <c r="X22" s="948"/>
      <c r="Y22" s="949"/>
      <c r="Z22" s="473">
        <v>10</v>
      </c>
      <c r="AA22" s="473"/>
      <c r="AB22" s="473"/>
      <c r="AC22" s="473"/>
      <c r="AD22" s="473">
        <v>78</v>
      </c>
      <c r="AE22" s="473">
        <v>25</v>
      </c>
      <c r="AF22" s="473">
        <v>8</v>
      </c>
      <c r="AG22" s="950"/>
      <c r="AH22" s="951">
        <f t="shared" si="0"/>
        <v>562</v>
      </c>
      <c r="AI22" s="952"/>
    </row>
    <row r="23" spans="1:70" ht="24.95" customHeight="1" x14ac:dyDescent="0.2">
      <c r="A23" s="471">
        <v>9</v>
      </c>
      <c r="B23" s="476" t="s">
        <v>578</v>
      </c>
      <c r="C23" s="473">
        <v>630</v>
      </c>
      <c r="D23" s="473"/>
      <c r="E23" s="473"/>
      <c r="F23" s="473"/>
      <c r="G23" s="473">
        <v>11</v>
      </c>
      <c r="H23" s="473">
        <v>4</v>
      </c>
      <c r="I23" s="473"/>
      <c r="J23" s="473"/>
      <c r="K23" s="473"/>
      <c r="L23" s="473">
        <v>8</v>
      </c>
      <c r="M23" s="948">
        <v>-296</v>
      </c>
      <c r="N23" s="949">
        <v>7</v>
      </c>
      <c r="O23" s="473">
        <v>225</v>
      </c>
      <c r="P23" s="473">
        <v>135</v>
      </c>
      <c r="Q23" s="473">
        <v>87</v>
      </c>
      <c r="R23" s="473">
        <v>111</v>
      </c>
      <c r="S23" s="473">
        <v>6</v>
      </c>
      <c r="T23" s="473">
        <v>213</v>
      </c>
      <c r="U23" s="473">
        <v>282</v>
      </c>
      <c r="V23" s="473"/>
      <c r="W23" s="473">
        <v>-2</v>
      </c>
      <c r="X23" s="948">
        <v>-2</v>
      </c>
      <c r="Y23" s="949">
        <v>300</v>
      </c>
      <c r="Z23" s="473">
        <v>19</v>
      </c>
      <c r="AA23" s="473"/>
      <c r="AB23" s="473">
        <v>-1</v>
      </c>
      <c r="AC23" s="473"/>
      <c r="AD23" s="473"/>
      <c r="AE23" s="473"/>
      <c r="AF23" s="473">
        <v>1</v>
      </c>
      <c r="AG23" s="950"/>
      <c r="AH23" s="951">
        <f t="shared" si="0"/>
        <v>1738</v>
      </c>
      <c r="AI23" s="952"/>
    </row>
    <row r="24" spans="1:70" ht="24.95" customHeight="1" x14ac:dyDescent="0.2">
      <c r="A24" s="482">
        <v>10</v>
      </c>
      <c r="B24" s="483" t="s">
        <v>579</v>
      </c>
      <c r="C24" s="479">
        <f t="shared" ref="C24:AG24" si="2">SUM(C18-C19+C20-C21+C22-C23)</f>
        <v>-1645</v>
      </c>
      <c r="D24" s="479">
        <f t="shared" si="2"/>
        <v>-1935</v>
      </c>
      <c r="E24" s="479">
        <f t="shared" si="2"/>
        <v>-53</v>
      </c>
      <c r="F24" s="479">
        <f t="shared" si="2"/>
        <v>-549</v>
      </c>
      <c r="G24" s="479">
        <f t="shared" si="2"/>
        <v>171</v>
      </c>
      <c r="H24" s="479">
        <f t="shared" si="2"/>
        <v>-1776</v>
      </c>
      <c r="I24" s="479">
        <f t="shared" si="2"/>
        <v>-458</v>
      </c>
      <c r="J24" s="479">
        <f t="shared" si="2"/>
        <v>-1558</v>
      </c>
      <c r="K24" s="479">
        <f t="shared" si="2"/>
        <v>535</v>
      </c>
      <c r="L24" s="479">
        <f t="shared" si="2"/>
        <v>-1837</v>
      </c>
      <c r="M24" s="953">
        <f t="shared" si="2"/>
        <v>-1097</v>
      </c>
      <c r="N24" s="954">
        <f t="shared" si="2"/>
        <v>-1032</v>
      </c>
      <c r="O24" s="479">
        <f t="shared" si="2"/>
        <v>-1492</v>
      </c>
      <c r="P24" s="479">
        <f t="shared" si="2"/>
        <v>-19921</v>
      </c>
      <c r="Q24" s="479">
        <f t="shared" si="2"/>
        <v>-3055</v>
      </c>
      <c r="R24" s="479">
        <f t="shared" si="2"/>
        <v>-676</v>
      </c>
      <c r="S24" s="479">
        <f t="shared" si="2"/>
        <v>-1251</v>
      </c>
      <c r="T24" s="479">
        <f t="shared" si="2"/>
        <v>-928</v>
      </c>
      <c r="U24" s="479">
        <f t="shared" si="2"/>
        <v>-1836</v>
      </c>
      <c r="V24" s="479">
        <f t="shared" si="2"/>
        <v>-530</v>
      </c>
      <c r="W24" s="479">
        <f t="shared" si="2"/>
        <v>-425</v>
      </c>
      <c r="X24" s="953">
        <f t="shared" si="2"/>
        <v>-375</v>
      </c>
      <c r="Y24" s="954">
        <f t="shared" si="2"/>
        <v>-1706</v>
      </c>
      <c r="Z24" s="479">
        <f t="shared" si="2"/>
        <v>4165</v>
      </c>
      <c r="AA24" s="479">
        <f t="shared" si="2"/>
        <v>812</v>
      </c>
      <c r="AB24" s="479">
        <f t="shared" si="2"/>
        <v>5484</v>
      </c>
      <c r="AC24" s="479">
        <f t="shared" si="2"/>
        <v>2539</v>
      </c>
      <c r="AD24" s="479">
        <f t="shared" si="2"/>
        <v>-866</v>
      </c>
      <c r="AE24" s="479">
        <f t="shared" si="2"/>
        <v>-167</v>
      </c>
      <c r="AF24" s="479">
        <f t="shared" si="2"/>
        <v>-9406</v>
      </c>
      <c r="AG24" s="955">
        <f t="shared" si="2"/>
        <v>2778</v>
      </c>
      <c r="AH24" s="951">
        <f t="shared" si="0"/>
        <v>-38090</v>
      </c>
      <c r="AI24" s="952"/>
    </row>
    <row r="25" spans="1:70" ht="24.95" customHeight="1" x14ac:dyDescent="0.2">
      <c r="A25" s="471">
        <v>11</v>
      </c>
      <c r="B25" s="476" t="s">
        <v>580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948"/>
      <c r="N25" s="949"/>
      <c r="O25" s="473"/>
      <c r="P25" s="473"/>
      <c r="Q25" s="473"/>
      <c r="R25" s="473"/>
      <c r="S25" s="473"/>
      <c r="T25" s="473"/>
      <c r="U25" s="473"/>
      <c r="V25" s="473"/>
      <c r="W25" s="473"/>
      <c r="X25" s="948"/>
      <c r="Y25" s="949"/>
      <c r="Z25" s="473"/>
      <c r="AA25" s="473"/>
      <c r="AB25" s="473"/>
      <c r="AC25" s="473"/>
      <c r="AD25" s="473"/>
      <c r="AE25" s="473"/>
      <c r="AF25" s="473"/>
      <c r="AG25" s="950"/>
      <c r="AH25" s="956">
        <f t="shared" si="0"/>
        <v>0</v>
      </c>
    </row>
    <row r="26" spans="1:70" ht="24.95" customHeight="1" x14ac:dyDescent="0.2">
      <c r="A26" s="471">
        <v>12</v>
      </c>
      <c r="B26" s="476" t="s">
        <v>581</v>
      </c>
      <c r="C26" s="473"/>
      <c r="D26" s="473"/>
      <c r="E26" s="473"/>
      <c r="F26" s="473"/>
      <c r="G26" s="473"/>
      <c r="H26" s="473"/>
      <c r="I26" s="473"/>
      <c r="J26" s="473"/>
      <c r="K26" s="473"/>
      <c r="L26" s="473"/>
      <c r="M26" s="948"/>
      <c r="N26" s="949"/>
      <c r="O26" s="473"/>
      <c r="P26" s="473"/>
      <c r="Q26" s="473"/>
      <c r="R26" s="473"/>
      <c r="S26" s="473"/>
      <c r="T26" s="473"/>
      <c r="U26" s="473"/>
      <c r="V26" s="473"/>
      <c r="W26" s="473"/>
      <c r="X26" s="948"/>
      <c r="Y26" s="949"/>
      <c r="Z26" s="473"/>
      <c r="AA26" s="473"/>
      <c r="AB26" s="473"/>
      <c r="AC26" s="473"/>
      <c r="AD26" s="473"/>
      <c r="AE26" s="473"/>
      <c r="AF26" s="473"/>
      <c r="AG26" s="950"/>
      <c r="AH26" s="951">
        <f t="shared" si="0"/>
        <v>0</v>
      </c>
    </row>
    <row r="27" spans="1:70" ht="24.95" customHeight="1" x14ac:dyDescent="0.2">
      <c r="A27" s="482">
        <v>13</v>
      </c>
      <c r="B27" s="485" t="s">
        <v>582</v>
      </c>
      <c r="C27" s="479">
        <f t="shared" ref="C27:AG27" si="3">SUM(C17+C24-C25-C26)</f>
        <v>4140</v>
      </c>
      <c r="D27" s="479">
        <f t="shared" si="3"/>
        <v>-1847</v>
      </c>
      <c r="E27" s="479">
        <f t="shared" si="3"/>
        <v>1496</v>
      </c>
      <c r="F27" s="479">
        <f t="shared" si="3"/>
        <v>224</v>
      </c>
      <c r="G27" s="479">
        <f t="shared" si="3"/>
        <v>379</v>
      </c>
      <c r="H27" s="479">
        <f t="shared" si="3"/>
        <v>-1628</v>
      </c>
      <c r="I27" s="479">
        <f t="shared" si="3"/>
        <v>-253</v>
      </c>
      <c r="J27" s="479">
        <f t="shared" si="3"/>
        <v>1843</v>
      </c>
      <c r="K27" s="479">
        <f t="shared" si="3"/>
        <v>1321</v>
      </c>
      <c r="L27" s="479">
        <f t="shared" si="3"/>
        <v>-1086</v>
      </c>
      <c r="M27" s="953">
        <f t="shared" si="3"/>
        <v>1080</v>
      </c>
      <c r="N27" s="954">
        <f t="shared" si="3"/>
        <v>2036</v>
      </c>
      <c r="O27" s="479">
        <f t="shared" si="3"/>
        <v>1964</v>
      </c>
      <c r="P27" s="479">
        <f t="shared" si="3"/>
        <v>-19921</v>
      </c>
      <c r="Q27" s="479">
        <f t="shared" si="3"/>
        <v>-3055</v>
      </c>
      <c r="R27" s="479">
        <f t="shared" si="3"/>
        <v>-676</v>
      </c>
      <c r="S27" s="479">
        <f t="shared" si="3"/>
        <v>-127</v>
      </c>
      <c r="T27" s="479">
        <f t="shared" si="3"/>
        <v>-928</v>
      </c>
      <c r="U27" s="479">
        <f t="shared" si="3"/>
        <v>4048</v>
      </c>
      <c r="V27" s="479">
        <f t="shared" si="3"/>
        <v>-530</v>
      </c>
      <c r="W27" s="479">
        <f t="shared" si="3"/>
        <v>-56</v>
      </c>
      <c r="X27" s="953">
        <f t="shared" si="3"/>
        <v>-374</v>
      </c>
      <c r="Y27" s="954">
        <f t="shared" si="3"/>
        <v>-1706</v>
      </c>
      <c r="Z27" s="479">
        <f t="shared" si="3"/>
        <v>4175</v>
      </c>
      <c r="AA27" s="479">
        <f t="shared" si="3"/>
        <v>1809</v>
      </c>
      <c r="AB27" s="479">
        <f t="shared" si="3"/>
        <v>6327</v>
      </c>
      <c r="AC27" s="479">
        <f t="shared" si="3"/>
        <v>5413</v>
      </c>
      <c r="AD27" s="479">
        <f t="shared" si="3"/>
        <v>1835</v>
      </c>
      <c r="AE27" s="479">
        <f t="shared" si="3"/>
        <v>468</v>
      </c>
      <c r="AF27" s="479">
        <f t="shared" si="3"/>
        <v>-9406</v>
      </c>
      <c r="AG27" s="955">
        <f t="shared" si="3"/>
        <v>2778</v>
      </c>
      <c r="AH27" s="951">
        <f t="shared" si="0"/>
        <v>-257</v>
      </c>
      <c r="AI27" s="957"/>
    </row>
    <row r="28" spans="1:70" ht="24.95" customHeight="1" x14ac:dyDescent="0.2">
      <c r="A28" s="471">
        <v>14</v>
      </c>
      <c r="B28" s="476" t="s">
        <v>583</v>
      </c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948"/>
      <c r="N28" s="949"/>
      <c r="O28" s="473"/>
      <c r="P28" s="473"/>
      <c r="Q28" s="473"/>
      <c r="R28" s="473"/>
      <c r="S28" s="473"/>
      <c r="T28" s="473"/>
      <c r="U28" s="473"/>
      <c r="V28" s="473"/>
      <c r="W28" s="473"/>
      <c r="X28" s="948"/>
      <c r="Y28" s="949"/>
      <c r="Z28" s="473"/>
      <c r="AA28" s="473"/>
      <c r="AB28" s="473"/>
      <c r="AC28" s="473"/>
      <c r="AD28" s="473"/>
      <c r="AE28" s="473"/>
      <c r="AF28" s="473"/>
      <c r="AG28" s="950"/>
      <c r="AH28" s="951">
        <f t="shared" si="0"/>
        <v>0</v>
      </c>
    </row>
    <row r="29" spans="1:70" ht="24.95" customHeight="1" x14ac:dyDescent="0.2">
      <c r="A29" s="471">
        <v>15</v>
      </c>
      <c r="B29" s="476" t="s">
        <v>584</v>
      </c>
      <c r="C29" s="473"/>
      <c r="D29" s="473"/>
      <c r="E29" s="473"/>
      <c r="F29" s="473"/>
      <c r="G29" s="473"/>
      <c r="H29" s="473"/>
      <c r="I29" s="473"/>
      <c r="J29" s="473"/>
      <c r="K29" s="473"/>
      <c r="L29" s="473"/>
      <c r="M29" s="948"/>
      <c r="N29" s="949"/>
      <c r="O29" s="473"/>
      <c r="P29" s="473"/>
      <c r="Q29" s="473"/>
      <c r="R29" s="473"/>
      <c r="S29" s="473"/>
      <c r="T29" s="473"/>
      <c r="U29" s="473"/>
      <c r="V29" s="473"/>
      <c r="W29" s="473"/>
      <c r="X29" s="948"/>
      <c r="Y29" s="949"/>
      <c r="Z29" s="473"/>
      <c r="AA29" s="473"/>
      <c r="AB29" s="473"/>
      <c r="AC29" s="473"/>
      <c r="AD29" s="473"/>
      <c r="AE29" s="473"/>
      <c r="AF29" s="473"/>
      <c r="AG29" s="950"/>
      <c r="AH29" s="956">
        <f t="shared" si="0"/>
        <v>0</v>
      </c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</row>
    <row r="30" spans="1:70" ht="24.95" customHeight="1" x14ac:dyDescent="0.2">
      <c r="A30" s="471">
        <v>16</v>
      </c>
      <c r="B30" s="476" t="s">
        <v>585</v>
      </c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948"/>
      <c r="N30" s="949"/>
      <c r="O30" s="473"/>
      <c r="P30" s="473"/>
      <c r="Q30" s="473"/>
      <c r="R30" s="473"/>
      <c r="S30" s="473"/>
      <c r="T30" s="473"/>
      <c r="U30" s="473"/>
      <c r="V30" s="473"/>
      <c r="W30" s="473"/>
      <c r="X30" s="948"/>
      <c r="Y30" s="949"/>
      <c r="Z30" s="473"/>
      <c r="AA30" s="473"/>
      <c r="AB30" s="473"/>
      <c r="AC30" s="473"/>
      <c r="AD30" s="473"/>
      <c r="AE30" s="473"/>
      <c r="AF30" s="473"/>
      <c r="AG30" s="950"/>
      <c r="AH30" s="951">
        <f t="shared" si="0"/>
        <v>0</v>
      </c>
    </row>
    <row r="31" spans="1:70" ht="24.95" customHeight="1" x14ac:dyDescent="0.2">
      <c r="A31" s="471">
        <v>17</v>
      </c>
      <c r="B31" s="476" t="s">
        <v>586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948"/>
      <c r="N31" s="949"/>
      <c r="O31" s="473"/>
      <c r="P31" s="473"/>
      <c r="Q31" s="473"/>
      <c r="R31" s="473"/>
      <c r="S31" s="473"/>
      <c r="T31" s="473"/>
      <c r="U31" s="473"/>
      <c r="V31" s="473"/>
      <c r="W31" s="473"/>
      <c r="X31" s="948"/>
      <c r="Y31" s="949"/>
      <c r="Z31" s="473"/>
      <c r="AA31" s="473"/>
      <c r="AB31" s="473"/>
      <c r="AC31" s="473"/>
      <c r="AD31" s="473"/>
      <c r="AE31" s="473"/>
      <c r="AF31" s="473"/>
      <c r="AG31" s="950"/>
      <c r="AH31" s="956">
        <f t="shared" si="0"/>
        <v>0</v>
      </c>
    </row>
    <row r="32" spans="1:70" ht="24.95" customHeight="1" x14ac:dyDescent="0.2">
      <c r="A32" s="471">
        <v>18</v>
      </c>
      <c r="B32" s="486" t="s">
        <v>587</v>
      </c>
      <c r="C32" s="473"/>
      <c r="D32" s="473"/>
      <c r="E32" s="473"/>
      <c r="F32" s="487"/>
      <c r="G32" s="487"/>
      <c r="H32" s="487"/>
      <c r="I32" s="487"/>
      <c r="J32" s="487"/>
      <c r="K32" s="487"/>
      <c r="L32" s="487"/>
      <c r="M32" s="958"/>
      <c r="N32" s="959"/>
      <c r="O32" s="487"/>
      <c r="P32" s="487"/>
      <c r="Q32" s="487"/>
      <c r="R32" s="487"/>
      <c r="S32" s="487"/>
      <c r="T32" s="487"/>
      <c r="U32" s="487"/>
      <c r="V32" s="487"/>
      <c r="W32" s="487"/>
      <c r="X32" s="958"/>
      <c r="Y32" s="959"/>
      <c r="Z32" s="487"/>
      <c r="AA32" s="487"/>
      <c r="AB32" s="487"/>
      <c r="AC32" s="487"/>
      <c r="AD32" s="487"/>
      <c r="AE32" s="487"/>
      <c r="AF32" s="473"/>
      <c r="AG32" s="950"/>
      <c r="AH32" s="951">
        <f t="shared" si="0"/>
        <v>0</v>
      </c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</row>
    <row r="33" spans="1:34" ht="24.95" customHeight="1" x14ac:dyDescent="0.2">
      <c r="A33" s="482">
        <v>19</v>
      </c>
      <c r="B33" s="485" t="s">
        <v>588</v>
      </c>
      <c r="C33" s="479">
        <f t="shared" ref="C33:AG33" si="4">SUM(C27:C32)</f>
        <v>4140</v>
      </c>
      <c r="D33" s="479">
        <f t="shared" si="4"/>
        <v>-1847</v>
      </c>
      <c r="E33" s="479">
        <f t="shared" si="4"/>
        <v>1496</v>
      </c>
      <c r="F33" s="479">
        <f t="shared" si="4"/>
        <v>224</v>
      </c>
      <c r="G33" s="479">
        <f t="shared" si="4"/>
        <v>379</v>
      </c>
      <c r="H33" s="479">
        <f t="shared" si="4"/>
        <v>-1628</v>
      </c>
      <c r="I33" s="479">
        <f t="shared" si="4"/>
        <v>-253</v>
      </c>
      <c r="J33" s="479">
        <f t="shared" si="4"/>
        <v>1843</v>
      </c>
      <c r="K33" s="479">
        <f t="shared" si="4"/>
        <v>1321</v>
      </c>
      <c r="L33" s="479">
        <f t="shared" si="4"/>
        <v>-1086</v>
      </c>
      <c r="M33" s="953">
        <f t="shared" si="4"/>
        <v>1080</v>
      </c>
      <c r="N33" s="954">
        <f t="shared" si="4"/>
        <v>2036</v>
      </c>
      <c r="O33" s="479">
        <f t="shared" si="4"/>
        <v>1964</v>
      </c>
      <c r="P33" s="479">
        <f t="shared" si="4"/>
        <v>-19921</v>
      </c>
      <c r="Q33" s="479">
        <f t="shared" si="4"/>
        <v>-3055</v>
      </c>
      <c r="R33" s="479">
        <f t="shared" si="4"/>
        <v>-676</v>
      </c>
      <c r="S33" s="479">
        <f t="shared" si="4"/>
        <v>-127</v>
      </c>
      <c r="T33" s="479">
        <f t="shared" si="4"/>
        <v>-928</v>
      </c>
      <c r="U33" s="479">
        <f t="shared" si="4"/>
        <v>4048</v>
      </c>
      <c r="V33" s="479">
        <f t="shared" si="4"/>
        <v>-530</v>
      </c>
      <c r="W33" s="479">
        <f t="shared" si="4"/>
        <v>-56</v>
      </c>
      <c r="X33" s="953">
        <f t="shared" si="4"/>
        <v>-374</v>
      </c>
      <c r="Y33" s="954">
        <f t="shared" si="4"/>
        <v>-1706</v>
      </c>
      <c r="Z33" s="479">
        <f t="shared" si="4"/>
        <v>4175</v>
      </c>
      <c r="AA33" s="479">
        <f t="shared" si="4"/>
        <v>1809</v>
      </c>
      <c r="AB33" s="479">
        <f t="shared" si="4"/>
        <v>6327</v>
      </c>
      <c r="AC33" s="479">
        <f t="shared" si="4"/>
        <v>5413</v>
      </c>
      <c r="AD33" s="479">
        <f t="shared" si="4"/>
        <v>1835</v>
      </c>
      <c r="AE33" s="479">
        <f t="shared" si="4"/>
        <v>468</v>
      </c>
      <c r="AF33" s="479">
        <f t="shared" si="4"/>
        <v>-9406</v>
      </c>
      <c r="AG33" s="955">
        <f t="shared" si="4"/>
        <v>2778</v>
      </c>
      <c r="AH33" s="951">
        <f t="shared" si="0"/>
        <v>-257</v>
      </c>
    </row>
    <row r="34" spans="1:34" ht="24.95" customHeight="1" x14ac:dyDescent="0.2">
      <c r="A34" s="471">
        <v>20</v>
      </c>
      <c r="B34" s="476" t="s">
        <v>589</v>
      </c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948"/>
      <c r="N34" s="949"/>
      <c r="O34" s="473"/>
      <c r="P34" s="473"/>
      <c r="Q34" s="473"/>
      <c r="R34" s="473"/>
      <c r="S34" s="473"/>
      <c r="T34" s="473"/>
      <c r="U34" s="473"/>
      <c r="V34" s="473"/>
      <c r="W34" s="473"/>
      <c r="X34" s="948"/>
      <c r="Y34" s="949"/>
      <c r="Z34" s="473"/>
      <c r="AA34" s="473"/>
      <c r="AB34" s="473"/>
      <c r="AC34" s="473"/>
      <c r="AD34" s="473"/>
      <c r="AE34" s="473"/>
      <c r="AF34" s="473"/>
      <c r="AG34" s="950"/>
      <c r="AH34" s="951">
        <f t="shared" si="0"/>
        <v>0</v>
      </c>
    </row>
    <row r="35" spans="1:34" ht="24.95" customHeight="1" x14ac:dyDescent="0.2">
      <c r="A35" s="471">
        <v>21</v>
      </c>
      <c r="B35" s="476" t="s">
        <v>590</v>
      </c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948"/>
      <c r="N35" s="949"/>
      <c r="O35" s="473"/>
      <c r="P35" s="473"/>
      <c r="Q35" s="473"/>
      <c r="R35" s="473"/>
      <c r="S35" s="473"/>
      <c r="T35" s="473"/>
      <c r="U35" s="473"/>
      <c r="V35" s="473"/>
      <c r="W35" s="473"/>
      <c r="X35" s="948"/>
      <c r="Y35" s="949"/>
      <c r="Z35" s="473"/>
      <c r="AA35" s="473"/>
      <c r="AB35" s="473"/>
      <c r="AC35" s="473"/>
      <c r="AD35" s="473"/>
      <c r="AE35" s="473"/>
      <c r="AF35" s="473"/>
      <c r="AG35" s="950"/>
      <c r="AH35" s="951">
        <f t="shared" si="0"/>
        <v>0</v>
      </c>
    </row>
    <row r="36" spans="1:34" ht="24.95" customHeight="1" x14ac:dyDescent="0.2">
      <c r="A36" s="482">
        <v>22</v>
      </c>
      <c r="B36" s="485" t="s">
        <v>591</v>
      </c>
      <c r="C36" s="479">
        <f t="shared" ref="C36:AG36" si="5">SUM(C33+C34-C35)</f>
        <v>4140</v>
      </c>
      <c r="D36" s="479">
        <f t="shared" si="5"/>
        <v>-1847</v>
      </c>
      <c r="E36" s="479">
        <f t="shared" si="5"/>
        <v>1496</v>
      </c>
      <c r="F36" s="479">
        <f t="shared" si="5"/>
        <v>224</v>
      </c>
      <c r="G36" s="479">
        <f t="shared" si="5"/>
        <v>379</v>
      </c>
      <c r="H36" s="479">
        <f t="shared" si="5"/>
        <v>-1628</v>
      </c>
      <c r="I36" s="479">
        <f t="shared" si="5"/>
        <v>-253</v>
      </c>
      <c r="J36" s="479">
        <f t="shared" si="5"/>
        <v>1843</v>
      </c>
      <c r="K36" s="479">
        <f t="shared" si="5"/>
        <v>1321</v>
      </c>
      <c r="L36" s="479">
        <f t="shared" si="5"/>
        <v>-1086</v>
      </c>
      <c r="M36" s="953">
        <f t="shared" si="5"/>
        <v>1080</v>
      </c>
      <c r="N36" s="954">
        <f t="shared" si="5"/>
        <v>2036</v>
      </c>
      <c r="O36" s="479">
        <f t="shared" si="5"/>
        <v>1964</v>
      </c>
      <c r="P36" s="479">
        <f t="shared" si="5"/>
        <v>-19921</v>
      </c>
      <c r="Q36" s="479">
        <f t="shared" si="5"/>
        <v>-3055</v>
      </c>
      <c r="R36" s="479">
        <f t="shared" si="5"/>
        <v>-676</v>
      </c>
      <c r="S36" s="479">
        <f t="shared" si="5"/>
        <v>-127</v>
      </c>
      <c r="T36" s="479">
        <f t="shared" si="5"/>
        <v>-928</v>
      </c>
      <c r="U36" s="479">
        <f t="shared" si="5"/>
        <v>4048</v>
      </c>
      <c r="V36" s="479">
        <f t="shared" si="5"/>
        <v>-530</v>
      </c>
      <c r="W36" s="479">
        <f t="shared" si="5"/>
        <v>-56</v>
      </c>
      <c r="X36" s="953">
        <f t="shared" si="5"/>
        <v>-374</v>
      </c>
      <c r="Y36" s="954">
        <f t="shared" si="5"/>
        <v>-1706</v>
      </c>
      <c r="Z36" s="479">
        <f t="shared" si="5"/>
        <v>4175</v>
      </c>
      <c r="AA36" s="479">
        <f t="shared" si="5"/>
        <v>1809</v>
      </c>
      <c r="AB36" s="479">
        <f t="shared" si="5"/>
        <v>6327</v>
      </c>
      <c r="AC36" s="479">
        <f t="shared" si="5"/>
        <v>5413</v>
      </c>
      <c r="AD36" s="479">
        <f t="shared" si="5"/>
        <v>1835</v>
      </c>
      <c r="AE36" s="479">
        <f t="shared" si="5"/>
        <v>468</v>
      </c>
      <c r="AF36" s="479">
        <f t="shared" si="5"/>
        <v>-9406</v>
      </c>
      <c r="AG36" s="955">
        <f t="shared" si="5"/>
        <v>2778</v>
      </c>
      <c r="AH36" s="951">
        <f t="shared" si="0"/>
        <v>-257</v>
      </c>
    </row>
    <row r="37" spans="1:34" ht="24.95" customHeight="1" x14ac:dyDescent="0.2">
      <c r="A37" s="488">
        <v>23</v>
      </c>
      <c r="B37" s="489" t="s">
        <v>592</v>
      </c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960"/>
      <c r="N37" s="961"/>
      <c r="O37" s="354"/>
      <c r="P37" s="354"/>
      <c r="Q37" s="354"/>
      <c r="R37" s="354"/>
      <c r="S37" s="354"/>
      <c r="T37" s="354"/>
      <c r="U37" s="354"/>
      <c r="V37" s="354"/>
      <c r="W37" s="354"/>
      <c r="X37" s="960"/>
      <c r="Y37" s="961"/>
      <c r="Z37" s="354"/>
      <c r="AA37" s="354"/>
      <c r="AB37" s="354"/>
      <c r="AC37" s="354"/>
      <c r="AD37" s="354"/>
      <c r="AE37" s="354"/>
      <c r="AF37" s="354"/>
      <c r="AG37" s="962"/>
      <c r="AH37" s="963"/>
    </row>
    <row r="38" spans="1:34" ht="24.95" customHeight="1" x14ac:dyDescent="0.2">
      <c r="A38" s="488"/>
      <c r="B38" s="492" t="s">
        <v>78</v>
      </c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964"/>
      <c r="N38" s="965"/>
      <c r="O38" s="493"/>
      <c r="P38" s="493"/>
      <c r="Q38" s="493"/>
      <c r="R38" s="493"/>
      <c r="S38" s="493"/>
      <c r="T38" s="493"/>
      <c r="U38" s="493"/>
      <c r="V38" s="493"/>
      <c r="W38" s="493"/>
      <c r="X38" s="964"/>
      <c r="Y38" s="965"/>
      <c r="Z38" s="493"/>
      <c r="AA38" s="493"/>
      <c r="AB38" s="493"/>
      <c r="AC38" s="493"/>
      <c r="AD38" s="493"/>
      <c r="AE38" s="493"/>
      <c r="AF38" s="493"/>
      <c r="AG38" s="966"/>
      <c r="AH38" s="967">
        <f>SUM(C38:AG38)</f>
        <v>0</v>
      </c>
    </row>
    <row r="39" spans="1:34" ht="24.95" customHeight="1" x14ac:dyDescent="0.2">
      <c r="A39" s="497"/>
      <c r="B39" s="498" t="s">
        <v>79</v>
      </c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6"/>
      <c r="N39" s="968"/>
      <c r="O39" s="494"/>
      <c r="P39" s="494"/>
      <c r="Q39" s="494"/>
      <c r="R39" s="494"/>
      <c r="S39" s="494"/>
      <c r="T39" s="494"/>
      <c r="U39" s="494"/>
      <c r="V39" s="494"/>
      <c r="W39" s="494"/>
      <c r="X39" s="496"/>
      <c r="Y39" s="968"/>
      <c r="Z39" s="494"/>
      <c r="AA39" s="494"/>
      <c r="AB39" s="494"/>
      <c r="AC39" s="494"/>
      <c r="AD39" s="494"/>
      <c r="AE39" s="494"/>
      <c r="AF39" s="494"/>
      <c r="AG39" s="495"/>
      <c r="AH39" s="969">
        <f>SUM(C39:AG39)</f>
        <v>0</v>
      </c>
    </row>
    <row r="40" spans="1:34" ht="24.95" customHeight="1" x14ac:dyDescent="0.2">
      <c r="A40" s="499"/>
      <c r="B40" s="500" t="s">
        <v>80</v>
      </c>
      <c r="C40" s="501">
        <v>4140</v>
      </c>
      <c r="D40" s="501">
        <v>-1847</v>
      </c>
      <c r="E40" s="501">
        <v>1496</v>
      </c>
      <c r="F40" s="501">
        <v>224</v>
      </c>
      <c r="G40" s="501">
        <v>379</v>
      </c>
      <c r="H40" s="501">
        <v>-1628</v>
      </c>
      <c r="I40" s="501">
        <v>-253</v>
      </c>
      <c r="J40" s="501">
        <v>1843</v>
      </c>
      <c r="K40" s="501">
        <v>1321</v>
      </c>
      <c r="L40" s="501">
        <v>-1086</v>
      </c>
      <c r="M40" s="502">
        <v>1080</v>
      </c>
      <c r="N40" s="929">
        <v>2036</v>
      </c>
      <c r="O40" s="501">
        <v>1964</v>
      </c>
      <c r="P40" s="501">
        <v>-19921</v>
      </c>
      <c r="Q40" s="501">
        <v>-3055</v>
      </c>
      <c r="R40" s="501">
        <v>-676</v>
      </c>
      <c r="S40" s="501">
        <v>-127</v>
      </c>
      <c r="T40" s="501">
        <v>-928</v>
      </c>
      <c r="U40" s="501">
        <v>4048</v>
      </c>
      <c r="V40" s="501">
        <v>-530</v>
      </c>
      <c r="W40" s="501">
        <v>-56</v>
      </c>
      <c r="X40" s="502">
        <v>-374</v>
      </c>
      <c r="Y40" s="929">
        <v>-1706</v>
      </c>
      <c r="Z40" s="501">
        <v>4175</v>
      </c>
      <c r="AA40" s="501">
        <v>1809</v>
      </c>
      <c r="AB40" s="501">
        <v>6327</v>
      </c>
      <c r="AC40" s="501">
        <v>5413</v>
      </c>
      <c r="AD40" s="501">
        <v>1835</v>
      </c>
      <c r="AE40" s="501">
        <v>468</v>
      </c>
      <c r="AF40" s="501">
        <v>-9406</v>
      </c>
      <c r="AG40" s="928">
        <v>2778</v>
      </c>
      <c r="AH40" s="970">
        <f>SUM(C40:AG40)</f>
        <v>-257</v>
      </c>
    </row>
    <row r="41" spans="1:34" x14ac:dyDescent="0.2"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</row>
    <row r="42" spans="1:34" x14ac:dyDescent="0.2"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</row>
  </sheetData>
  <mergeCells count="4">
    <mergeCell ref="AF10:AF11"/>
    <mergeCell ref="C5:K5"/>
    <mergeCell ref="C6:K6"/>
    <mergeCell ref="C7:K7"/>
  </mergeCells>
  <phoneticPr fontId="0" type="noConversion"/>
  <printOptions horizontalCentered="1"/>
  <pageMargins left="0.39370078740157483" right="0.39370078740157483" top="1.1811023622047245" bottom="0.78740157480314965" header="0.23622047244094491" footer="0.51181102362204722"/>
  <pageSetup paperSize="9" scale="70" orientation="portrait" horizontalDpi="4294967292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opLeftCell="E1" zoomScale="75" workbookViewId="0">
      <selection activeCell="I49" sqref="I49"/>
    </sheetView>
  </sheetViews>
  <sheetFormatPr defaultRowHeight="12.75" x14ac:dyDescent="0.2"/>
  <cols>
    <col min="1" max="1" width="50.7109375" style="136" customWidth="1"/>
    <col min="2" max="2" width="11.7109375" style="136" customWidth="1"/>
    <col min="3" max="3" width="14.7109375" style="136" customWidth="1"/>
    <col min="4" max="4" width="11.7109375" style="136" customWidth="1"/>
    <col min="5" max="5" width="14.7109375" style="136" customWidth="1"/>
    <col min="6" max="6" width="11.7109375" style="136" customWidth="1"/>
    <col min="7" max="7" width="14.7109375" style="136" customWidth="1"/>
    <col min="8" max="8" width="11.7109375" style="136" customWidth="1"/>
    <col min="9" max="9" width="14.7109375" style="136" customWidth="1"/>
    <col min="10" max="10" width="12.7109375" style="136" customWidth="1"/>
    <col min="11" max="11" width="14.7109375" style="136" customWidth="1"/>
    <col min="12" max="12" width="15.7109375" style="136" customWidth="1"/>
    <col min="13" max="13" width="20.7109375" style="136" customWidth="1"/>
    <col min="14" max="16384" width="9.140625" style="136"/>
  </cols>
  <sheetData>
    <row r="1" spans="1:13" ht="15.75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2"/>
      <c r="M1" s="653" t="s">
        <v>428</v>
      </c>
    </row>
    <row r="2" spans="1:13" ht="15.75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2"/>
      <c r="M2" s="218" t="s">
        <v>53</v>
      </c>
    </row>
    <row r="3" spans="1:13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201"/>
      <c r="M3" s="201"/>
    </row>
    <row r="4" spans="1:13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201"/>
      <c r="M4" s="201"/>
    </row>
    <row r="5" spans="1:13" ht="18.75" x14ac:dyDescent="0.3">
      <c r="A5" s="2558" t="s">
        <v>721</v>
      </c>
      <c r="B5" s="2558"/>
      <c r="C5" s="2558"/>
      <c r="D5" s="2558"/>
      <c r="E5" s="2558"/>
      <c r="F5" s="2558"/>
      <c r="G5" s="2558"/>
      <c r="H5" s="2558"/>
      <c r="I5" s="2558"/>
      <c r="J5" s="2558"/>
      <c r="K5" s="2558"/>
      <c r="L5" s="2558"/>
      <c r="M5" s="2558"/>
    </row>
    <row r="6" spans="1:13" x14ac:dyDescent="0.2">
      <c r="A6" s="2559"/>
      <c r="B6" s="2559"/>
      <c r="C6" s="2559"/>
      <c r="D6" s="2559"/>
      <c r="E6" s="2559"/>
      <c r="F6" s="2559"/>
      <c r="G6" s="2559"/>
      <c r="H6" s="2559"/>
      <c r="I6" s="2559"/>
      <c r="J6" s="2559"/>
      <c r="K6" s="2559"/>
      <c r="L6" s="2559"/>
      <c r="M6" s="2559"/>
    </row>
    <row r="7" spans="1:13" x14ac:dyDescent="0.2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1"/>
      <c r="M7" s="201"/>
    </row>
    <row r="8" spans="1:13" x14ac:dyDescent="0.2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1"/>
      <c r="M8" s="201"/>
    </row>
    <row r="9" spans="1:13" ht="15.75" x14ac:dyDescent="0.25">
      <c r="A9" s="202"/>
      <c r="B9" s="202"/>
      <c r="C9" s="202"/>
      <c r="D9" s="202"/>
      <c r="E9" s="202"/>
      <c r="F9" s="202"/>
      <c r="G9" s="202"/>
      <c r="H9" s="202"/>
      <c r="I9" s="202"/>
      <c r="J9" s="201"/>
      <c r="K9" s="202"/>
      <c r="L9" s="201"/>
      <c r="M9" s="298" t="s">
        <v>97</v>
      </c>
    </row>
    <row r="10" spans="1:13" x14ac:dyDescent="0.2">
      <c r="A10" s="202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</row>
    <row r="11" spans="1:13" ht="13.5" thickBot="1" x14ac:dyDescent="0.25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5.75" x14ac:dyDescent="0.25">
      <c r="A12" s="203"/>
      <c r="B12" s="2562" t="s">
        <v>287</v>
      </c>
      <c r="C12" s="2563"/>
      <c r="D12" s="280"/>
      <c r="E12" s="283"/>
      <c r="F12" s="281"/>
      <c r="G12" s="283"/>
      <c r="H12" s="281"/>
      <c r="I12" s="283"/>
      <c r="J12" s="281"/>
      <c r="K12" s="283"/>
      <c r="L12" s="284"/>
      <c r="M12" s="282"/>
    </row>
    <row r="13" spans="1:13" ht="15.75" x14ac:dyDescent="0.25">
      <c r="A13" s="279"/>
      <c r="B13" s="2560" t="s">
        <v>286</v>
      </c>
      <c r="C13" s="2561"/>
      <c r="D13" s="2560" t="s">
        <v>99</v>
      </c>
      <c r="E13" s="2561"/>
      <c r="F13" s="2560" t="s">
        <v>101</v>
      </c>
      <c r="G13" s="2561"/>
      <c r="H13" s="2560" t="s">
        <v>288</v>
      </c>
      <c r="I13" s="2561"/>
      <c r="J13" s="2560" t="s">
        <v>171</v>
      </c>
      <c r="K13" s="2561"/>
      <c r="L13" s="277"/>
      <c r="M13" s="313" t="s">
        <v>92</v>
      </c>
    </row>
    <row r="14" spans="1:13" ht="15.75" x14ac:dyDescent="0.25">
      <c r="A14" s="279"/>
      <c r="B14" s="2560" t="s">
        <v>122</v>
      </c>
      <c r="C14" s="2561"/>
      <c r="D14" s="2560" t="s">
        <v>100</v>
      </c>
      <c r="E14" s="2561"/>
      <c r="F14" s="2560" t="s">
        <v>102</v>
      </c>
      <c r="G14" s="2561"/>
      <c r="H14" s="2560" t="s">
        <v>291</v>
      </c>
      <c r="I14" s="2561"/>
      <c r="J14" s="2560" t="s">
        <v>172</v>
      </c>
      <c r="K14" s="2561"/>
      <c r="L14" s="278" t="s">
        <v>86</v>
      </c>
      <c r="M14" s="313" t="s">
        <v>93</v>
      </c>
    </row>
    <row r="15" spans="1:13" ht="15.75" x14ac:dyDescent="0.25">
      <c r="A15" s="279"/>
      <c r="B15" s="2564" t="s">
        <v>103</v>
      </c>
      <c r="C15" s="2565"/>
      <c r="D15" s="2564" t="s">
        <v>343</v>
      </c>
      <c r="E15" s="2565"/>
      <c r="F15" s="2564" t="s">
        <v>104</v>
      </c>
      <c r="G15" s="2565"/>
      <c r="H15" s="2564" t="s">
        <v>121</v>
      </c>
      <c r="I15" s="2565"/>
      <c r="J15" s="295"/>
      <c r="K15" s="296"/>
      <c r="L15" s="278" t="s">
        <v>87</v>
      </c>
      <c r="M15" s="313" t="s">
        <v>94</v>
      </c>
    </row>
    <row r="16" spans="1:13" ht="15.75" x14ac:dyDescent="0.25">
      <c r="A16" s="204"/>
      <c r="B16" s="206"/>
      <c r="C16" s="206"/>
      <c r="D16" s="205"/>
      <c r="E16" s="206"/>
      <c r="F16" s="205"/>
      <c r="G16" s="206"/>
      <c r="H16" s="205"/>
      <c r="I16" s="206"/>
      <c r="J16" s="208"/>
      <c r="K16" s="207"/>
      <c r="L16" s="278" t="s">
        <v>88</v>
      </c>
      <c r="M16" s="299" t="s">
        <v>289</v>
      </c>
    </row>
    <row r="17" spans="1:13" ht="15.75" x14ac:dyDescent="0.25">
      <c r="A17" s="297" t="s">
        <v>284</v>
      </c>
      <c r="B17" s="277"/>
      <c r="C17" s="278" t="s">
        <v>105</v>
      </c>
      <c r="D17" s="277"/>
      <c r="E17" s="278" t="s">
        <v>105</v>
      </c>
      <c r="F17" s="277"/>
      <c r="G17" s="278" t="s">
        <v>105</v>
      </c>
      <c r="H17" s="277"/>
      <c r="I17" s="278" t="s">
        <v>105</v>
      </c>
      <c r="J17" s="278" t="s">
        <v>268</v>
      </c>
      <c r="K17" s="278" t="s">
        <v>270</v>
      </c>
      <c r="L17" s="278" t="s">
        <v>89</v>
      </c>
      <c r="M17" s="299"/>
    </row>
    <row r="18" spans="1:13" ht="15.75" x14ac:dyDescent="0.25">
      <c r="A18" s="297" t="s">
        <v>285</v>
      </c>
      <c r="B18" s="278" t="s">
        <v>106</v>
      </c>
      <c r="C18" s="278" t="s">
        <v>98</v>
      </c>
      <c r="D18" s="278" t="s">
        <v>106</v>
      </c>
      <c r="E18" s="278" t="s">
        <v>98</v>
      </c>
      <c r="F18" s="278" t="s">
        <v>106</v>
      </c>
      <c r="G18" s="278" t="s">
        <v>98</v>
      </c>
      <c r="H18" s="278" t="s">
        <v>106</v>
      </c>
      <c r="I18" s="278" t="s">
        <v>98</v>
      </c>
      <c r="J18" s="278" t="s">
        <v>173</v>
      </c>
      <c r="K18" s="278" t="s">
        <v>271</v>
      </c>
      <c r="L18" s="278" t="s">
        <v>90</v>
      </c>
      <c r="M18" s="299" t="s">
        <v>95</v>
      </c>
    </row>
    <row r="19" spans="1:13" ht="15.75" x14ac:dyDescent="0.25">
      <c r="A19" s="209"/>
      <c r="B19" s="278" t="s">
        <v>195</v>
      </c>
      <c r="C19" s="278" t="s">
        <v>137</v>
      </c>
      <c r="D19" s="278" t="s">
        <v>195</v>
      </c>
      <c r="E19" s="278" t="s">
        <v>137</v>
      </c>
      <c r="F19" s="278" t="s">
        <v>195</v>
      </c>
      <c r="G19" s="278" t="s">
        <v>137</v>
      </c>
      <c r="H19" s="278" t="s">
        <v>195</v>
      </c>
      <c r="I19" s="278" t="s">
        <v>137</v>
      </c>
      <c r="J19" s="278" t="s">
        <v>269</v>
      </c>
      <c r="K19" s="278" t="s">
        <v>272</v>
      </c>
      <c r="L19" s="278" t="s">
        <v>91</v>
      </c>
      <c r="M19" s="299" t="s">
        <v>96</v>
      </c>
    </row>
    <row r="20" spans="1:13" ht="15.75" x14ac:dyDescent="0.25">
      <c r="A20" s="209"/>
      <c r="B20" s="210"/>
      <c r="C20" s="210"/>
      <c r="D20" s="211"/>
      <c r="E20" s="210"/>
      <c r="F20" s="211"/>
      <c r="G20" s="210"/>
      <c r="H20" s="211"/>
      <c r="I20" s="210"/>
      <c r="J20" s="278" t="s">
        <v>107</v>
      </c>
      <c r="K20" s="294" t="s">
        <v>107</v>
      </c>
      <c r="L20" s="210"/>
      <c r="M20" s="299" t="s">
        <v>290</v>
      </c>
    </row>
    <row r="21" spans="1:13" ht="15" x14ac:dyDescent="0.25">
      <c r="A21" s="285">
        <v>1</v>
      </c>
      <c r="B21" s="286">
        <v>2</v>
      </c>
      <c r="C21" s="286">
        <v>3</v>
      </c>
      <c r="D21" s="286">
        <v>4</v>
      </c>
      <c r="E21" s="286">
        <v>5</v>
      </c>
      <c r="F21" s="286">
        <v>6</v>
      </c>
      <c r="G21" s="286">
        <v>7</v>
      </c>
      <c r="H21" s="286">
        <v>8</v>
      </c>
      <c r="I21" s="286">
        <v>9</v>
      </c>
      <c r="J21" s="286">
        <v>10</v>
      </c>
      <c r="K21" s="286">
        <v>11</v>
      </c>
      <c r="L21" s="286">
        <v>12</v>
      </c>
      <c r="M21" s="287">
        <v>13</v>
      </c>
    </row>
    <row r="22" spans="1:13" ht="15" x14ac:dyDescent="0.25">
      <c r="A22" s="504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3"/>
    </row>
    <row r="23" spans="1:13" x14ac:dyDescent="0.2">
      <c r="A23" s="505"/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5"/>
    </row>
    <row r="24" spans="1:13" ht="20.100000000000001" customHeight="1" x14ac:dyDescent="0.25">
      <c r="A24" s="300" t="s">
        <v>623</v>
      </c>
      <c r="B24" s="301">
        <v>58</v>
      </c>
      <c r="C24" s="301">
        <v>46400000</v>
      </c>
      <c r="D24" s="301">
        <v>0</v>
      </c>
      <c r="E24" s="301">
        <f t="shared" ref="E24:E29" si="0">D24*(C24/B24)</f>
        <v>0</v>
      </c>
      <c r="F24" s="301">
        <v>58</v>
      </c>
      <c r="G24" s="301">
        <f t="shared" ref="G24:G29" si="1">F24*(C24/B24)</f>
        <v>46400000</v>
      </c>
      <c r="H24" s="301">
        <v>0</v>
      </c>
      <c r="I24" s="301">
        <v>0</v>
      </c>
      <c r="J24" s="301">
        <f>G24-K24</f>
        <v>46400000</v>
      </c>
      <c r="K24" s="301"/>
      <c r="L24" s="301">
        <f t="shared" ref="L24:L37" si="2">I24-G24+J24+K24</f>
        <v>0</v>
      </c>
      <c r="M24" s="302">
        <f t="shared" ref="M24:M37" si="3">L24</f>
        <v>0</v>
      </c>
    </row>
    <row r="25" spans="1:13" ht="20.100000000000001" customHeight="1" x14ac:dyDescent="0.25">
      <c r="A25" s="300" t="s">
        <v>624</v>
      </c>
      <c r="B25" s="301">
        <v>58</v>
      </c>
      <c r="C25" s="301">
        <v>23200000</v>
      </c>
      <c r="D25" s="301">
        <v>0</v>
      </c>
      <c r="E25" s="301">
        <f t="shared" si="0"/>
        <v>0</v>
      </c>
      <c r="F25" s="301">
        <v>58</v>
      </c>
      <c r="G25" s="301">
        <f t="shared" si="1"/>
        <v>23200000</v>
      </c>
      <c r="H25" s="301">
        <v>0</v>
      </c>
      <c r="I25" s="301">
        <v>0</v>
      </c>
      <c r="J25" s="301">
        <f>G25-K25</f>
        <v>23200000</v>
      </c>
      <c r="K25" s="301"/>
      <c r="L25" s="301">
        <f t="shared" si="2"/>
        <v>0</v>
      </c>
      <c r="M25" s="302">
        <f t="shared" si="3"/>
        <v>0</v>
      </c>
    </row>
    <row r="26" spans="1:13" ht="20.100000000000001" customHeight="1" x14ac:dyDescent="0.25">
      <c r="A26" s="300" t="s">
        <v>722</v>
      </c>
      <c r="B26" s="301">
        <v>1039</v>
      </c>
      <c r="C26" s="301">
        <v>4363800</v>
      </c>
      <c r="D26" s="301">
        <v>0</v>
      </c>
      <c r="E26" s="301">
        <f t="shared" si="0"/>
        <v>0</v>
      </c>
      <c r="F26" s="301">
        <v>1039</v>
      </c>
      <c r="G26" s="301">
        <f t="shared" si="1"/>
        <v>4363800</v>
      </c>
      <c r="H26" s="301">
        <v>0</v>
      </c>
      <c r="I26" s="301">
        <f>H26*(C26/B26)</f>
        <v>0</v>
      </c>
      <c r="J26" s="301">
        <f>G26-K26</f>
        <v>4363800</v>
      </c>
      <c r="K26" s="301">
        <v>0</v>
      </c>
      <c r="L26" s="301">
        <f t="shared" si="2"/>
        <v>0</v>
      </c>
      <c r="M26" s="302">
        <f t="shared" si="3"/>
        <v>0</v>
      </c>
    </row>
    <row r="27" spans="1:13" ht="20.100000000000001" customHeight="1" x14ac:dyDescent="0.25">
      <c r="A27" s="300" t="s">
        <v>723</v>
      </c>
      <c r="B27" s="301">
        <v>1039</v>
      </c>
      <c r="C27" s="301">
        <v>2181900</v>
      </c>
      <c r="D27" s="301">
        <v>0</v>
      </c>
      <c r="E27" s="301">
        <f t="shared" si="0"/>
        <v>0</v>
      </c>
      <c r="F27" s="301">
        <v>1046</v>
      </c>
      <c r="G27" s="301">
        <f t="shared" si="1"/>
        <v>2196600</v>
      </c>
      <c r="H27" s="301">
        <f>F27-B27-D27</f>
        <v>7</v>
      </c>
      <c r="I27" s="301">
        <f>G27-C27-E27</f>
        <v>14700</v>
      </c>
      <c r="J27" s="301">
        <v>2011627</v>
      </c>
      <c r="K27" s="301"/>
      <c r="L27" s="301">
        <f t="shared" si="2"/>
        <v>-170273</v>
      </c>
      <c r="M27" s="302">
        <f t="shared" si="3"/>
        <v>-170273</v>
      </c>
    </row>
    <row r="28" spans="1:13" ht="20.100000000000001" customHeight="1" x14ac:dyDescent="0.25">
      <c r="A28" s="300" t="s">
        <v>724</v>
      </c>
      <c r="B28" s="301">
        <v>347</v>
      </c>
      <c r="C28" s="301">
        <v>6014667</v>
      </c>
      <c r="D28" s="301">
        <v>-3</v>
      </c>
      <c r="E28" s="301">
        <f t="shared" si="0"/>
        <v>-52000.002881844383</v>
      </c>
      <c r="F28" s="301">
        <v>344</v>
      </c>
      <c r="G28" s="301">
        <f t="shared" si="1"/>
        <v>5962666.9971181555</v>
      </c>
      <c r="H28" s="301">
        <v>0</v>
      </c>
      <c r="I28" s="301">
        <f t="shared" ref="I28:I35" si="4">H28*(C28/B28)</f>
        <v>0</v>
      </c>
      <c r="J28" s="301">
        <f>G28-K28-1</f>
        <v>5962665.9971181555</v>
      </c>
      <c r="K28" s="301"/>
      <c r="L28" s="301">
        <f t="shared" si="2"/>
        <v>-1</v>
      </c>
      <c r="M28" s="302">
        <f t="shared" si="3"/>
        <v>-1</v>
      </c>
    </row>
    <row r="29" spans="1:13" ht="20.100000000000001" customHeight="1" x14ac:dyDescent="0.25">
      <c r="A29" s="300" t="s">
        <v>725</v>
      </c>
      <c r="B29" s="301">
        <v>348</v>
      </c>
      <c r="C29" s="301">
        <v>3016000</v>
      </c>
      <c r="D29" s="301">
        <v>0</v>
      </c>
      <c r="E29" s="301">
        <f t="shared" si="0"/>
        <v>0</v>
      </c>
      <c r="F29" s="301">
        <v>351</v>
      </c>
      <c r="G29" s="301">
        <f t="shared" si="1"/>
        <v>3042000</v>
      </c>
      <c r="H29" s="301">
        <v>3</v>
      </c>
      <c r="I29" s="301">
        <f t="shared" si="4"/>
        <v>26000</v>
      </c>
      <c r="J29" s="301">
        <f>G29-K29-1</f>
        <v>3041999</v>
      </c>
      <c r="K29" s="301"/>
      <c r="L29" s="301">
        <f t="shared" si="2"/>
        <v>25999</v>
      </c>
      <c r="M29" s="302">
        <f t="shared" si="3"/>
        <v>25999</v>
      </c>
    </row>
    <row r="30" spans="1:13" ht="20.100000000000001" customHeight="1" x14ac:dyDescent="0.25">
      <c r="A30" s="300" t="s">
        <v>726</v>
      </c>
      <c r="B30" s="301">
        <v>11</v>
      </c>
      <c r="C30" s="301">
        <v>476667</v>
      </c>
      <c r="D30" s="301">
        <v>-1</v>
      </c>
      <c r="E30" s="301">
        <f>D30*(C30/B30)-1</f>
        <v>-43334.36363636364</v>
      </c>
      <c r="F30" s="301">
        <v>10</v>
      </c>
      <c r="G30" s="301">
        <f>F30*(C30/B30)-1</f>
        <v>433332.63636363641</v>
      </c>
      <c r="H30" s="301">
        <v>0</v>
      </c>
      <c r="I30" s="301">
        <f t="shared" si="4"/>
        <v>0</v>
      </c>
      <c r="J30" s="301">
        <f>G30-K30</f>
        <v>433332.63636363641</v>
      </c>
      <c r="K30" s="301"/>
      <c r="L30" s="301">
        <f t="shared" si="2"/>
        <v>0</v>
      </c>
      <c r="M30" s="302">
        <f t="shared" si="3"/>
        <v>0</v>
      </c>
    </row>
    <row r="31" spans="1:13" ht="20.100000000000001" customHeight="1" x14ac:dyDescent="0.25">
      <c r="A31" s="300" t="s">
        <v>727</v>
      </c>
      <c r="B31" s="301">
        <v>11</v>
      </c>
      <c r="C31" s="301">
        <v>238333</v>
      </c>
      <c r="D31" s="301">
        <v>0</v>
      </c>
      <c r="E31" s="301">
        <f t="shared" ref="E31:E36" si="5">D31*(C31/B31)</f>
        <v>0</v>
      </c>
      <c r="F31" s="301">
        <v>11</v>
      </c>
      <c r="G31" s="301">
        <f t="shared" ref="G31:G37" si="6">F31*(C31/B31)</f>
        <v>238333</v>
      </c>
      <c r="H31" s="301">
        <v>0</v>
      </c>
      <c r="I31" s="301">
        <f t="shared" si="4"/>
        <v>0</v>
      </c>
      <c r="J31" s="301">
        <f>G31-K31</f>
        <v>238333</v>
      </c>
      <c r="K31" s="301"/>
      <c r="L31" s="301">
        <f t="shared" si="2"/>
        <v>0</v>
      </c>
      <c r="M31" s="302">
        <f t="shared" si="3"/>
        <v>0</v>
      </c>
    </row>
    <row r="32" spans="1:13" ht="20.100000000000001" customHeight="1" x14ac:dyDescent="0.25">
      <c r="A32" s="300" t="s">
        <v>728</v>
      </c>
      <c r="B32" s="301">
        <v>2195</v>
      </c>
      <c r="C32" s="301">
        <v>149260000</v>
      </c>
      <c r="D32" s="301">
        <v>0</v>
      </c>
      <c r="E32" s="301">
        <f t="shared" si="5"/>
        <v>0</v>
      </c>
      <c r="F32" s="301">
        <v>2262</v>
      </c>
      <c r="G32" s="301">
        <f t="shared" si="6"/>
        <v>153816000</v>
      </c>
      <c r="H32" s="301">
        <v>67</v>
      </c>
      <c r="I32" s="301">
        <f t="shared" si="4"/>
        <v>4556000</v>
      </c>
      <c r="J32" s="301">
        <f>G32-K32</f>
        <v>153816000</v>
      </c>
      <c r="K32" s="301"/>
      <c r="L32" s="301">
        <f t="shared" si="2"/>
        <v>4556000</v>
      </c>
      <c r="M32" s="302">
        <f t="shared" si="3"/>
        <v>4556000</v>
      </c>
    </row>
    <row r="33" spans="1:49" ht="20.100000000000001" customHeight="1" x14ac:dyDescent="0.25">
      <c r="A33" s="300" t="s">
        <v>729</v>
      </c>
      <c r="B33" s="301">
        <v>7973</v>
      </c>
      <c r="C33" s="301">
        <v>9301833</v>
      </c>
      <c r="D33" s="301">
        <v>0</v>
      </c>
      <c r="E33" s="301">
        <f t="shared" si="5"/>
        <v>0</v>
      </c>
      <c r="F33" s="301">
        <v>7973</v>
      </c>
      <c r="G33" s="301">
        <f t="shared" si="6"/>
        <v>9301833</v>
      </c>
      <c r="H33" s="301">
        <v>0</v>
      </c>
      <c r="I33" s="301">
        <f t="shared" si="4"/>
        <v>0</v>
      </c>
      <c r="J33" s="301">
        <f>G33-K33</f>
        <v>9301833</v>
      </c>
      <c r="K33" s="301"/>
      <c r="L33" s="301">
        <f t="shared" si="2"/>
        <v>0</v>
      </c>
      <c r="M33" s="302">
        <f t="shared" si="3"/>
        <v>0</v>
      </c>
    </row>
    <row r="34" spans="1:49" ht="20.100000000000001" customHeight="1" x14ac:dyDescent="0.25">
      <c r="A34" s="300" t="s">
        <v>730</v>
      </c>
      <c r="B34" s="301">
        <v>8073</v>
      </c>
      <c r="C34" s="301">
        <v>4709250</v>
      </c>
      <c r="D34" s="301">
        <v>0</v>
      </c>
      <c r="E34" s="301">
        <f t="shared" si="5"/>
        <v>0</v>
      </c>
      <c r="F34" s="301">
        <v>8128</v>
      </c>
      <c r="G34" s="301">
        <f t="shared" si="6"/>
        <v>4741333.333333334</v>
      </c>
      <c r="H34" s="301">
        <v>55</v>
      </c>
      <c r="I34" s="301">
        <f t="shared" si="4"/>
        <v>32083.333333333336</v>
      </c>
      <c r="J34" s="301">
        <v>4710167</v>
      </c>
      <c r="K34" s="301"/>
      <c r="L34" s="301">
        <f t="shared" si="2"/>
        <v>916.99999999906868</v>
      </c>
      <c r="M34" s="302">
        <f t="shared" si="3"/>
        <v>916.99999999906868</v>
      </c>
    </row>
    <row r="35" spans="1:49" ht="20.100000000000001" customHeight="1" x14ac:dyDescent="0.25">
      <c r="A35" s="300" t="s">
        <v>731</v>
      </c>
      <c r="B35" s="301">
        <v>2588</v>
      </c>
      <c r="C35" s="301">
        <v>31056000</v>
      </c>
      <c r="D35" s="301">
        <v>0</v>
      </c>
      <c r="E35" s="301">
        <f t="shared" si="5"/>
        <v>0</v>
      </c>
      <c r="F35" s="301">
        <v>2699</v>
      </c>
      <c r="G35" s="301">
        <f t="shared" si="6"/>
        <v>32388000</v>
      </c>
      <c r="H35" s="301">
        <v>111</v>
      </c>
      <c r="I35" s="301">
        <f t="shared" si="4"/>
        <v>1332000</v>
      </c>
      <c r="J35" s="301">
        <f>G35-K35</f>
        <v>32388000</v>
      </c>
      <c r="K35" s="301">
        <v>0</v>
      </c>
      <c r="L35" s="301">
        <f t="shared" si="2"/>
        <v>1332000</v>
      </c>
      <c r="M35" s="302">
        <f t="shared" si="3"/>
        <v>1332000</v>
      </c>
    </row>
    <row r="36" spans="1:49" ht="20.100000000000001" customHeight="1" x14ac:dyDescent="0.25">
      <c r="A36" s="300" t="s">
        <v>627</v>
      </c>
      <c r="B36" s="301">
        <v>163</v>
      </c>
      <c r="C36" s="301">
        <v>267320</v>
      </c>
      <c r="D36" s="301">
        <v>0</v>
      </c>
      <c r="E36" s="301">
        <f t="shared" si="5"/>
        <v>0</v>
      </c>
      <c r="F36" s="301">
        <v>160</v>
      </c>
      <c r="G36" s="301">
        <f t="shared" si="6"/>
        <v>262400</v>
      </c>
      <c r="H36" s="301">
        <f>F36-B36-D36</f>
        <v>-3</v>
      </c>
      <c r="I36" s="301">
        <f>G36-C36-E36</f>
        <v>-4920</v>
      </c>
      <c r="J36" s="301">
        <f>G36-K36</f>
        <v>262400</v>
      </c>
      <c r="K36" s="301"/>
      <c r="L36" s="301">
        <f t="shared" si="2"/>
        <v>-4920</v>
      </c>
      <c r="M36" s="302">
        <f t="shared" si="3"/>
        <v>-4920</v>
      </c>
    </row>
    <row r="37" spans="1:49" ht="20.100000000000001" customHeight="1" x14ac:dyDescent="0.25">
      <c r="A37" s="300" t="s">
        <v>732</v>
      </c>
      <c r="B37" s="301">
        <v>9</v>
      </c>
      <c r="C37" s="301">
        <v>612000</v>
      </c>
      <c r="D37" s="301">
        <v>0</v>
      </c>
      <c r="E37" s="301">
        <v>0</v>
      </c>
      <c r="F37" s="301">
        <v>13</v>
      </c>
      <c r="G37" s="301">
        <f t="shared" si="6"/>
        <v>884000</v>
      </c>
      <c r="H37" s="301">
        <f>F37-B37-D37</f>
        <v>4</v>
      </c>
      <c r="I37" s="301">
        <f>G37-C37-E37</f>
        <v>272000</v>
      </c>
      <c r="J37" s="301">
        <f>G37-K37</f>
        <v>884000</v>
      </c>
      <c r="K37" s="301"/>
      <c r="L37" s="301">
        <f t="shared" si="2"/>
        <v>272000</v>
      </c>
      <c r="M37" s="302">
        <f t="shared" si="3"/>
        <v>272000</v>
      </c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</row>
    <row r="38" spans="1:49" ht="35.25" customHeight="1" x14ac:dyDescent="0.25">
      <c r="A38" s="300" t="s">
        <v>120</v>
      </c>
      <c r="B38" s="301">
        <f>SUM(B24:B37)</f>
        <v>23912</v>
      </c>
      <c r="C38" s="301">
        <f t="shared" ref="C38:J38" si="7">SUM(C24:C37)</f>
        <v>281097770</v>
      </c>
      <c r="D38" s="301">
        <f>SUM(D24:D37)</f>
        <v>-4</v>
      </c>
      <c r="E38" s="301">
        <f t="shared" si="7"/>
        <v>-95334.366518208029</v>
      </c>
      <c r="F38" s="301">
        <f t="shared" si="7"/>
        <v>24152</v>
      </c>
      <c r="G38" s="301">
        <f t="shared" si="7"/>
        <v>287230298.96681511</v>
      </c>
      <c r="H38" s="301">
        <f t="shared" si="7"/>
        <v>244</v>
      </c>
      <c r="I38" s="301">
        <f t="shared" si="7"/>
        <v>6227863.333333333</v>
      </c>
      <c r="J38" s="301">
        <f t="shared" si="7"/>
        <v>287014157.6334818</v>
      </c>
      <c r="K38" s="301">
        <f>SUM(K24:K37)</f>
        <v>0</v>
      </c>
      <c r="L38" s="301">
        <f>SUM(L24:L37)</f>
        <v>6011721.9999999991</v>
      </c>
      <c r="M38" s="302">
        <f>SUM(M24:M37)</f>
        <v>6011721.9999999991</v>
      </c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</row>
    <row r="39" spans="1:49" ht="20.100000000000001" customHeight="1" x14ac:dyDescent="0.25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2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</row>
    <row r="40" spans="1:49" ht="20.100000000000001" customHeight="1" x14ac:dyDescent="0.25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2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</row>
    <row r="41" spans="1:49" ht="35.25" customHeight="1" x14ac:dyDescent="0.25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90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</row>
    <row r="42" spans="1:49" ht="15" x14ac:dyDescent="0.25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90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</row>
    <row r="43" spans="1:49" ht="15" x14ac:dyDescent="0.25">
      <c r="A43" s="288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90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</row>
    <row r="44" spans="1:49" ht="15" x14ac:dyDescent="0.25">
      <c r="A44" s="291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3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</row>
    <row r="45" spans="1:49" ht="16.5" thickBot="1" x14ac:dyDescent="0.25">
      <c r="A45" s="303" t="s">
        <v>129</v>
      </c>
      <c r="B45" s="304">
        <f>B38</f>
        <v>23912</v>
      </c>
      <c r="C45" s="304">
        <f>C38</f>
        <v>281097770</v>
      </c>
      <c r="D45" s="304">
        <f>D38</f>
        <v>-4</v>
      </c>
      <c r="E45" s="304">
        <f>E38</f>
        <v>-95334.366518208029</v>
      </c>
      <c r="F45" s="304">
        <f t="shared" ref="F45:K45" si="8">F38</f>
        <v>24152</v>
      </c>
      <c r="G45" s="304">
        <f t="shared" si="8"/>
        <v>287230298.96681511</v>
      </c>
      <c r="H45" s="304">
        <f t="shared" si="8"/>
        <v>244</v>
      </c>
      <c r="I45" s="304">
        <f t="shared" si="8"/>
        <v>6227863.333333333</v>
      </c>
      <c r="J45" s="304">
        <f t="shared" si="8"/>
        <v>287014157.6334818</v>
      </c>
      <c r="K45" s="304">
        <f t="shared" si="8"/>
        <v>0</v>
      </c>
      <c r="L45" s="304">
        <f>L38</f>
        <v>6011721.9999999991</v>
      </c>
      <c r="M45" s="305">
        <f>M38</f>
        <v>6011721.9999999991</v>
      </c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</row>
    <row r="46" spans="1:49" ht="35.1" customHeight="1" x14ac:dyDescent="0.2"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</row>
    <row r="47" spans="1:49" x14ac:dyDescent="0.2">
      <c r="C47" s="216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</row>
    <row r="48" spans="1:49" x14ac:dyDescent="0.2"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</row>
    <row r="49" spans="1:49" x14ac:dyDescent="0.2"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</row>
    <row r="50" spans="1:49" hidden="1" x14ac:dyDescent="0.2">
      <c r="A50" s="136" t="s">
        <v>657</v>
      </c>
      <c r="B50" s="136">
        <v>209192</v>
      </c>
      <c r="C50" s="136">
        <v>175265</v>
      </c>
      <c r="D50" s="136">
        <v>175265</v>
      </c>
    </row>
  </sheetData>
  <mergeCells count="17">
    <mergeCell ref="H15:I15"/>
    <mergeCell ref="D15:E15"/>
    <mergeCell ref="B15:C15"/>
    <mergeCell ref="F15:G15"/>
    <mergeCell ref="A5:M5"/>
    <mergeCell ref="A6:M6"/>
    <mergeCell ref="H13:I13"/>
    <mergeCell ref="J13:K13"/>
    <mergeCell ref="J14:K14"/>
    <mergeCell ref="F14:G14"/>
    <mergeCell ref="B13:C13"/>
    <mergeCell ref="D13:E13"/>
    <mergeCell ref="F13:G13"/>
    <mergeCell ref="B14:C14"/>
    <mergeCell ref="D14:E14"/>
    <mergeCell ref="H14:I14"/>
    <mergeCell ref="B12:C12"/>
  </mergeCells>
  <phoneticPr fontId="0" type="noConversion"/>
  <printOptions horizontalCentered="1" verticalCentered="1"/>
  <pageMargins left="0" right="0" top="0" bottom="0" header="0.63" footer="0.51181102362204722"/>
  <pageSetup paperSize="9" scale="65" orientation="landscape" horizontalDpi="4294967292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7"/>
  <sheetViews>
    <sheetView workbookViewId="0">
      <selection activeCell="F9" sqref="F9"/>
    </sheetView>
  </sheetViews>
  <sheetFormatPr defaultRowHeight="15" x14ac:dyDescent="0.2"/>
  <cols>
    <col min="1" max="1" width="56.7109375" style="84" customWidth="1"/>
    <col min="2" max="2" width="13.7109375" style="84" customWidth="1"/>
    <col min="3" max="3" width="2.7109375" style="84" customWidth="1"/>
    <col min="4" max="4" width="13.7109375" style="84" customWidth="1"/>
    <col min="5" max="5" width="2.7109375" style="84" customWidth="1"/>
    <col min="6" max="6" width="13.7109375" style="84" customWidth="1"/>
    <col min="7" max="7" width="2.7109375" style="84" customWidth="1"/>
    <col min="8" max="8" width="13.7109375" style="84" customWidth="1"/>
    <col min="9" max="9" width="2.7109375" style="84" customWidth="1"/>
    <col min="10" max="16384" width="9.140625" style="84"/>
  </cols>
  <sheetData>
    <row r="1" spans="1:16" ht="15.75" x14ac:dyDescent="0.25">
      <c r="A1" s="13"/>
      <c r="B1" s="13"/>
      <c r="C1" s="13"/>
      <c r="D1" s="13"/>
      <c r="E1" s="13"/>
      <c r="F1" s="13"/>
      <c r="G1" s="13"/>
      <c r="H1" s="13"/>
      <c r="I1" s="311" t="s">
        <v>548</v>
      </c>
      <c r="J1" s="13"/>
      <c r="K1" s="13"/>
      <c r="L1" s="13"/>
      <c r="M1" s="13"/>
      <c r="N1" s="13"/>
      <c r="O1" s="13"/>
      <c r="P1" s="13"/>
    </row>
    <row r="2" spans="1:16" ht="15.75" x14ac:dyDescent="0.25">
      <c r="A2" s="13"/>
      <c r="B2" s="13"/>
      <c r="C2" s="13"/>
      <c r="D2" s="13"/>
      <c r="E2" s="13"/>
      <c r="G2" s="13"/>
      <c r="H2" s="13"/>
      <c r="I2" s="311" t="s">
        <v>53</v>
      </c>
      <c r="J2" s="13"/>
      <c r="K2" s="13"/>
      <c r="L2" s="13"/>
      <c r="M2" s="13"/>
      <c r="N2" s="13"/>
      <c r="O2" s="13"/>
      <c r="P2" s="13"/>
    </row>
    <row r="3" spans="1:16" ht="15.75" x14ac:dyDescent="0.25">
      <c r="A3" s="13"/>
      <c r="B3" s="13"/>
      <c r="C3" s="13"/>
      <c r="D3" s="13"/>
      <c r="E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5.7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5.75" x14ac:dyDescent="0.25">
      <c r="A5" s="217"/>
      <c r="B5" s="217"/>
      <c r="C5" s="217"/>
      <c r="D5" s="217"/>
      <c r="E5" s="217"/>
      <c r="F5" s="217"/>
      <c r="G5" s="217"/>
      <c r="H5" s="218"/>
      <c r="I5" s="218"/>
      <c r="J5" s="218"/>
      <c r="K5" s="218"/>
      <c r="L5" s="218"/>
      <c r="M5" s="218"/>
      <c r="N5" s="218"/>
      <c r="O5" s="218"/>
      <c r="P5" s="218"/>
    </row>
    <row r="6" spans="1:16" ht="15.75" x14ac:dyDescent="0.25">
      <c r="A6" s="2585" t="s">
        <v>715</v>
      </c>
      <c r="B6" s="2585"/>
      <c r="C6" s="2585"/>
      <c r="D6" s="2585"/>
      <c r="E6" s="2585"/>
      <c r="F6" s="2585"/>
      <c r="G6" s="2585"/>
      <c r="H6" s="2585"/>
      <c r="I6" s="2585"/>
      <c r="J6" s="13"/>
      <c r="K6" s="13"/>
      <c r="L6" s="13"/>
      <c r="M6" s="13"/>
      <c r="N6" s="13"/>
      <c r="O6" s="13"/>
      <c r="P6" s="13"/>
    </row>
    <row r="7" spans="1:16" ht="15.75" x14ac:dyDescent="0.25">
      <c r="A7" s="2586" t="s">
        <v>54</v>
      </c>
      <c r="B7" s="2586"/>
      <c r="C7" s="2586"/>
      <c r="D7" s="2586"/>
      <c r="E7" s="2586"/>
      <c r="F7" s="2586"/>
      <c r="G7" s="2586"/>
      <c r="H7" s="2586"/>
      <c r="I7" s="2586"/>
      <c r="J7" s="13"/>
      <c r="K7" s="13"/>
      <c r="L7" s="13"/>
      <c r="M7" s="13"/>
      <c r="N7" s="13"/>
      <c r="O7" s="13"/>
      <c r="P7" s="13"/>
    </row>
    <row r="8" spans="1:16" ht="15.75" x14ac:dyDescent="0.25">
      <c r="A8" s="2585"/>
      <c r="B8" s="2585"/>
      <c r="C8" s="2585"/>
      <c r="D8" s="2585"/>
      <c r="E8" s="2585"/>
      <c r="F8" s="2585"/>
      <c r="G8" s="2585"/>
      <c r="H8" s="2585"/>
      <c r="I8" s="2585"/>
      <c r="J8" s="13"/>
      <c r="K8" s="13"/>
      <c r="L8" s="13"/>
      <c r="M8" s="13"/>
      <c r="N8" s="13"/>
      <c r="O8" s="13"/>
      <c r="P8" s="13"/>
    </row>
    <row r="9" spans="1:16" ht="15.75" x14ac:dyDescent="0.25">
      <c r="A9" s="506"/>
      <c r="B9" s="506"/>
      <c r="C9" s="506"/>
      <c r="D9" s="506"/>
      <c r="E9" s="506"/>
      <c r="F9" s="506"/>
      <c r="G9" s="506"/>
      <c r="H9" s="506"/>
      <c r="I9" s="506"/>
      <c r="J9" s="13"/>
      <c r="K9" s="13"/>
      <c r="L9" s="13"/>
      <c r="M9" s="13"/>
      <c r="N9" s="13"/>
      <c r="O9" s="13"/>
      <c r="P9" s="13"/>
    </row>
    <row r="10" spans="1:16" ht="15.75" x14ac:dyDescent="0.25">
      <c r="A10" s="506"/>
      <c r="B10" s="506"/>
      <c r="C10" s="506"/>
      <c r="D10" s="506"/>
      <c r="E10" s="506"/>
      <c r="F10" s="506"/>
      <c r="G10" s="506"/>
      <c r="H10" s="506"/>
      <c r="I10" s="506"/>
      <c r="J10" s="13"/>
      <c r="K10" s="13"/>
      <c r="L10" s="13"/>
      <c r="M10" s="13"/>
      <c r="N10" s="13"/>
      <c r="O10" s="13"/>
      <c r="P10" s="13"/>
    </row>
    <row r="11" spans="1:16" ht="16.5" thickBot="1" x14ac:dyDescent="0.3">
      <c r="A11" s="507"/>
      <c r="B11" s="507"/>
      <c r="C11" s="507"/>
      <c r="D11" s="507"/>
      <c r="E11" s="507"/>
      <c r="F11" s="507"/>
      <c r="G11" s="507"/>
      <c r="H11" s="507"/>
      <c r="I11" s="507"/>
      <c r="J11" s="13"/>
      <c r="K11" s="13"/>
      <c r="L11" s="13"/>
      <c r="M11" s="13"/>
      <c r="N11" s="13"/>
      <c r="O11" s="13"/>
      <c r="P11" s="13"/>
    </row>
    <row r="12" spans="1:16" ht="15.75" x14ac:dyDescent="0.25">
      <c r="A12" s="219"/>
      <c r="B12" s="2570" t="s">
        <v>164</v>
      </c>
      <c r="C12" s="2578"/>
      <c r="D12" s="2587" t="s">
        <v>430</v>
      </c>
      <c r="E12" s="2588"/>
      <c r="F12" s="2587"/>
      <c r="G12" s="2589"/>
      <c r="H12" s="224"/>
      <c r="I12" s="225"/>
      <c r="J12" s="13"/>
      <c r="K12" s="13"/>
      <c r="L12" s="13"/>
      <c r="M12" s="13"/>
      <c r="N12" s="13"/>
      <c r="O12" s="13"/>
      <c r="P12" s="13"/>
    </row>
    <row r="13" spans="1:16" ht="15.75" x14ac:dyDescent="0.25">
      <c r="A13" s="226" t="s">
        <v>320</v>
      </c>
      <c r="B13" s="2570" t="s">
        <v>165</v>
      </c>
      <c r="C13" s="2578"/>
      <c r="D13" s="2570" t="s">
        <v>431</v>
      </c>
      <c r="E13" s="2578"/>
      <c r="F13" s="2570" t="s">
        <v>481</v>
      </c>
      <c r="G13" s="2582"/>
      <c r="H13" s="2570" t="s">
        <v>484</v>
      </c>
      <c r="I13" s="2571"/>
      <c r="J13" s="13"/>
      <c r="K13" s="13"/>
      <c r="L13" s="13"/>
      <c r="M13" s="13"/>
      <c r="N13" s="13"/>
      <c r="O13" s="13"/>
      <c r="P13" s="13"/>
    </row>
    <row r="14" spans="1:16" ht="15.75" x14ac:dyDescent="0.25">
      <c r="A14" s="219"/>
      <c r="B14" s="2570" t="s">
        <v>169</v>
      </c>
      <c r="C14" s="2578"/>
      <c r="D14" s="2570" t="s">
        <v>479</v>
      </c>
      <c r="E14" s="2578"/>
      <c r="F14" s="2570" t="s">
        <v>482</v>
      </c>
      <c r="G14" s="2582"/>
      <c r="H14" s="2570" t="s">
        <v>104</v>
      </c>
      <c r="I14" s="2571"/>
      <c r="J14" s="13"/>
      <c r="K14" s="13"/>
      <c r="L14" s="13"/>
      <c r="M14" s="13"/>
      <c r="N14" s="13"/>
      <c r="O14" s="13"/>
      <c r="P14" s="13"/>
    </row>
    <row r="15" spans="1:16" ht="15.75" x14ac:dyDescent="0.25">
      <c r="A15" s="219"/>
      <c r="B15" s="2570" t="s">
        <v>170</v>
      </c>
      <c r="C15" s="2578"/>
      <c r="D15" s="2570" t="s">
        <v>480</v>
      </c>
      <c r="E15" s="2578"/>
      <c r="F15" s="2570" t="s">
        <v>483</v>
      </c>
      <c r="G15" s="2582"/>
      <c r="H15" s="2570"/>
      <c r="I15" s="2571"/>
      <c r="J15" s="13"/>
      <c r="K15" s="13"/>
      <c r="L15" s="13"/>
      <c r="M15" s="13"/>
      <c r="N15" s="13"/>
      <c r="O15" s="13"/>
      <c r="P15" s="13"/>
    </row>
    <row r="16" spans="1:16" ht="15.75" x14ac:dyDescent="0.25">
      <c r="A16" s="231"/>
      <c r="B16" s="2579" t="s">
        <v>536</v>
      </c>
      <c r="C16" s="2580"/>
      <c r="D16" s="232"/>
      <c r="E16" s="233"/>
      <c r="F16" s="227"/>
      <c r="G16" s="230"/>
      <c r="H16" s="227"/>
      <c r="I16" s="228"/>
      <c r="J16" s="13"/>
      <c r="K16" s="13"/>
      <c r="L16" s="13"/>
      <c r="M16" s="13"/>
      <c r="N16" s="13"/>
      <c r="O16" s="13"/>
      <c r="P16" s="13"/>
    </row>
    <row r="17" spans="1:49" ht="15.75" x14ac:dyDescent="0.25">
      <c r="A17" s="234">
        <v>1</v>
      </c>
      <c r="B17" s="2574">
        <v>2</v>
      </c>
      <c r="C17" s="2581"/>
      <c r="D17" s="2574">
        <v>3</v>
      </c>
      <c r="E17" s="2581"/>
      <c r="F17" s="2574">
        <v>4</v>
      </c>
      <c r="G17" s="2584"/>
      <c r="H17" s="2574">
        <v>5</v>
      </c>
      <c r="I17" s="2575"/>
      <c r="J17" s="13"/>
      <c r="K17" s="13"/>
      <c r="L17" s="13"/>
      <c r="M17" s="13"/>
      <c r="N17" s="13"/>
      <c r="O17" s="13"/>
      <c r="P17" s="13"/>
    </row>
    <row r="18" spans="1:49" ht="15.75" x14ac:dyDescent="0.25">
      <c r="A18" s="235"/>
      <c r="B18" s="222"/>
      <c r="C18" s="223"/>
      <c r="D18" s="222"/>
      <c r="E18" s="223"/>
      <c r="F18" s="220"/>
      <c r="G18" s="236"/>
      <c r="H18" s="222"/>
      <c r="I18" s="237"/>
      <c r="J18" s="13"/>
      <c r="K18" s="13"/>
      <c r="L18" s="13"/>
      <c r="M18" s="13"/>
      <c r="N18" s="13"/>
      <c r="O18" s="13"/>
      <c r="P18" s="13"/>
    </row>
    <row r="19" spans="1:49" ht="30" customHeight="1" x14ac:dyDescent="0.25">
      <c r="A19" s="238" t="s">
        <v>716</v>
      </c>
      <c r="B19" s="508">
        <v>167</v>
      </c>
      <c r="C19" s="509"/>
      <c r="D19" s="508">
        <v>167</v>
      </c>
      <c r="E19" s="509"/>
      <c r="F19" s="227"/>
      <c r="G19" s="240"/>
      <c r="H19" s="227"/>
      <c r="I19" s="228"/>
      <c r="J19" s="51"/>
      <c r="K19" s="51"/>
      <c r="L19" s="51"/>
      <c r="M19" s="51"/>
      <c r="N19" s="51"/>
      <c r="O19" s="51"/>
      <c r="P19" s="51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</row>
    <row r="20" spans="1:49" ht="30" customHeight="1" x14ac:dyDescent="0.25">
      <c r="A20" s="238" t="s">
        <v>695</v>
      </c>
      <c r="B20" s="508">
        <v>1753</v>
      </c>
      <c r="C20" s="510"/>
      <c r="D20" s="508">
        <v>1753</v>
      </c>
      <c r="E20" s="510"/>
      <c r="F20" s="227"/>
      <c r="G20" s="240"/>
      <c r="H20" s="227"/>
      <c r="I20" s="228"/>
      <c r="J20" s="51"/>
      <c r="K20" s="51"/>
      <c r="L20" s="51"/>
      <c r="M20" s="51"/>
      <c r="N20" s="51"/>
      <c r="O20" s="51"/>
      <c r="P20" s="51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</row>
    <row r="21" spans="1:49" ht="30" customHeight="1" x14ac:dyDescent="0.25">
      <c r="A21" s="238" t="s">
        <v>429</v>
      </c>
      <c r="B21" s="508">
        <v>21884</v>
      </c>
      <c r="C21" s="239"/>
      <c r="D21" s="508">
        <v>21884</v>
      </c>
      <c r="E21" s="239"/>
      <c r="F21" s="227"/>
      <c r="G21" s="240"/>
      <c r="H21" s="227"/>
      <c r="I21" s="228"/>
      <c r="J21" s="51"/>
      <c r="K21" s="51"/>
      <c r="L21" s="51"/>
      <c r="M21" s="51"/>
      <c r="N21" s="51"/>
      <c r="O21" s="51"/>
      <c r="P21" s="51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</row>
    <row r="22" spans="1:49" ht="30" customHeight="1" x14ac:dyDescent="0.25">
      <c r="A22" s="238" t="s">
        <v>717</v>
      </c>
      <c r="B22" s="508">
        <v>7662</v>
      </c>
      <c r="C22" s="239"/>
      <c r="D22" s="508">
        <v>7662</v>
      </c>
      <c r="E22" s="241"/>
      <c r="F22" s="227"/>
      <c r="G22" s="240"/>
      <c r="H22" s="227"/>
      <c r="I22" s="228"/>
      <c r="J22" s="51"/>
      <c r="K22" s="51"/>
      <c r="L22" s="51"/>
      <c r="M22" s="51"/>
      <c r="N22" s="51"/>
      <c r="O22" s="51"/>
      <c r="P22" s="51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</row>
    <row r="23" spans="1:49" ht="15.75" x14ac:dyDescent="0.25">
      <c r="A23" s="238"/>
      <c r="B23" s="220"/>
      <c r="C23" s="239"/>
      <c r="D23" s="220"/>
      <c r="E23" s="239"/>
      <c r="F23" s="220"/>
      <c r="G23" s="241"/>
      <c r="H23" s="220"/>
      <c r="I23" s="229"/>
      <c r="J23" s="51"/>
      <c r="K23" s="51"/>
      <c r="L23" s="51"/>
      <c r="M23" s="51"/>
      <c r="N23" s="51"/>
      <c r="O23" s="51"/>
      <c r="P23" s="51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</row>
    <row r="24" spans="1:49" ht="15.75" x14ac:dyDescent="0.25">
      <c r="A24" s="238"/>
      <c r="B24" s="2570"/>
      <c r="C24" s="2583"/>
      <c r="D24" s="2570"/>
      <c r="E24" s="2583"/>
      <c r="F24" s="220"/>
      <c r="G24" s="241"/>
      <c r="H24" s="220"/>
      <c r="I24" s="229"/>
      <c r="J24" s="51"/>
      <c r="K24" s="51"/>
      <c r="L24" s="51"/>
      <c r="M24" s="51"/>
      <c r="N24" s="51"/>
      <c r="O24" s="51"/>
      <c r="P24" s="51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</row>
    <row r="25" spans="1:49" ht="15.75" x14ac:dyDescent="0.25">
      <c r="A25" s="238"/>
      <c r="B25" s="220"/>
      <c r="C25" s="239"/>
      <c r="D25" s="220"/>
      <c r="E25" s="239"/>
      <c r="F25" s="220"/>
      <c r="G25" s="241"/>
      <c r="H25" s="220"/>
      <c r="I25" s="229"/>
      <c r="J25" s="51"/>
      <c r="K25" s="51"/>
      <c r="L25" s="51"/>
      <c r="M25" s="51"/>
      <c r="N25" s="51"/>
      <c r="O25" s="51"/>
      <c r="P25" s="51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</row>
    <row r="26" spans="1:49" ht="15.75" x14ac:dyDescent="0.25">
      <c r="A26" s="238"/>
      <c r="B26" s="220"/>
      <c r="C26" s="239"/>
      <c r="D26" s="220"/>
      <c r="E26" s="239"/>
      <c r="F26" s="220"/>
      <c r="G26" s="241"/>
      <c r="H26" s="220"/>
      <c r="I26" s="229"/>
      <c r="J26" s="51"/>
      <c r="K26" s="51"/>
      <c r="L26" s="51"/>
      <c r="M26" s="51"/>
      <c r="N26" s="51"/>
      <c r="O26" s="51"/>
      <c r="P26" s="51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</row>
    <row r="27" spans="1:49" ht="15.75" x14ac:dyDescent="0.25">
      <c r="A27" s="238"/>
      <c r="B27" s="220"/>
      <c r="C27" s="221"/>
      <c r="D27" s="220"/>
      <c r="E27" s="221"/>
      <c r="F27" s="220"/>
      <c r="G27" s="236"/>
      <c r="H27" s="220"/>
      <c r="I27" s="229"/>
      <c r="J27" s="51"/>
      <c r="K27" s="51"/>
      <c r="L27" s="51"/>
      <c r="M27" s="51"/>
      <c r="N27" s="51"/>
      <c r="O27" s="51"/>
      <c r="P27" s="51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</row>
    <row r="28" spans="1:49" ht="30" customHeight="1" x14ac:dyDescent="0.25">
      <c r="A28" s="934" t="s">
        <v>696</v>
      </c>
      <c r="B28" s="935">
        <f>SUM(B19:B22)</f>
        <v>31466</v>
      </c>
      <c r="C28" s="936"/>
      <c r="D28" s="935">
        <f>SUM(D19:E22)</f>
        <v>31466</v>
      </c>
      <c r="E28" s="936"/>
      <c r="F28" s="2568">
        <f>SUM(F19:G22)</f>
        <v>0</v>
      </c>
      <c r="G28" s="2569"/>
      <c r="H28" s="2568">
        <f>SUM(H19:H27)</f>
        <v>0</v>
      </c>
      <c r="I28" s="2573"/>
      <c r="J28" s="242"/>
      <c r="K28" s="242"/>
      <c r="L28" s="242"/>
      <c r="M28" s="242"/>
      <c r="N28" s="242"/>
      <c r="O28" s="242"/>
      <c r="P28" s="242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</row>
    <row r="29" spans="1:49" ht="30" customHeight="1" x14ac:dyDescent="0.25">
      <c r="A29" s="244"/>
      <c r="B29" s="220"/>
      <c r="C29" s="239"/>
      <c r="D29" s="220"/>
      <c r="E29" s="239"/>
      <c r="F29" s="220"/>
      <c r="G29" s="241"/>
      <c r="H29" s="220"/>
      <c r="I29" s="245"/>
      <c r="J29" s="51"/>
      <c r="K29" s="51"/>
      <c r="L29" s="51"/>
      <c r="M29" s="51"/>
      <c r="N29" s="51"/>
      <c r="O29" s="51"/>
      <c r="P29" s="51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</row>
    <row r="30" spans="1:49" ht="30" customHeight="1" x14ac:dyDescent="0.25">
      <c r="A30" s="244" t="s">
        <v>697</v>
      </c>
      <c r="B30" s="654">
        <v>2523</v>
      </c>
      <c r="C30" s="655"/>
      <c r="D30" s="654">
        <v>2523</v>
      </c>
      <c r="E30" s="655"/>
      <c r="F30" s="246"/>
      <c r="G30" s="247"/>
      <c r="H30" s="246"/>
      <c r="I30" s="248"/>
      <c r="J30" s="242"/>
      <c r="K30" s="242"/>
      <c r="L30" s="242"/>
      <c r="M30" s="242"/>
      <c r="N30" s="242"/>
      <c r="O30" s="242"/>
      <c r="P30" s="242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</row>
    <row r="31" spans="1:49" ht="30" customHeight="1" x14ac:dyDescent="0.25">
      <c r="A31" s="244" t="s">
        <v>718</v>
      </c>
      <c r="B31" s="654">
        <v>42800</v>
      </c>
      <c r="C31" s="655"/>
      <c r="D31" s="654">
        <v>42800</v>
      </c>
      <c r="E31" s="655"/>
      <c r="F31" s="246"/>
      <c r="G31" s="247"/>
      <c r="H31" s="246"/>
      <c r="I31" s="248"/>
      <c r="J31" s="242"/>
      <c r="K31" s="242"/>
      <c r="L31" s="242"/>
      <c r="M31" s="242"/>
      <c r="N31" s="242"/>
      <c r="O31" s="242"/>
      <c r="P31" s="242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</row>
    <row r="32" spans="1:49" ht="30" customHeight="1" x14ac:dyDescent="0.25">
      <c r="A32" s="244" t="s">
        <v>719</v>
      </c>
      <c r="B32" s="654">
        <v>260996</v>
      </c>
      <c r="C32" s="655"/>
      <c r="D32" s="654">
        <v>260978</v>
      </c>
      <c r="E32" s="655"/>
      <c r="F32" s="246"/>
      <c r="G32" s="247"/>
      <c r="H32" s="246">
        <f>D32-B32</f>
        <v>-18</v>
      </c>
      <c r="I32" s="248"/>
      <c r="J32" s="242"/>
      <c r="K32" s="242"/>
      <c r="L32" s="242"/>
      <c r="M32" s="242"/>
      <c r="N32" s="242"/>
      <c r="O32" s="242"/>
      <c r="P32" s="242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</row>
    <row r="33" spans="1:49" ht="30" customHeight="1" x14ac:dyDescent="0.25">
      <c r="A33" s="244" t="s">
        <v>720</v>
      </c>
      <c r="B33" s="654">
        <v>32826</v>
      </c>
      <c r="C33" s="655"/>
      <c r="D33" s="654">
        <v>32826</v>
      </c>
      <c r="E33" s="511"/>
      <c r="F33" s="246"/>
      <c r="G33" s="247"/>
      <c r="H33" s="246"/>
      <c r="I33" s="248"/>
      <c r="J33" s="242"/>
      <c r="K33" s="242"/>
      <c r="L33" s="242"/>
      <c r="M33" s="242"/>
      <c r="N33" s="242"/>
      <c r="O33" s="242"/>
      <c r="P33" s="242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</row>
    <row r="34" spans="1:49" ht="30" customHeight="1" x14ac:dyDescent="0.25">
      <c r="A34" s="244"/>
      <c r="B34" s="2576"/>
      <c r="C34" s="2577"/>
      <c r="D34" s="2576"/>
      <c r="E34" s="2577"/>
      <c r="F34" s="246"/>
      <c r="G34" s="247"/>
      <c r="H34" s="246"/>
      <c r="I34" s="248"/>
      <c r="J34" s="242"/>
      <c r="K34" s="242"/>
      <c r="L34" s="242"/>
      <c r="M34" s="242"/>
      <c r="N34" s="242"/>
      <c r="O34" s="242"/>
      <c r="P34" s="242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</row>
    <row r="35" spans="1:49" ht="30" customHeight="1" x14ac:dyDescent="0.25">
      <c r="A35" s="244"/>
      <c r="B35" s="246"/>
      <c r="C35" s="932"/>
      <c r="D35" s="246"/>
      <c r="E35" s="932"/>
      <c r="F35" s="246"/>
      <c r="G35" s="247"/>
      <c r="H35" s="246"/>
      <c r="I35" s="248"/>
      <c r="J35" s="242"/>
      <c r="K35" s="242"/>
      <c r="L35" s="242"/>
      <c r="M35" s="242"/>
      <c r="N35" s="242"/>
      <c r="O35" s="242"/>
      <c r="P35" s="242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</row>
    <row r="36" spans="1:49" ht="16.5" thickBot="1" x14ac:dyDescent="0.3">
      <c r="A36" s="244"/>
      <c r="B36" s="220"/>
      <c r="C36" s="239"/>
      <c r="D36" s="220"/>
      <c r="E36" s="239"/>
      <c r="F36" s="220"/>
      <c r="G36" s="241"/>
      <c r="H36" s="220"/>
      <c r="I36" s="245"/>
      <c r="J36" s="51"/>
      <c r="K36" s="51"/>
      <c r="L36" s="51"/>
      <c r="M36" s="51"/>
      <c r="N36" s="51"/>
      <c r="O36" s="51"/>
      <c r="P36" s="51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</row>
    <row r="37" spans="1:49" ht="30" customHeight="1" thickBot="1" x14ac:dyDescent="0.3">
      <c r="A37" s="933" t="s">
        <v>295</v>
      </c>
      <c r="B37" s="2566">
        <f>SUM(B28:B36)</f>
        <v>370611</v>
      </c>
      <c r="C37" s="2567"/>
      <c r="D37" s="2566">
        <f>SUM(D28:D36)</f>
        <v>370593</v>
      </c>
      <c r="E37" s="2567"/>
      <c r="F37" s="2566">
        <f>SUM(F28:F36)</f>
        <v>0</v>
      </c>
      <c r="G37" s="2567"/>
      <c r="H37" s="2566">
        <f>SUM(H28:H36)</f>
        <v>-18</v>
      </c>
      <c r="I37" s="2572"/>
      <c r="J37" s="249"/>
      <c r="K37" s="249"/>
      <c r="L37" s="249"/>
      <c r="M37" s="249"/>
      <c r="N37" s="249"/>
      <c r="O37" s="249"/>
      <c r="P37" s="249"/>
      <c r="Q37" s="250"/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</row>
  </sheetData>
  <mergeCells count="33">
    <mergeCell ref="H13:I13"/>
    <mergeCell ref="A6:I6"/>
    <mergeCell ref="A8:I8"/>
    <mergeCell ref="A7:I7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24:C24"/>
    <mergeCell ref="D24:E24"/>
    <mergeCell ref="D15:E15"/>
    <mergeCell ref="F15:G15"/>
    <mergeCell ref="F17:G17"/>
    <mergeCell ref="B34:C34"/>
    <mergeCell ref="D34:E34"/>
    <mergeCell ref="B37:C37"/>
    <mergeCell ref="B15:C15"/>
    <mergeCell ref="B16:C16"/>
    <mergeCell ref="B17:C17"/>
    <mergeCell ref="D17:E17"/>
    <mergeCell ref="D37:E37"/>
    <mergeCell ref="F37:G37"/>
    <mergeCell ref="F28:G28"/>
    <mergeCell ref="H15:I15"/>
    <mergeCell ref="H14:I14"/>
    <mergeCell ref="H37:I37"/>
    <mergeCell ref="H28:I28"/>
    <mergeCell ref="H17:I17"/>
  </mergeCells>
  <phoneticPr fontId="0" type="noConversion"/>
  <printOptions horizontalCentered="1" verticalCentered="1"/>
  <pageMargins left="0" right="0" top="0.62" bottom="0.98425196850393704" header="0.32" footer="0.51181102362204722"/>
  <pageSetup paperSize="9" scale="80" orientation="portrait" horizontalDpi="4294967292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B1" workbookViewId="0">
      <selection activeCell="O2" sqref="O2"/>
    </sheetView>
  </sheetViews>
  <sheetFormatPr defaultRowHeight="15.75" x14ac:dyDescent="0.25"/>
  <cols>
    <col min="1" max="1" width="30.85546875" style="1" bestFit="1" customWidth="1"/>
    <col min="2" max="2" width="9.140625" style="1"/>
    <col min="3" max="3" width="8.7109375" style="1" customWidth="1"/>
    <col min="4" max="4" width="9.7109375" style="1" customWidth="1"/>
    <col min="5" max="5" width="9.85546875" style="1" customWidth="1"/>
    <col min="6" max="6" width="10.42578125" style="1" customWidth="1"/>
    <col min="7" max="7" width="10.140625" style="1" customWidth="1"/>
    <col min="8" max="8" width="11.140625" style="1" customWidth="1"/>
    <col min="9" max="9" width="8.42578125" style="1" customWidth="1"/>
    <col min="10" max="10" width="8.28515625" style="1" customWidth="1"/>
    <col min="11" max="11" width="8.5703125" style="1" customWidth="1"/>
    <col min="12" max="12" width="10.42578125" style="1" customWidth="1"/>
    <col min="13" max="16384" width="9.140625" style="1"/>
  </cols>
  <sheetData>
    <row r="1" spans="1:15" x14ac:dyDescent="0.25">
      <c r="M1" s="251"/>
      <c r="O1" s="311" t="s">
        <v>293</v>
      </c>
    </row>
    <row r="2" spans="1:15" x14ac:dyDescent="0.25">
      <c r="M2" s="44"/>
      <c r="O2" s="218" t="s">
        <v>53</v>
      </c>
    </row>
    <row r="4" spans="1:15" x14ac:dyDescent="0.25">
      <c r="C4" s="2598" t="s">
        <v>157</v>
      </c>
      <c r="D4" s="2598"/>
      <c r="E4" s="2598"/>
      <c r="F4" s="2598"/>
      <c r="G4" s="2598"/>
      <c r="H4" s="2598"/>
      <c r="I4" s="2598"/>
      <c r="J4" s="2598"/>
      <c r="K4" s="2598"/>
      <c r="L4" s="2598"/>
      <c r="M4" s="2598"/>
    </row>
    <row r="5" spans="1:15" x14ac:dyDescent="0.25">
      <c r="H5" s="1" t="s">
        <v>54</v>
      </c>
    </row>
    <row r="7" spans="1:15" ht="16.5" thickBot="1" x14ac:dyDescent="0.3"/>
    <row r="8" spans="1:15" x14ac:dyDescent="0.25">
      <c r="A8" s="2610" t="s">
        <v>320</v>
      </c>
      <c r="B8" s="2613" t="s">
        <v>296</v>
      </c>
      <c r="C8" s="2614"/>
      <c r="D8" s="2615"/>
      <c r="E8" s="2599" t="s">
        <v>297</v>
      </c>
      <c r="F8" s="2600"/>
      <c r="G8" s="2601"/>
      <c r="H8" s="2599" t="s">
        <v>298</v>
      </c>
      <c r="I8" s="2600"/>
      <c r="J8" s="2600"/>
      <c r="K8" s="2601"/>
      <c r="L8" s="2599" t="s">
        <v>298</v>
      </c>
      <c r="M8" s="2600"/>
      <c r="N8" s="2600"/>
      <c r="O8" s="2601"/>
    </row>
    <row r="9" spans="1:15" s="258" customFormat="1" x14ac:dyDescent="0.2">
      <c r="A9" s="2611"/>
      <c r="B9" s="2616" t="s">
        <v>299</v>
      </c>
      <c r="C9" s="2618" t="s">
        <v>300</v>
      </c>
      <c r="D9" s="2619"/>
      <c r="E9" s="2590" t="s">
        <v>301</v>
      </c>
      <c r="F9" s="2593" t="s">
        <v>104</v>
      </c>
      <c r="G9" s="2595"/>
      <c r="H9" s="2590" t="s">
        <v>302</v>
      </c>
      <c r="I9" s="2593" t="s">
        <v>104</v>
      </c>
      <c r="J9" s="2594"/>
      <c r="K9" s="2595"/>
      <c r="L9" s="2590" t="s">
        <v>303</v>
      </c>
      <c r="M9" s="2593" t="s">
        <v>304</v>
      </c>
      <c r="N9" s="2594"/>
      <c r="O9" s="2595"/>
    </row>
    <row r="10" spans="1:15" s="258" customFormat="1" x14ac:dyDescent="0.2">
      <c r="A10" s="2611"/>
      <c r="B10" s="2616"/>
      <c r="C10" s="259" t="s">
        <v>34</v>
      </c>
      <c r="D10" s="260" t="s">
        <v>305</v>
      </c>
      <c r="E10" s="2591"/>
      <c r="F10" s="2602" t="s">
        <v>306</v>
      </c>
      <c r="G10" s="2604" t="s">
        <v>307</v>
      </c>
      <c r="H10" s="2591"/>
      <c r="I10" s="255" t="s">
        <v>308</v>
      </c>
      <c r="J10" s="255" t="s">
        <v>309</v>
      </c>
      <c r="K10" s="256" t="s">
        <v>310</v>
      </c>
      <c r="L10" s="2591"/>
      <c r="M10" s="255" t="s">
        <v>308</v>
      </c>
      <c r="N10" s="257" t="s">
        <v>309</v>
      </c>
      <c r="O10" s="261" t="s">
        <v>536</v>
      </c>
    </row>
    <row r="11" spans="1:15" s="258" customFormat="1" ht="24.75" customHeight="1" thickBot="1" x14ac:dyDescent="0.25">
      <c r="A11" s="2612"/>
      <c r="B11" s="2617"/>
      <c r="C11" s="2606" t="s">
        <v>8</v>
      </c>
      <c r="D11" s="2607"/>
      <c r="E11" s="2592"/>
      <c r="F11" s="2603"/>
      <c r="G11" s="2605"/>
      <c r="H11" s="2592"/>
      <c r="I11" s="2596" t="s">
        <v>311</v>
      </c>
      <c r="J11" s="2608"/>
      <c r="K11" s="2609"/>
      <c r="L11" s="2592"/>
      <c r="M11" s="2596" t="s">
        <v>311</v>
      </c>
      <c r="N11" s="2597"/>
      <c r="O11" s="262"/>
    </row>
    <row r="12" spans="1:15" x14ac:dyDescent="0.25">
      <c r="A12" s="252">
        <v>1</v>
      </c>
      <c r="B12" s="253">
        <v>2</v>
      </c>
      <c r="C12" s="253">
        <v>3</v>
      </c>
      <c r="D12" s="253">
        <v>4</v>
      </c>
      <c r="E12" s="253">
        <v>5</v>
      </c>
      <c r="F12" s="253">
        <v>6</v>
      </c>
      <c r="G12" s="253">
        <v>7</v>
      </c>
      <c r="H12" s="253">
        <v>8</v>
      </c>
      <c r="I12" s="253">
        <v>9</v>
      </c>
      <c r="J12" s="253">
        <v>10</v>
      </c>
      <c r="K12" s="253">
        <v>11</v>
      </c>
      <c r="L12" s="253">
        <v>12</v>
      </c>
      <c r="M12" s="253">
        <v>13</v>
      </c>
      <c r="N12" s="253">
        <v>14</v>
      </c>
      <c r="O12" s="254">
        <v>15</v>
      </c>
    </row>
    <row r="13" spans="1:15" x14ac:dyDescent="0.25">
      <c r="A13" s="263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5"/>
    </row>
    <row r="14" spans="1:15" x14ac:dyDescent="0.25">
      <c r="A14" s="266" t="s">
        <v>198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8"/>
    </row>
    <row r="15" spans="1:15" ht="27" hidden="1" customHeight="1" x14ac:dyDescent="0.25">
      <c r="A15" s="269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8"/>
    </row>
    <row r="16" spans="1:15" hidden="1" x14ac:dyDescent="0.25">
      <c r="A16" s="269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8"/>
    </row>
    <row r="17" spans="1:15" hidden="1" x14ac:dyDescent="0.25">
      <c r="A17" s="269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8"/>
    </row>
    <row r="18" spans="1:15" s="271" customFormat="1" hidden="1" x14ac:dyDescent="0.25">
      <c r="A18" s="266" t="s">
        <v>200</v>
      </c>
      <c r="B18" s="85">
        <f t="shared" ref="B18:O18" si="0">SUM(B15:B17)</f>
        <v>0</v>
      </c>
      <c r="C18" s="85">
        <f t="shared" si="0"/>
        <v>0</v>
      </c>
      <c r="D18" s="85">
        <f t="shared" si="0"/>
        <v>0</v>
      </c>
      <c r="E18" s="85">
        <f t="shared" si="0"/>
        <v>0</v>
      </c>
      <c r="F18" s="85">
        <f t="shared" si="0"/>
        <v>0</v>
      </c>
      <c r="G18" s="85">
        <f t="shared" si="0"/>
        <v>0</v>
      </c>
      <c r="H18" s="85">
        <f t="shared" si="0"/>
        <v>0</v>
      </c>
      <c r="I18" s="85">
        <f t="shared" si="0"/>
        <v>0</v>
      </c>
      <c r="J18" s="85">
        <f t="shared" si="0"/>
        <v>0</v>
      </c>
      <c r="K18" s="85">
        <f t="shared" si="0"/>
        <v>0</v>
      </c>
      <c r="L18" s="85">
        <f t="shared" si="0"/>
        <v>0</v>
      </c>
      <c r="M18" s="85">
        <f t="shared" si="0"/>
        <v>0</v>
      </c>
      <c r="N18" s="85">
        <f t="shared" si="0"/>
        <v>0</v>
      </c>
      <c r="O18" s="270">
        <f t="shared" si="0"/>
        <v>0</v>
      </c>
    </row>
    <row r="19" spans="1:15" hidden="1" x14ac:dyDescent="0.25">
      <c r="A19" s="269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8"/>
    </row>
    <row r="20" spans="1:15" x14ac:dyDescent="0.25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4"/>
    </row>
    <row r="21" spans="1:15" x14ac:dyDescent="0.25">
      <c r="A21" s="269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8"/>
    </row>
    <row r="22" spans="1:15" x14ac:dyDescent="0.25">
      <c r="A22" s="266" t="s">
        <v>130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8"/>
    </row>
    <row r="23" spans="1:15" hidden="1" x14ac:dyDescent="0.25">
      <c r="A23" s="269" t="s">
        <v>201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8"/>
    </row>
    <row r="24" spans="1:15" ht="27" customHeight="1" x14ac:dyDescent="0.25">
      <c r="A24" s="275" t="s">
        <v>656</v>
      </c>
      <c r="B24" s="77">
        <v>49901</v>
      </c>
      <c r="C24" s="77">
        <v>24950</v>
      </c>
      <c r="D24" s="77">
        <v>24907</v>
      </c>
      <c r="E24" s="77">
        <v>49858</v>
      </c>
      <c r="F24" s="77">
        <v>0</v>
      </c>
      <c r="G24" s="77">
        <v>0</v>
      </c>
      <c r="H24" s="77">
        <v>0</v>
      </c>
      <c r="I24" s="77">
        <v>0</v>
      </c>
      <c r="J24" s="77">
        <v>24907</v>
      </c>
      <c r="K24" s="77">
        <v>24907</v>
      </c>
      <c r="L24" s="77">
        <v>0</v>
      </c>
      <c r="M24" s="77">
        <v>0</v>
      </c>
      <c r="N24" s="77">
        <v>24907</v>
      </c>
      <c r="O24" s="78">
        <v>24907</v>
      </c>
    </row>
    <row r="25" spans="1:15" hidden="1" x14ac:dyDescent="0.25">
      <c r="A25" s="275" t="s">
        <v>202</v>
      </c>
      <c r="B25" s="77">
        <v>0</v>
      </c>
      <c r="C25" s="77"/>
      <c r="D25" s="77">
        <v>0</v>
      </c>
      <c r="E25" s="77">
        <v>0</v>
      </c>
      <c r="F25" s="77">
        <v>0</v>
      </c>
      <c r="G25" s="77"/>
      <c r="H25" s="77">
        <v>0</v>
      </c>
      <c r="I25" s="77">
        <v>0</v>
      </c>
      <c r="J25" s="77"/>
      <c r="K25" s="77">
        <v>0</v>
      </c>
      <c r="L25" s="77">
        <v>0</v>
      </c>
      <c r="M25" s="77">
        <v>0</v>
      </c>
      <c r="N25" s="77"/>
      <c r="O25" s="78">
        <v>0</v>
      </c>
    </row>
    <row r="26" spans="1:15" x14ac:dyDescent="0.25">
      <c r="A26" s="269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8"/>
    </row>
    <row r="27" spans="1:15" s="271" customFormat="1" x14ac:dyDescent="0.25">
      <c r="A27" s="266" t="s">
        <v>648</v>
      </c>
      <c r="B27" s="85">
        <f t="shared" ref="B27:O27" si="1">SUM(B24:B26)</f>
        <v>49901</v>
      </c>
      <c r="C27" s="85">
        <f t="shared" si="1"/>
        <v>24950</v>
      </c>
      <c r="D27" s="85">
        <f t="shared" si="1"/>
        <v>24907</v>
      </c>
      <c r="E27" s="85">
        <f t="shared" si="1"/>
        <v>49858</v>
      </c>
      <c r="F27" s="85">
        <f t="shared" si="1"/>
        <v>0</v>
      </c>
      <c r="G27" s="85">
        <f t="shared" si="1"/>
        <v>0</v>
      </c>
      <c r="H27" s="85">
        <f t="shared" si="1"/>
        <v>0</v>
      </c>
      <c r="I27" s="85">
        <f t="shared" si="1"/>
        <v>0</v>
      </c>
      <c r="J27" s="85">
        <f t="shared" si="1"/>
        <v>24907</v>
      </c>
      <c r="K27" s="85">
        <f t="shared" si="1"/>
        <v>24907</v>
      </c>
      <c r="L27" s="85">
        <f t="shared" si="1"/>
        <v>0</v>
      </c>
      <c r="M27" s="85">
        <f t="shared" si="1"/>
        <v>0</v>
      </c>
      <c r="N27" s="85">
        <f t="shared" si="1"/>
        <v>24907</v>
      </c>
      <c r="O27" s="270">
        <f t="shared" si="1"/>
        <v>24907</v>
      </c>
    </row>
    <row r="28" spans="1:15" s="271" customFormat="1" x14ac:dyDescent="0.25">
      <c r="A28" s="266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270"/>
    </row>
    <row r="29" spans="1:15" ht="16.5" thickBot="1" x14ac:dyDescent="0.3">
      <c r="A29" s="276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1"/>
    </row>
    <row r="30" spans="1:15" x14ac:dyDescent="0.25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5" x14ac:dyDescent="0.25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5" x14ac:dyDescent="0.2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</row>
    <row r="33" spans="2:15" x14ac:dyDescent="0.25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</row>
    <row r="34" spans="2:15" x14ac:dyDescent="0.25"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</row>
    <row r="35" spans="2:15" x14ac:dyDescent="0.25"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</row>
    <row r="36" spans="2:15" x14ac:dyDescent="0.25"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37" spans="2:15" x14ac:dyDescent="0.25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2:15" x14ac:dyDescent="0.25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2:15" x14ac:dyDescent="0.25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</sheetData>
  <mergeCells count="19">
    <mergeCell ref="A8:A11"/>
    <mergeCell ref="B8:D8"/>
    <mergeCell ref="E8:G8"/>
    <mergeCell ref="H8:K8"/>
    <mergeCell ref="B9:B11"/>
    <mergeCell ref="C9:D9"/>
    <mergeCell ref="E9:E11"/>
    <mergeCell ref="F9:G9"/>
    <mergeCell ref="I9:K9"/>
    <mergeCell ref="L9:L11"/>
    <mergeCell ref="M9:O9"/>
    <mergeCell ref="M11:N11"/>
    <mergeCell ref="C4:M4"/>
    <mergeCell ref="L8:O8"/>
    <mergeCell ref="F10:F11"/>
    <mergeCell ref="G10:G11"/>
    <mergeCell ref="C11:D11"/>
    <mergeCell ref="I11:K11"/>
    <mergeCell ref="H9:H11"/>
  </mergeCells>
  <phoneticPr fontId="0" type="noConversion"/>
  <printOptions horizontalCentered="1" verticalCentered="1"/>
  <pageMargins left="0" right="0" top="0.98425196850393704" bottom="0.98425196850393704" header="0.51181102362204722" footer="0.51181102362204722"/>
  <pageSetup paperSize="9" scale="85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zoomScale="80" zoomScaleNormal="80" workbookViewId="0">
      <pane xSplit="2" ySplit="12" topLeftCell="C67" activePane="bottomRight" state="frozen"/>
      <selection pane="topRight"/>
      <selection pane="bottomLeft"/>
      <selection pane="bottomRight" activeCell="E2" sqref="E2"/>
    </sheetView>
  </sheetViews>
  <sheetFormatPr defaultRowHeight="12.75" x14ac:dyDescent="0.2"/>
  <cols>
    <col min="1" max="1" width="8" style="31" customWidth="1"/>
    <col min="2" max="2" width="72.140625" style="31" customWidth="1"/>
    <col min="3" max="6" width="16.7109375" style="31" customWidth="1"/>
    <col min="7" max="16384" width="9.140625" style="31"/>
  </cols>
  <sheetData>
    <row r="1" spans="1:18" ht="4.5" customHeight="1" x14ac:dyDescent="0.2"/>
    <row r="2" spans="1:18" x14ac:dyDescent="0.2">
      <c r="A2" s="3"/>
      <c r="D2" s="840"/>
      <c r="E2" s="840"/>
      <c r="F2" s="841" t="s">
        <v>1315</v>
      </c>
    </row>
    <row r="3" spans="1:18" x14ac:dyDescent="0.2">
      <c r="A3" s="842"/>
      <c r="B3" s="840"/>
      <c r="D3" s="843"/>
      <c r="E3" s="843"/>
      <c r="F3" s="841" t="s">
        <v>53</v>
      </c>
    </row>
    <row r="4" spans="1:18" hidden="1" x14ac:dyDescent="0.2">
      <c r="A4" s="840"/>
      <c r="B4" s="840"/>
      <c r="C4" s="844"/>
      <c r="D4" s="843"/>
      <c r="F4" s="841" t="s">
        <v>622</v>
      </c>
    </row>
    <row r="5" spans="1:18" x14ac:dyDescent="0.2">
      <c r="A5" s="840"/>
      <c r="B5" s="840"/>
      <c r="C5" s="844"/>
      <c r="D5" s="843"/>
      <c r="F5" s="841"/>
    </row>
    <row r="6" spans="1:18" ht="15.75" x14ac:dyDescent="0.25">
      <c r="A6" s="2420" t="s">
        <v>1316</v>
      </c>
      <c r="B6" s="2420"/>
      <c r="C6" s="2420"/>
      <c r="D6" s="2420"/>
      <c r="E6" s="2420"/>
      <c r="F6" s="2420"/>
    </row>
    <row r="7" spans="1:18" ht="15.75" x14ac:dyDescent="0.25">
      <c r="A7" s="2421" t="s">
        <v>54</v>
      </c>
      <c r="B7" s="2421"/>
      <c r="C7" s="2421"/>
      <c r="D7" s="2421"/>
      <c r="E7" s="2421"/>
      <c r="F7" s="2421"/>
    </row>
    <row r="8" spans="1:18" ht="13.5" thickBot="1" x14ac:dyDescent="0.25"/>
    <row r="9" spans="1:18" x14ac:dyDescent="0.2">
      <c r="A9" s="845" t="s">
        <v>535</v>
      </c>
      <c r="B9" s="845" t="s">
        <v>535</v>
      </c>
      <c r="C9" s="829" t="s">
        <v>1202</v>
      </c>
      <c r="D9" s="830" t="s">
        <v>1202</v>
      </c>
      <c r="E9" s="830" t="s">
        <v>1202</v>
      </c>
      <c r="F9" s="831" t="s">
        <v>1202</v>
      </c>
    </row>
    <row r="10" spans="1:18" x14ac:dyDescent="0.2">
      <c r="A10" s="832" t="s">
        <v>133</v>
      </c>
      <c r="B10" s="832" t="s">
        <v>621</v>
      </c>
      <c r="C10" s="833" t="s">
        <v>529</v>
      </c>
      <c r="D10" s="834" t="s">
        <v>530</v>
      </c>
      <c r="E10" s="87" t="s">
        <v>135</v>
      </c>
      <c r="F10" s="348" t="s">
        <v>135</v>
      </c>
    </row>
    <row r="11" spans="1:18" ht="13.5" thickBot="1" x14ac:dyDescent="0.25">
      <c r="A11" s="846"/>
      <c r="B11" s="847"/>
      <c r="C11" s="835" t="s">
        <v>8</v>
      </c>
      <c r="D11" s="836" t="s">
        <v>8</v>
      </c>
      <c r="E11" s="837"/>
      <c r="F11" s="570" t="s">
        <v>184</v>
      </c>
    </row>
    <row r="12" spans="1:18" x14ac:dyDescent="0.2">
      <c r="A12" s="848">
        <v>1</v>
      </c>
      <c r="B12" s="849">
        <v>2</v>
      </c>
      <c r="C12" s="2329">
        <v>3</v>
      </c>
      <c r="D12" s="2330">
        <v>4</v>
      </c>
      <c r="E12" s="2331">
        <v>5</v>
      </c>
      <c r="F12" s="2010">
        <v>6</v>
      </c>
    </row>
    <row r="13" spans="1:18" ht="12.75" customHeight="1" x14ac:dyDescent="0.2">
      <c r="A13" s="2049" t="s">
        <v>126</v>
      </c>
      <c r="B13" s="2050" t="s">
        <v>875</v>
      </c>
      <c r="C13" s="625">
        <v>17074625.081</v>
      </c>
      <c r="D13" s="666">
        <v>17824341.181000002</v>
      </c>
      <c r="E13" s="633">
        <v>18009764.831999999</v>
      </c>
      <c r="F13" s="684">
        <v>101.04028333567612</v>
      </c>
    </row>
    <row r="14" spans="1:18" x14ac:dyDescent="0.2">
      <c r="A14" s="2051" t="s">
        <v>312</v>
      </c>
      <c r="B14" s="2052" t="s">
        <v>876</v>
      </c>
      <c r="C14" s="625">
        <v>6228991.9529999997</v>
      </c>
      <c r="D14" s="666">
        <v>6537097.7939999998</v>
      </c>
      <c r="E14" s="633">
        <v>6526489.7450000001</v>
      </c>
      <c r="F14" s="685">
        <v>99.837725404540592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x14ac:dyDescent="0.2">
      <c r="A15" s="2053" t="s">
        <v>556</v>
      </c>
      <c r="B15" s="2054" t="s">
        <v>861</v>
      </c>
      <c r="C15" s="1365">
        <v>3633947.9529999997</v>
      </c>
      <c r="D15" s="1366">
        <v>3850185.0879999995</v>
      </c>
      <c r="E15" s="1367">
        <v>3850185.088</v>
      </c>
      <c r="F15" s="1431">
        <v>100.00000000000003</v>
      </c>
    </row>
    <row r="16" spans="1:18" x14ac:dyDescent="0.2">
      <c r="A16" s="2055" t="s">
        <v>877</v>
      </c>
      <c r="B16" s="2056" t="s">
        <v>878</v>
      </c>
      <c r="C16" s="627">
        <v>1109312.2879999999</v>
      </c>
      <c r="D16" s="668">
        <v>1114043.9679999999</v>
      </c>
      <c r="E16" s="635">
        <v>1114043.9680000001</v>
      </c>
      <c r="F16" s="688">
        <v>100.00000000000003</v>
      </c>
    </row>
    <row r="17" spans="1:18" x14ac:dyDescent="0.2">
      <c r="A17" s="2055" t="s">
        <v>879</v>
      </c>
      <c r="B17" s="2057" t="s">
        <v>926</v>
      </c>
      <c r="C17" s="627">
        <v>1394158.25</v>
      </c>
      <c r="D17" s="668">
        <v>1386970.017</v>
      </c>
      <c r="E17" s="635">
        <v>1386970.017</v>
      </c>
      <c r="F17" s="688">
        <v>100</v>
      </c>
    </row>
    <row r="18" spans="1:18" x14ac:dyDescent="0.2">
      <c r="A18" s="2055" t="s">
        <v>1144</v>
      </c>
      <c r="B18" s="2057" t="s">
        <v>1145</v>
      </c>
      <c r="C18" s="627">
        <v>646870.7429999999</v>
      </c>
      <c r="D18" s="668">
        <v>852468.78899999987</v>
      </c>
      <c r="E18" s="635">
        <v>852468.78899999999</v>
      </c>
      <c r="F18" s="688">
        <v>100.00000000000003</v>
      </c>
    </row>
    <row r="19" spans="1:18" x14ac:dyDescent="0.2">
      <c r="A19" s="2055" t="s">
        <v>1146</v>
      </c>
      <c r="B19" s="2057" t="s">
        <v>1147</v>
      </c>
      <c r="C19" s="627">
        <v>434732.67200000002</v>
      </c>
      <c r="D19" s="668">
        <v>440107.83900000004</v>
      </c>
      <c r="E19" s="635">
        <v>440107.83899999998</v>
      </c>
      <c r="F19" s="688">
        <v>99.999999999999986</v>
      </c>
    </row>
    <row r="20" spans="1:18" x14ac:dyDescent="0.2">
      <c r="A20" s="2055" t="s">
        <v>880</v>
      </c>
      <c r="B20" s="2057" t="s">
        <v>881</v>
      </c>
      <c r="C20" s="627">
        <v>48874</v>
      </c>
      <c r="D20" s="668">
        <v>49484.925000000003</v>
      </c>
      <c r="E20" s="635">
        <v>49484.925000000003</v>
      </c>
      <c r="F20" s="688">
        <v>100</v>
      </c>
    </row>
    <row r="21" spans="1:18" x14ac:dyDescent="0.2">
      <c r="A21" s="2055" t="s">
        <v>882</v>
      </c>
      <c r="B21" s="2057" t="s">
        <v>1026</v>
      </c>
      <c r="C21" s="627">
        <v>0</v>
      </c>
      <c r="D21" s="668">
        <v>0</v>
      </c>
      <c r="E21" s="635">
        <v>0</v>
      </c>
      <c r="F21" s="688">
        <v>0</v>
      </c>
    </row>
    <row r="22" spans="1:18" x14ac:dyDescent="0.2">
      <c r="A22" s="2055" t="s">
        <v>883</v>
      </c>
      <c r="B22" s="2059" t="s">
        <v>1027</v>
      </c>
      <c r="C22" s="627">
        <v>0</v>
      </c>
      <c r="D22" s="668">
        <v>7109.55</v>
      </c>
      <c r="E22" s="635">
        <v>7109.55</v>
      </c>
      <c r="F22" s="688">
        <v>100</v>
      </c>
    </row>
    <row r="23" spans="1:18" x14ac:dyDescent="0.2">
      <c r="A23" s="2053" t="s">
        <v>557</v>
      </c>
      <c r="B23" s="2054" t="s">
        <v>862</v>
      </c>
      <c r="C23" s="631">
        <v>0</v>
      </c>
      <c r="D23" s="672">
        <v>5090.7960000000003</v>
      </c>
      <c r="E23" s="639">
        <v>5090.7960000000003</v>
      </c>
      <c r="F23" s="1432">
        <v>100</v>
      </c>
    </row>
    <row r="24" spans="1:18" x14ac:dyDescent="0.2">
      <c r="A24" s="2053" t="s">
        <v>558</v>
      </c>
      <c r="B24" s="2060" t="s">
        <v>927</v>
      </c>
      <c r="C24" s="1441">
        <v>0</v>
      </c>
      <c r="D24" s="1442">
        <v>0</v>
      </c>
      <c r="E24" s="1443">
        <v>0</v>
      </c>
      <c r="F24" s="1432">
        <v>0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x14ac:dyDescent="0.2">
      <c r="A25" s="2053" t="s">
        <v>559</v>
      </c>
      <c r="B25" s="2060" t="s">
        <v>933</v>
      </c>
      <c r="C25" s="1365">
        <v>0</v>
      </c>
      <c r="D25" s="1366">
        <v>0</v>
      </c>
      <c r="E25" s="1367">
        <v>0</v>
      </c>
      <c r="F25" s="1432">
        <v>0</v>
      </c>
    </row>
    <row r="26" spans="1:18" x14ac:dyDescent="0.2">
      <c r="A26" s="2053" t="s">
        <v>35</v>
      </c>
      <c r="B26" s="2060" t="s">
        <v>934</v>
      </c>
      <c r="C26" s="1368">
        <v>0</v>
      </c>
      <c r="D26" s="1369">
        <v>0</v>
      </c>
      <c r="E26" s="1370">
        <v>0</v>
      </c>
      <c r="F26" s="1432">
        <v>0</v>
      </c>
    </row>
    <row r="27" spans="1:18" x14ac:dyDescent="0.2">
      <c r="A27" s="2053" t="s">
        <v>884</v>
      </c>
      <c r="B27" s="2061" t="s">
        <v>928</v>
      </c>
      <c r="C27" s="1368">
        <v>2595044</v>
      </c>
      <c r="D27" s="1369">
        <v>2681821.91</v>
      </c>
      <c r="E27" s="1370">
        <v>2671213.861</v>
      </c>
      <c r="F27" s="1432">
        <v>99.604446180395328</v>
      </c>
    </row>
    <row r="28" spans="1:18" x14ac:dyDescent="0.2">
      <c r="A28" s="2062" t="s">
        <v>108</v>
      </c>
      <c r="B28" s="2063" t="s">
        <v>514</v>
      </c>
      <c r="C28" s="1389">
        <v>8596107</v>
      </c>
      <c r="D28" s="1390">
        <v>9249136</v>
      </c>
      <c r="E28" s="1391">
        <v>9569665.6150000002</v>
      </c>
      <c r="F28" s="690">
        <v>103.46550872427436</v>
      </c>
    </row>
    <row r="29" spans="1:18" x14ac:dyDescent="0.2">
      <c r="A29" s="2064" t="s">
        <v>36</v>
      </c>
      <c r="B29" s="2065" t="s">
        <v>885</v>
      </c>
      <c r="C29" s="1368">
        <v>8061469</v>
      </c>
      <c r="D29" s="1369">
        <v>8693269</v>
      </c>
      <c r="E29" s="1370">
        <v>8977663.3430000003</v>
      </c>
      <c r="F29" s="1432">
        <v>103.2714315293821</v>
      </c>
    </row>
    <row r="30" spans="1:18" x14ac:dyDescent="0.2">
      <c r="A30" s="2055"/>
      <c r="B30" s="2056" t="s">
        <v>700</v>
      </c>
      <c r="C30" s="627">
        <v>1700000</v>
      </c>
      <c r="D30" s="668">
        <v>1800000</v>
      </c>
      <c r="E30" s="635">
        <v>1833685.3859999999</v>
      </c>
      <c r="F30" s="1435">
        <v>101.87141033333333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x14ac:dyDescent="0.2">
      <c r="A31" s="2055"/>
      <c r="B31" s="2056" t="s">
        <v>349</v>
      </c>
      <c r="C31" s="627">
        <v>312000</v>
      </c>
      <c r="D31" s="668">
        <v>342000</v>
      </c>
      <c r="E31" s="635">
        <v>347005.15299999999</v>
      </c>
      <c r="F31" s="1436">
        <v>101.46349502923977</v>
      </c>
    </row>
    <row r="32" spans="1:18" x14ac:dyDescent="0.2">
      <c r="A32" s="2055"/>
      <c r="B32" s="2056" t="s">
        <v>886</v>
      </c>
      <c r="C32" s="630">
        <v>6024469</v>
      </c>
      <c r="D32" s="671">
        <v>6526269</v>
      </c>
      <c r="E32" s="638">
        <v>6766799.3250000002</v>
      </c>
      <c r="F32" s="1436">
        <v>103.68557172559085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x14ac:dyDescent="0.2">
      <c r="A33" s="2055"/>
      <c r="B33" s="2056" t="s">
        <v>887</v>
      </c>
      <c r="C33" s="627">
        <v>0</v>
      </c>
      <c r="D33" s="668">
        <v>0</v>
      </c>
      <c r="E33" s="635">
        <v>0</v>
      </c>
      <c r="F33" s="1436">
        <v>0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055"/>
      <c r="B34" s="2056" t="s">
        <v>888</v>
      </c>
      <c r="C34" s="627">
        <v>25000</v>
      </c>
      <c r="D34" s="668">
        <v>25000</v>
      </c>
      <c r="E34" s="635">
        <v>30173.478999999999</v>
      </c>
      <c r="F34" s="1436">
        <v>120.69391599999999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x14ac:dyDescent="0.2">
      <c r="A35" s="2064" t="s">
        <v>37</v>
      </c>
      <c r="B35" s="2067" t="s">
        <v>889</v>
      </c>
      <c r="C35" s="1368">
        <v>418891</v>
      </c>
      <c r="D35" s="1369">
        <v>332393</v>
      </c>
      <c r="E35" s="1370">
        <v>363442.00299999997</v>
      </c>
      <c r="F35" s="1432">
        <v>109.34105200771376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x14ac:dyDescent="0.2">
      <c r="A36" s="2055"/>
      <c r="B36" s="2056" t="s">
        <v>1028</v>
      </c>
      <c r="C36" s="627">
        <v>10508</v>
      </c>
      <c r="D36" s="668">
        <v>59907</v>
      </c>
      <c r="E36" s="635">
        <v>64150.829000000005</v>
      </c>
      <c r="F36" s="1435">
        <v>107.08402857762866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x14ac:dyDescent="0.2">
      <c r="A37" s="2055"/>
      <c r="B37" s="2056" t="s">
        <v>890</v>
      </c>
      <c r="C37" s="627">
        <v>275383</v>
      </c>
      <c r="D37" s="668">
        <v>158183</v>
      </c>
      <c r="E37" s="635">
        <v>169267.09</v>
      </c>
      <c r="F37" s="1436">
        <v>107.00713098120531</v>
      </c>
    </row>
    <row r="38" spans="1:18" x14ac:dyDescent="0.2">
      <c r="A38" s="2055"/>
      <c r="B38" s="2056" t="s">
        <v>891</v>
      </c>
      <c r="C38" s="627">
        <v>90000</v>
      </c>
      <c r="D38" s="668">
        <v>90000</v>
      </c>
      <c r="E38" s="635">
        <v>86635.652000000002</v>
      </c>
      <c r="F38" s="1436">
        <v>96.26183555555555</v>
      </c>
    </row>
    <row r="39" spans="1:18" x14ac:dyDescent="0.2">
      <c r="A39" s="2055"/>
      <c r="B39" s="2056" t="s">
        <v>892</v>
      </c>
      <c r="C39" s="627">
        <v>500</v>
      </c>
      <c r="D39" s="668">
        <v>3113</v>
      </c>
      <c r="E39" s="635">
        <v>3133.05</v>
      </c>
      <c r="F39" s="1436">
        <v>100.6440732412464</v>
      </c>
    </row>
    <row r="40" spans="1:18" x14ac:dyDescent="0.2">
      <c r="A40" s="2055"/>
      <c r="B40" s="2066" t="s">
        <v>893</v>
      </c>
      <c r="C40" s="627">
        <v>42500</v>
      </c>
      <c r="D40" s="668">
        <v>21190</v>
      </c>
      <c r="E40" s="635">
        <v>40255.382000000005</v>
      </c>
      <c r="F40" s="1437">
        <v>189.97348749410102</v>
      </c>
    </row>
    <row r="41" spans="1:18" x14ac:dyDescent="0.2">
      <c r="A41" s="2064" t="s">
        <v>615</v>
      </c>
      <c r="B41" s="2067" t="s">
        <v>894</v>
      </c>
      <c r="C41" s="1368">
        <v>115747</v>
      </c>
      <c r="D41" s="1369">
        <v>223474</v>
      </c>
      <c r="E41" s="1370">
        <v>228560.269</v>
      </c>
      <c r="F41" s="686">
        <v>102.27600034008431</v>
      </c>
    </row>
    <row r="42" spans="1:18" x14ac:dyDescent="0.2">
      <c r="A42" s="2055"/>
      <c r="B42" s="2056" t="s">
        <v>895</v>
      </c>
      <c r="C42" s="627">
        <v>30</v>
      </c>
      <c r="D42" s="668">
        <v>35</v>
      </c>
      <c r="E42" s="635">
        <v>8</v>
      </c>
      <c r="F42" s="1435">
        <v>22.857142857142858</v>
      </c>
    </row>
    <row r="43" spans="1:18" x14ac:dyDescent="0.2">
      <c r="A43" s="2055"/>
      <c r="B43" s="2056" t="s">
        <v>896</v>
      </c>
      <c r="C43" s="627">
        <v>5000</v>
      </c>
      <c r="D43" s="668">
        <v>10000</v>
      </c>
      <c r="E43" s="635">
        <v>11731.655000000001</v>
      </c>
      <c r="F43" s="1436">
        <v>117.31655000000001</v>
      </c>
    </row>
    <row r="44" spans="1:18" x14ac:dyDescent="0.2">
      <c r="A44" s="2055"/>
      <c r="B44" s="2056" t="s">
        <v>1056</v>
      </c>
      <c r="C44" s="627">
        <v>500</v>
      </c>
      <c r="D44" s="668">
        <v>500</v>
      </c>
      <c r="E44" s="635">
        <v>343.6</v>
      </c>
      <c r="F44" s="1436">
        <v>68.72</v>
      </c>
    </row>
    <row r="45" spans="1:18" x14ac:dyDescent="0.2">
      <c r="A45" s="2055"/>
      <c r="B45" s="2056" t="s">
        <v>1203</v>
      </c>
      <c r="C45" s="627">
        <v>110217</v>
      </c>
      <c r="D45" s="668">
        <v>212882</v>
      </c>
      <c r="E45" s="635">
        <v>216409.954</v>
      </c>
      <c r="F45" s="1436">
        <v>101.65723452429046</v>
      </c>
    </row>
    <row r="46" spans="1:18" x14ac:dyDescent="0.2">
      <c r="A46" s="2055"/>
      <c r="B46" s="2066" t="s">
        <v>1204</v>
      </c>
      <c r="C46" s="627">
        <v>0</v>
      </c>
      <c r="D46" s="668">
        <v>57</v>
      </c>
      <c r="E46" s="1612">
        <v>67.06</v>
      </c>
      <c r="F46" s="1437">
        <v>0</v>
      </c>
    </row>
    <row r="47" spans="1:18" x14ac:dyDescent="0.2">
      <c r="A47" s="2062" t="s">
        <v>109</v>
      </c>
      <c r="B47" s="2063" t="s">
        <v>238</v>
      </c>
      <c r="C47" s="625">
        <v>2249526.128</v>
      </c>
      <c r="D47" s="666">
        <v>2031914.3870000001</v>
      </c>
      <c r="E47" s="633">
        <v>1907591.2720000001</v>
      </c>
      <c r="F47" s="685">
        <v>93.881478678658524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x14ac:dyDescent="0.2">
      <c r="A48" s="2064" t="s">
        <v>38</v>
      </c>
      <c r="B48" s="2065" t="s">
        <v>897</v>
      </c>
      <c r="C48" s="1444">
        <v>200</v>
      </c>
      <c r="D48" s="1445">
        <v>728</v>
      </c>
      <c r="E48" s="2311">
        <v>1365.4870000000001</v>
      </c>
      <c r="F48" s="1446">
        <v>187.5668956043956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1:18" x14ac:dyDescent="0.2">
      <c r="A49" s="2064" t="s">
        <v>614</v>
      </c>
      <c r="B49" s="2065" t="s">
        <v>898</v>
      </c>
      <c r="C49" s="1414">
        <v>1086635</v>
      </c>
      <c r="D49" s="1415">
        <v>971347.8</v>
      </c>
      <c r="E49" s="1416">
        <v>956277.70900000003</v>
      </c>
      <c r="F49" s="689">
        <v>98.448538103447603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1:18" x14ac:dyDescent="0.2">
      <c r="A50" s="2064" t="s">
        <v>820</v>
      </c>
      <c r="B50" s="2065" t="s">
        <v>899</v>
      </c>
      <c r="C50" s="1414">
        <v>80654</v>
      </c>
      <c r="D50" s="1415">
        <v>119860</v>
      </c>
      <c r="E50" s="1416">
        <v>96527.004000000001</v>
      </c>
      <c r="F50" s="689">
        <v>80.53312531286501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1:18" x14ac:dyDescent="0.2">
      <c r="A51" s="2064" t="s">
        <v>900</v>
      </c>
      <c r="B51" s="2065" t="s">
        <v>935</v>
      </c>
      <c r="C51" s="1414">
        <v>0</v>
      </c>
      <c r="D51" s="1415">
        <v>1140</v>
      </c>
      <c r="E51" s="1416">
        <v>1140.24</v>
      </c>
      <c r="F51" s="689">
        <v>100.02105263157894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1:18" x14ac:dyDescent="0.2">
      <c r="A52" s="2064" t="s">
        <v>901</v>
      </c>
      <c r="B52" s="2065" t="s">
        <v>902</v>
      </c>
      <c r="C52" s="1414">
        <v>399279</v>
      </c>
      <c r="D52" s="1415">
        <v>402094.78599999996</v>
      </c>
      <c r="E52" s="1416">
        <v>348848.65100000001</v>
      </c>
      <c r="F52" s="689">
        <v>86.757815108798766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18" x14ac:dyDescent="0.2">
      <c r="A53" s="2064" t="s">
        <v>903</v>
      </c>
      <c r="B53" s="2065" t="s">
        <v>904</v>
      </c>
      <c r="C53" s="1414">
        <v>668862</v>
      </c>
      <c r="D53" s="1415">
        <v>454811.26299999998</v>
      </c>
      <c r="E53" s="1416">
        <v>341258.66599999997</v>
      </c>
      <c r="F53" s="689">
        <v>75.033028810458461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1:18" x14ac:dyDescent="0.2">
      <c r="A54" s="2064" t="s">
        <v>905</v>
      </c>
      <c r="B54" s="2065" t="s">
        <v>906</v>
      </c>
      <c r="C54" s="1414">
        <v>0</v>
      </c>
      <c r="D54" s="1415">
        <v>38464</v>
      </c>
      <c r="E54" s="1416">
        <v>43063.6</v>
      </c>
      <c r="F54" s="689">
        <v>111.95819467554075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1:18" x14ac:dyDescent="0.2">
      <c r="A55" s="2064" t="s">
        <v>907</v>
      </c>
      <c r="B55" s="2065" t="s">
        <v>908</v>
      </c>
      <c r="C55" s="1414">
        <v>646.53800000000001</v>
      </c>
      <c r="D55" s="1415">
        <v>19482.538</v>
      </c>
      <c r="E55" s="1416">
        <v>31256.458999999999</v>
      </c>
      <c r="F55" s="689">
        <v>160.43319920638675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x14ac:dyDescent="0.2">
      <c r="A56" s="2064" t="s">
        <v>909</v>
      </c>
      <c r="B56" s="2065" t="s">
        <v>910</v>
      </c>
      <c r="C56" s="1414">
        <v>0</v>
      </c>
      <c r="D56" s="1415">
        <v>0</v>
      </c>
      <c r="E56" s="1416">
        <v>0</v>
      </c>
      <c r="F56" s="689">
        <v>0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x14ac:dyDescent="0.2">
      <c r="A57" s="2064" t="s">
        <v>911</v>
      </c>
      <c r="B57" s="2065" t="s">
        <v>1029</v>
      </c>
      <c r="C57" s="1414">
        <v>0</v>
      </c>
      <c r="D57" s="1415">
        <v>2573</v>
      </c>
      <c r="E57" s="1416">
        <v>3594.6810000000005</v>
      </c>
      <c r="F57" s="689">
        <v>139.70777302759427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1:18" x14ac:dyDescent="0.2">
      <c r="A58" s="2064" t="s">
        <v>1030</v>
      </c>
      <c r="B58" s="2065" t="s">
        <v>912</v>
      </c>
      <c r="C58" s="1414">
        <v>13249.59</v>
      </c>
      <c r="D58" s="1415">
        <v>21413</v>
      </c>
      <c r="E58" s="1416">
        <v>84258.775000000009</v>
      </c>
      <c r="F58" s="689">
        <v>393.49355531686359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1:18" x14ac:dyDescent="0.2">
      <c r="A59" s="2062" t="s">
        <v>110</v>
      </c>
      <c r="B59" s="2063" t="s">
        <v>929</v>
      </c>
      <c r="C59" s="1380">
        <v>0</v>
      </c>
      <c r="D59" s="1381">
        <v>6193</v>
      </c>
      <c r="E59" s="1382">
        <v>6018.2</v>
      </c>
      <c r="F59" s="1439">
        <v>97.177458420797663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1:18" x14ac:dyDescent="0.2">
      <c r="A60" s="2049" t="s">
        <v>292</v>
      </c>
      <c r="B60" s="2050" t="s">
        <v>913</v>
      </c>
      <c r="C60" s="1392">
        <v>3665015</v>
      </c>
      <c r="D60" s="1393">
        <v>2483832.7799999998</v>
      </c>
      <c r="E60" s="1394">
        <v>1388222.2919999999</v>
      </c>
      <c r="F60" s="1438">
        <v>55.890328172575288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1:18" x14ac:dyDescent="0.2">
      <c r="A61" s="2051" t="s">
        <v>312</v>
      </c>
      <c r="B61" s="2052" t="s">
        <v>914</v>
      </c>
      <c r="C61" s="1395">
        <v>750000</v>
      </c>
      <c r="D61" s="1390">
        <v>1001465.48</v>
      </c>
      <c r="E61" s="1391">
        <v>1001465.08</v>
      </c>
      <c r="F61" s="690">
        <v>99.999960058533418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18" x14ac:dyDescent="0.2">
      <c r="A62" s="2053" t="s">
        <v>556</v>
      </c>
      <c r="B62" s="2054" t="s">
        <v>930</v>
      </c>
      <c r="C62" s="1414">
        <v>0</v>
      </c>
      <c r="D62" s="1415">
        <v>0</v>
      </c>
      <c r="E62" s="1416">
        <v>0</v>
      </c>
      <c r="F62" s="1432">
        <v>0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1:18" x14ac:dyDescent="0.2">
      <c r="A63" s="2053" t="s">
        <v>557</v>
      </c>
      <c r="B63" s="2060" t="s">
        <v>931</v>
      </c>
      <c r="C63" s="1414">
        <v>0</v>
      </c>
      <c r="D63" s="1415">
        <v>0</v>
      </c>
      <c r="E63" s="1416">
        <v>0</v>
      </c>
      <c r="F63" s="1432">
        <v>0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1:18" x14ac:dyDescent="0.2">
      <c r="A64" s="2053" t="s">
        <v>558</v>
      </c>
      <c r="B64" s="2060" t="s">
        <v>932</v>
      </c>
      <c r="C64" s="1414">
        <v>0</v>
      </c>
      <c r="D64" s="1415">
        <v>0</v>
      </c>
      <c r="E64" s="1416">
        <v>0</v>
      </c>
      <c r="F64" s="1432">
        <v>0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1:18" x14ac:dyDescent="0.2">
      <c r="A65" s="2053" t="s">
        <v>559</v>
      </c>
      <c r="B65" s="2060" t="s">
        <v>936</v>
      </c>
      <c r="C65" s="1414">
        <v>0</v>
      </c>
      <c r="D65" s="1415">
        <v>0</v>
      </c>
      <c r="E65" s="1416">
        <v>0</v>
      </c>
      <c r="F65" s="1432">
        <v>0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2053" t="s">
        <v>35</v>
      </c>
      <c r="B66" s="2061" t="s">
        <v>938</v>
      </c>
      <c r="C66" s="1414">
        <v>750000</v>
      </c>
      <c r="D66" s="1415">
        <v>1001465.48</v>
      </c>
      <c r="E66" s="1416">
        <v>1001465.08</v>
      </c>
      <c r="F66" s="689">
        <v>99.999960058533418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1:18" x14ac:dyDescent="0.2">
      <c r="A67" s="2062" t="s">
        <v>108</v>
      </c>
      <c r="B67" s="2063" t="s">
        <v>937</v>
      </c>
      <c r="C67" s="1395">
        <v>2874500</v>
      </c>
      <c r="D67" s="1390">
        <v>1443899</v>
      </c>
      <c r="E67" s="1391">
        <v>352305.63400000002</v>
      </c>
      <c r="F67" s="1439">
        <v>24.399603711893977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1:18" x14ac:dyDescent="0.2">
      <c r="A68" s="2053" t="s">
        <v>36</v>
      </c>
      <c r="B68" s="2054" t="s">
        <v>915</v>
      </c>
      <c r="C68" s="1414">
        <v>0</v>
      </c>
      <c r="D68" s="1415">
        <v>0</v>
      </c>
      <c r="E68" s="1416">
        <v>0</v>
      </c>
      <c r="F68" s="1026">
        <v>0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1:18" x14ac:dyDescent="0.2">
      <c r="A69" s="2053" t="s">
        <v>37</v>
      </c>
      <c r="B69" s="2054" t="s">
        <v>916</v>
      </c>
      <c r="C69" s="1396">
        <v>2844000</v>
      </c>
      <c r="D69" s="1397">
        <v>1443678</v>
      </c>
      <c r="E69" s="1398">
        <v>352067.451</v>
      </c>
      <c r="F69" s="1431">
        <v>24.386840486590501</v>
      </c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1:18" x14ac:dyDescent="0.2">
      <c r="A70" s="2068"/>
      <c r="B70" s="2069" t="s">
        <v>32</v>
      </c>
      <c r="C70" s="1399">
        <v>1480000</v>
      </c>
      <c r="D70" s="667">
        <v>937193</v>
      </c>
      <c r="E70" s="634">
        <v>221707.33299999998</v>
      </c>
      <c r="F70" s="686">
        <v>23.656528911334163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1:18" x14ac:dyDescent="0.2">
      <c r="A71" s="2070"/>
      <c r="B71" s="2071" t="s">
        <v>616</v>
      </c>
      <c r="C71" s="627">
        <v>133000</v>
      </c>
      <c r="D71" s="668">
        <v>120000</v>
      </c>
      <c r="E71" s="635">
        <v>169354</v>
      </c>
      <c r="F71" s="688">
        <v>141.12833333333333</v>
      </c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1:18" x14ac:dyDescent="0.2">
      <c r="A72" s="2070"/>
      <c r="B72" s="2071" t="s">
        <v>617</v>
      </c>
      <c r="C72" s="630">
        <v>150000</v>
      </c>
      <c r="D72" s="671">
        <v>47040</v>
      </c>
      <c r="E72" s="638">
        <v>700</v>
      </c>
      <c r="F72" s="688">
        <v>1.4880952380952379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spans="1:18" ht="15" x14ac:dyDescent="0.2">
      <c r="A73" s="2070"/>
      <c r="B73" s="2072" t="s">
        <v>76</v>
      </c>
      <c r="C73" s="627">
        <v>1197000</v>
      </c>
      <c r="D73" s="668">
        <v>718500</v>
      </c>
      <c r="E73" s="635">
        <v>0</v>
      </c>
      <c r="F73" s="688">
        <v>0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1:18" ht="15" x14ac:dyDescent="0.2">
      <c r="A74" s="2070"/>
      <c r="B74" s="2072" t="s">
        <v>1205</v>
      </c>
      <c r="C74" s="627">
        <v>0</v>
      </c>
      <c r="D74" s="668">
        <v>51653</v>
      </c>
      <c r="E74" s="635">
        <v>51653.332999999999</v>
      </c>
      <c r="F74" s="688">
        <v>100.00064468665906</v>
      </c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1:18" x14ac:dyDescent="0.2">
      <c r="A75" s="2070"/>
      <c r="B75" s="2073" t="s">
        <v>71</v>
      </c>
      <c r="C75" s="1399">
        <v>294000</v>
      </c>
      <c r="D75" s="667">
        <v>141865</v>
      </c>
      <c r="E75" s="634">
        <v>129829.71799999999</v>
      </c>
      <c r="F75" s="1433">
        <v>91.516383886088875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1:18" x14ac:dyDescent="0.2">
      <c r="A76" s="2070"/>
      <c r="B76" s="2071" t="s">
        <v>72</v>
      </c>
      <c r="C76" s="627">
        <v>54000</v>
      </c>
      <c r="D76" s="668">
        <v>20000</v>
      </c>
      <c r="E76" s="635">
        <v>30183.893</v>
      </c>
      <c r="F76" s="1436">
        <v>150.919465</v>
      </c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 x14ac:dyDescent="0.2">
      <c r="A77" s="2070"/>
      <c r="B77" s="2071" t="s">
        <v>73</v>
      </c>
      <c r="C77" s="630">
        <v>240000</v>
      </c>
      <c r="D77" s="671">
        <v>121865</v>
      </c>
      <c r="E77" s="638">
        <v>99645.824999999997</v>
      </c>
      <c r="F77" s="1436">
        <v>81.767386041931644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1:18" x14ac:dyDescent="0.2">
      <c r="A78" s="2070"/>
      <c r="B78" s="2073" t="s">
        <v>74</v>
      </c>
      <c r="C78" s="629">
        <v>1070000</v>
      </c>
      <c r="D78" s="670">
        <v>364620</v>
      </c>
      <c r="E78" s="637">
        <v>530.4</v>
      </c>
      <c r="F78" s="686">
        <v>0.14546651308211289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hidden="1" x14ac:dyDescent="0.2">
      <c r="A79" s="2074"/>
      <c r="B79" s="2075" t="s">
        <v>75</v>
      </c>
      <c r="C79" s="629">
        <v>0</v>
      </c>
      <c r="D79" s="670">
        <v>0</v>
      </c>
      <c r="E79" s="637">
        <v>0</v>
      </c>
      <c r="F79" s="686">
        <v>0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 x14ac:dyDescent="0.2">
      <c r="A80" s="2053" t="s">
        <v>615</v>
      </c>
      <c r="B80" s="2054" t="s">
        <v>917</v>
      </c>
      <c r="C80" s="1368">
        <v>500</v>
      </c>
      <c r="D80" s="1369">
        <v>221</v>
      </c>
      <c r="E80" s="1370">
        <v>238.18299999999999</v>
      </c>
      <c r="F80" s="1432">
        <v>107.77511312217194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1:18" x14ac:dyDescent="0.2">
      <c r="A81" s="2053" t="s">
        <v>918</v>
      </c>
      <c r="B81" s="2054" t="s">
        <v>1139</v>
      </c>
      <c r="C81" s="1368">
        <v>30000</v>
      </c>
      <c r="D81" s="1369">
        <v>0</v>
      </c>
      <c r="E81" s="1370">
        <v>0</v>
      </c>
      <c r="F81" s="1432">
        <v>0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18" x14ac:dyDescent="0.2">
      <c r="A82" s="2062" t="s">
        <v>109</v>
      </c>
      <c r="B82" s="2063" t="s">
        <v>920</v>
      </c>
      <c r="C82" s="1447">
        <v>40515</v>
      </c>
      <c r="D82" s="1448">
        <v>38468.300000000003</v>
      </c>
      <c r="E82" s="2312">
        <v>34451.577999999994</v>
      </c>
      <c r="F82" s="1449">
        <v>89.558358440586133</v>
      </c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1:18" x14ac:dyDescent="0.2">
      <c r="A83" s="2053" t="s">
        <v>38</v>
      </c>
      <c r="B83" s="2060" t="s">
        <v>939</v>
      </c>
      <c r="C83" s="1414">
        <v>0</v>
      </c>
      <c r="D83" s="1415">
        <v>0</v>
      </c>
      <c r="E83" s="1416">
        <v>0</v>
      </c>
      <c r="F83" s="689">
        <v>0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1:18" x14ac:dyDescent="0.2">
      <c r="A84" s="2053" t="s">
        <v>614</v>
      </c>
      <c r="B84" s="2076" t="s">
        <v>940</v>
      </c>
      <c r="C84" s="1414">
        <v>40515</v>
      </c>
      <c r="D84" s="1415">
        <v>4691</v>
      </c>
      <c r="E84" s="1416">
        <v>5390.4279999999999</v>
      </c>
      <c r="F84" s="689">
        <v>114.90999786825837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1:18" x14ac:dyDescent="0.2">
      <c r="A85" s="2053" t="s">
        <v>820</v>
      </c>
      <c r="B85" s="2054" t="s">
        <v>941</v>
      </c>
      <c r="C85" s="1414">
        <v>0</v>
      </c>
      <c r="D85" s="1415">
        <v>33777.300000000003</v>
      </c>
      <c r="E85" s="1416">
        <v>29061.149999999998</v>
      </c>
      <c r="F85" s="689">
        <v>86.037516320132141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1:18" ht="15.75" x14ac:dyDescent="0.2">
      <c r="A86" s="2077" t="s">
        <v>654</v>
      </c>
      <c r="B86" s="2078" t="s">
        <v>921</v>
      </c>
      <c r="C86" s="1386">
        <v>20739640.081</v>
      </c>
      <c r="D86" s="1387">
        <v>20308173.961000003</v>
      </c>
      <c r="E86" s="1388">
        <v>19397987.123999998</v>
      </c>
      <c r="F86" s="1450">
        <v>95.518125663351441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1:18" x14ac:dyDescent="0.2">
      <c r="A87" s="2049" t="s">
        <v>9</v>
      </c>
      <c r="B87" s="2050" t="s">
        <v>922</v>
      </c>
      <c r="C87" s="1420">
        <v>4388322.9189999998</v>
      </c>
      <c r="D87" s="674">
        <v>8568980.9440000001</v>
      </c>
      <c r="E87" s="753">
        <v>29868980.943999998</v>
      </c>
      <c r="F87" s="1440">
        <v>348.5709810676409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1:18" x14ac:dyDescent="0.2">
      <c r="A88" s="2051" t="s">
        <v>312</v>
      </c>
      <c r="B88" s="2052" t="s">
        <v>923</v>
      </c>
      <c r="C88" s="1420">
        <v>4388322.9189999998</v>
      </c>
      <c r="D88" s="674">
        <v>8568980.9440000001</v>
      </c>
      <c r="E88" s="753">
        <v>29868980.943999998</v>
      </c>
      <c r="F88" s="1440">
        <v>348.5709810676409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1:18" ht="12.75" customHeight="1" x14ac:dyDescent="0.2">
      <c r="A89" s="2053" t="s">
        <v>556</v>
      </c>
      <c r="B89" s="2054" t="s">
        <v>924</v>
      </c>
      <c r="C89" s="1368">
        <v>0</v>
      </c>
      <c r="D89" s="1369">
        <v>0</v>
      </c>
      <c r="E89" s="1370">
        <v>0</v>
      </c>
      <c r="F89" s="1432">
        <v>0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1:18" x14ac:dyDescent="0.2">
      <c r="A90" s="2053" t="s">
        <v>557</v>
      </c>
      <c r="B90" s="2060" t="s">
        <v>942</v>
      </c>
      <c r="C90" s="1368">
        <v>0</v>
      </c>
      <c r="D90" s="1613">
        <v>0</v>
      </c>
      <c r="E90" s="1370">
        <v>0</v>
      </c>
      <c r="F90" s="689">
        <v>0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spans="1:18" x14ac:dyDescent="0.2">
      <c r="A91" s="2053" t="s">
        <v>558</v>
      </c>
      <c r="B91" s="2076" t="s">
        <v>945</v>
      </c>
      <c r="C91" s="1368">
        <v>4388322.9189999998</v>
      </c>
      <c r="D91" s="1613">
        <v>8114181.2819999997</v>
      </c>
      <c r="E91" s="1370">
        <v>8114181.2819999997</v>
      </c>
      <c r="F91" s="691">
        <v>100</v>
      </c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spans="1:18" x14ac:dyDescent="0.2">
      <c r="A92" s="2053" t="s">
        <v>559</v>
      </c>
      <c r="B92" s="2076" t="s">
        <v>1091</v>
      </c>
      <c r="C92" s="1368"/>
      <c r="D92" s="1369">
        <v>454799.66200000001</v>
      </c>
      <c r="E92" s="1369">
        <v>454799.66200000001</v>
      </c>
      <c r="F92" s="691">
        <v>100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1:18" ht="13.5" thickBot="1" x14ac:dyDescent="0.25">
      <c r="A93" s="2053" t="s">
        <v>35</v>
      </c>
      <c r="B93" s="2076" t="s">
        <v>1024</v>
      </c>
      <c r="C93" s="1368">
        <v>0</v>
      </c>
      <c r="D93" s="1369">
        <v>0</v>
      </c>
      <c r="E93" s="1370">
        <v>21300000</v>
      </c>
      <c r="F93" s="1544">
        <v>0</v>
      </c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1:18" ht="16.5" thickBot="1" x14ac:dyDescent="0.25">
      <c r="A94" s="2079"/>
      <c r="B94" s="2080" t="s">
        <v>925</v>
      </c>
      <c r="C94" s="632">
        <v>25127963</v>
      </c>
      <c r="D94" s="673">
        <v>28877154.905000001</v>
      </c>
      <c r="E94" s="640">
        <v>49266968.067999996</v>
      </c>
      <c r="F94" s="1451">
        <v>170.60880211391446</v>
      </c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</row>
    <row r="95" spans="1:18" ht="16.5" thickBot="1" x14ac:dyDescent="0.25">
      <c r="A95" s="2404"/>
      <c r="B95" s="603"/>
      <c r="C95" s="2405"/>
      <c r="D95" s="2405"/>
      <c r="E95" s="2405"/>
      <c r="F95" s="2403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1:18" ht="16.5" thickBot="1" x14ac:dyDescent="0.25">
      <c r="A96" s="2079"/>
      <c r="B96" s="2080" t="s">
        <v>1354</v>
      </c>
      <c r="C96" s="632">
        <v>25127963</v>
      </c>
      <c r="D96" s="673">
        <v>28877154.905000001</v>
      </c>
      <c r="E96" s="640">
        <v>27966968.068</v>
      </c>
      <c r="F96" s="1451">
        <v>96.85</v>
      </c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</row>
    <row r="97" spans="1:5" ht="15.75" hidden="1" x14ac:dyDescent="0.25">
      <c r="A97" s="3"/>
      <c r="B97" s="11"/>
      <c r="C97" s="838"/>
      <c r="D97" s="4" t="e">
        <v>#REF!</v>
      </c>
      <c r="E97" s="4" t="e">
        <v>#REF!</v>
      </c>
    </row>
    <row r="98" spans="1:5" ht="15.75" x14ac:dyDescent="0.25">
      <c r="A98" s="3"/>
      <c r="B98" s="11"/>
      <c r="C98" s="838"/>
      <c r="D98" s="4"/>
      <c r="E98" s="4"/>
    </row>
    <row r="99" spans="1:5" x14ac:dyDescent="0.2">
      <c r="A99" s="3"/>
      <c r="C99" s="839"/>
      <c r="D99" s="839"/>
      <c r="E99" s="839"/>
    </row>
    <row r="100" spans="1:5" x14ac:dyDescent="0.2">
      <c r="A100" s="3"/>
      <c r="D100" s="839"/>
    </row>
    <row r="101" spans="1:5" x14ac:dyDescent="0.2">
      <c r="D101" s="839"/>
    </row>
    <row r="102" spans="1:5" x14ac:dyDescent="0.2">
      <c r="D102" s="839"/>
    </row>
    <row r="103" spans="1:5" x14ac:dyDescent="0.2">
      <c r="D103" s="839"/>
    </row>
  </sheetData>
  <mergeCells count="2">
    <mergeCell ref="A6:F6"/>
    <mergeCell ref="A7:F7"/>
  </mergeCells>
  <phoneticPr fontId="0" type="noConversion"/>
  <printOptions horizontalCentered="1" verticalCentered="1"/>
  <pageMargins left="0" right="0" top="0.39370078740157483" bottom="0.19685039370078741" header="0.19685039370078741" footer="0.11811023622047245"/>
  <pageSetup paperSize="9" scale="68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69"/>
  <sheetViews>
    <sheetView topLeftCell="A8" zoomScale="80" zoomScaleNormal="80" zoomScaleSheetLayoutView="80" workbookViewId="0">
      <pane xSplit="2" ySplit="7" topLeftCell="C27" activePane="bottomRight" state="frozen"/>
      <selection pane="topRight"/>
      <selection pane="bottomLeft"/>
      <selection pane="bottomRight" activeCell="G67" sqref="G67"/>
    </sheetView>
  </sheetViews>
  <sheetFormatPr defaultRowHeight="12.75" x14ac:dyDescent="0.2"/>
  <cols>
    <col min="1" max="1" width="7.42578125" style="83" customWidth="1"/>
    <col min="2" max="2" width="53.85546875" style="83" customWidth="1"/>
    <col min="3" max="5" width="11.7109375" style="83" customWidth="1"/>
    <col min="6" max="8" width="10.7109375" style="83" customWidth="1"/>
    <col min="9" max="20" width="8.85546875" style="83" customWidth="1"/>
    <col min="21" max="23" width="11.140625" style="83" customWidth="1"/>
    <col min="24" max="32" width="8.85546875" style="83" customWidth="1"/>
    <col min="33" max="35" width="11" style="83" customWidth="1"/>
    <col min="36" max="38" width="8.85546875" style="83" customWidth="1"/>
    <col min="39" max="41" width="9.7109375" style="83" customWidth="1"/>
    <col min="42" max="47" width="8.85546875" style="83" customWidth="1"/>
    <col min="48" max="50" width="10.7109375" style="83" customWidth="1"/>
    <col min="51" max="53" width="9.140625" style="83"/>
    <col min="54" max="56" width="10.7109375" style="83" customWidth="1"/>
    <col min="57" max="59" width="9.7109375" style="83" customWidth="1"/>
    <col min="60" max="60" width="12.7109375" style="83" customWidth="1"/>
    <col min="61" max="61" width="14" style="83" customWidth="1"/>
    <col min="62" max="62" width="12.7109375" style="83" customWidth="1"/>
    <col min="63" max="82" width="8.85546875" style="83" customWidth="1"/>
    <col min="83" max="83" width="11" style="83" customWidth="1"/>
    <col min="84" max="86" width="8.85546875" style="83" customWidth="1"/>
    <col min="87" max="87" width="9.42578125" style="83" customWidth="1"/>
    <col min="88" max="95" width="8.85546875" style="83" customWidth="1"/>
    <col min="96" max="98" width="9.7109375" style="83" customWidth="1"/>
    <col min="99" max="104" width="8.85546875" style="83" customWidth="1"/>
    <col min="105" max="107" width="10.7109375" style="83" customWidth="1"/>
    <col min="108" max="108" width="12.7109375" style="83" customWidth="1"/>
    <col min="109" max="109" width="12.85546875" style="83" customWidth="1"/>
    <col min="110" max="110" width="12.7109375" style="83" customWidth="1"/>
    <col min="111" max="111" width="9.28515625" style="83" customWidth="1"/>
    <col min="112" max="112" width="8.85546875" style="83" customWidth="1"/>
    <col min="113" max="113" width="9.5703125" style="83" customWidth="1"/>
    <col min="114" max="116" width="10.7109375" style="83" customWidth="1"/>
    <col min="117" max="119" width="12.7109375" style="83" customWidth="1"/>
    <col min="120" max="125" width="10.7109375" style="83" customWidth="1"/>
    <col min="126" max="127" width="12.7109375" style="83" customWidth="1"/>
    <col min="128" max="128" width="13.42578125" style="83" customWidth="1"/>
    <col min="129" max="129" width="11.140625" style="83" customWidth="1"/>
    <col min="130" max="16384" width="9.140625" style="83"/>
  </cols>
  <sheetData>
    <row r="1" spans="1:129" ht="6" customHeight="1" x14ac:dyDescent="0.2"/>
    <row r="2" spans="1:129" ht="18" customHeight="1" x14ac:dyDescent="0.2">
      <c r="W2" s="841" t="s">
        <v>1314</v>
      </c>
      <c r="Z2" s="841"/>
      <c r="AR2" s="841" t="s">
        <v>602</v>
      </c>
      <c r="AX2" s="851"/>
      <c r="BA2" s="841"/>
      <c r="BJ2" s="841" t="s">
        <v>604</v>
      </c>
      <c r="BY2" s="841"/>
      <c r="CE2" s="841" t="s">
        <v>987</v>
      </c>
      <c r="CZ2" s="841" t="s">
        <v>605</v>
      </c>
      <c r="DC2" s="841"/>
      <c r="DF2" s="841"/>
      <c r="DO2" s="841" t="s">
        <v>187</v>
      </c>
      <c r="DY2" s="841" t="s">
        <v>1093</v>
      </c>
    </row>
    <row r="3" spans="1:129" ht="15" customHeight="1" x14ac:dyDescent="0.2">
      <c r="W3" s="841" t="s">
        <v>53</v>
      </c>
      <c r="Z3" s="841"/>
    </row>
    <row r="4" spans="1:129" ht="30" hidden="1" customHeight="1" x14ac:dyDescent="0.2">
      <c r="W4" s="852" t="s">
        <v>199</v>
      </c>
      <c r="Z4" s="852"/>
      <c r="AR4" s="852" t="s">
        <v>601</v>
      </c>
      <c r="AX4" s="852"/>
      <c r="BA4" s="852"/>
      <c r="BJ4" s="852" t="s">
        <v>603</v>
      </c>
      <c r="BY4" s="852"/>
      <c r="CE4" s="852" t="s">
        <v>426</v>
      </c>
      <c r="DY4" s="852" t="s">
        <v>606</v>
      </c>
    </row>
    <row r="5" spans="1:129" ht="32.25" customHeight="1" x14ac:dyDescent="0.25">
      <c r="C5" s="2454" t="s">
        <v>1313</v>
      </c>
      <c r="D5" s="2454"/>
      <c r="E5" s="2454"/>
      <c r="F5" s="2454"/>
      <c r="G5" s="2454"/>
      <c r="H5" s="2454"/>
      <c r="I5" s="2454"/>
      <c r="J5" s="2454"/>
      <c r="K5" s="2454"/>
      <c r="L5" s="2454"/>
      <c r="M5" s="2454"/>
      <c r="N5" s="2454"/>
      <c r="O5" s="2454"/>
      <c r="P5" s="2454"/>
      <c r="Q5" s="2454"/>
      <c r="R5" s="2454"/>
      <c r="S5" s="2454"/>
      <c r="T5" s="2454"/>
      <c r="U5" s="2454"/>
      <c r="V5" s="2454"/>
      <c r="W5" s="2454"/>
    </row>
    <row r="6" spans="1:129" ht="16.5" customHeight="1" x14ac:dyDescent="0.2">
      <c r="C6" s="2455" t="s">
        <v>988</v>
      </c>
      <c r="D6" s="2455"/>
      <c r="E6" s="2455"/>
      <c r="F6" s="2455"/>
      <c r="G6" s="2455"/>
      <c r="H6" s="2455"/>
      <c r="I6" s="2455"/>
      <c r="J6" s="2455"/>
      <c r="K6" s="2455"/>
      <c r="L6" s="2455"/>
      <c r="M6" s="2455"/>
      <c r="N6" s="2455"/>
      <c r="O6" s="2455"/>
      <c r="P6" s="2455"/>
      <c r="Q6" s="2455"/>
      <c r="R6" s="2455"/>
      <c r="S6" s="2455"/>
      <c r="T6" s="2455"/>
      <c r="U6" s="2455"/>
      <c r="V6" s="2455"/>
      <c r="W6" s="2455"/>
    </row>
    <row r="7" spans="1:129" ht="22.5" customHeight="1" thickBot="1" x14ac:dyDescent="0.25"/>
    <row r="8" spans="1:129" ht="12.75" customHeight="1" x14ac:dyDescent="0.2">
      <c r="A8" s="100" t="s">
        <v>535</v>
      </c>
      <c r="B8" s="100" t="s">
        <v>535</v>
      </c>
      <c r="C8" s="2435" t="s">
        <v>677</v>
      </c>
      <c r="D8" s="2436"/>
      <c r="E8" s="2437"/>
      <c r="F8" s="2435" t="s">
        <v>240</v>
      </c>
      <c r="G8" s="2436"/>
      <c r="H8" s="2437"/>
      <c r="I8" s="101" t="s">
        <v>679</v>
      </c>
      <c r="J8" s="102"/>
      <c r="K8" s="102"/>
      <c r="L8" s="2435" t="s">
        <v>680</v>
      </c>
      <c r="M8" s="2449"/>
      <c r="N8" s="2449"/>
      <c r="O8" s="2435" t="s">
        <v>682</v>
      </c>
      <c r="P8" s="2449"/>
      <c r="Q8" s="2450"/>
      <c r="R8" s="2435" t="s">
        <v>683</v>
      </c>
      <c r="S8" s="2449"/>
      <c r="T8" s="2450"/>
      <c r="U8" s="2435" t="s">
        <v>684</v>
      </c>
      <c r="V8" s="2436"/>
      <c r="W8" s="2437"/>
      <c r="X8" s="2435" t="s">
        <v>505</v>
      </c>
      <c r="Y8" s="2449"/>
      <c r="Z8" s="2449"/>
      <c r="AA8" s="2435" t="s">
        <v>685</v>
      </c>
      <c r="AB8" s="2449"/>
      <c r="AC8" s="2449"/>
      <c r="AD8" s="2435" t="s">
        <v>507</v>
      </c>
      <c r="AE8" s="2449"/>
      <c r="AF8" s="2449"/>
      <c r="AG8" s="2435" t="s">
        <v>686</v>
      </c>
      <c r="AH8" s="2449"/>
      <c r="AI8" s="2450"/>
      <c r="AJ8" s="2435" t="s">
        <v>687</v>
      </c>
      <c r="AK8" s="2436"/>
      <c r="AL8" s="2437"/>
      <c r="AM8" s="2435" t="s">
        <v>688</v>
      </c>
      <c r="AN8" s="2436"/>
      <c r="AO8" s="2437"/>
      <c r="AP8" s="2435" t="s">
        <v>689</v>
      </c>
      <c r="AQ8" s="2436"/>
      <c r="AR8" s="2437"/>
      <c r="AS8" s="2435" t="s">
        <v>690</v>
      </c>
      <c r="AT8" s="2436"/>
      <c r="AU8" s="2437"/>
      <c r="AV8" s="2443" t="s">
        <v>1070</v>
      </c>
      <c r="AW8" s="2444"/>
      <c r="AX8" s="2445"/>
      <c r="AY8" s="2435" t="s">
        <v>241</v>
      </c>
      <c r="AZ8" s="2449"/>
      <c r="BA8" s="2450"/>
      <c r="BB8" s="2435" t="s">
        <v>691</v>
      </c>
      <c r="BC8" s="2449"/>
      <c r="BD8" s="2450"/>
      <c r="BE8" s="2443" t="s">
        <v>693</v>
      </c>
      <c r="BF8" s="2444"/>
      <c r="BG8" s="2445"/>
      <c r="BH8" s="2451" t="s">
        <v>495</v>
      </c>
      <c r="BI8" s="2452"/>
      <c r="BJ8" s="2453"/>
      <c r="BK8" s="2443" t="s">
        <v>146</v>
      </c>
      <c r="BL8" s="2444"/>
      <c r="BM8" s="2445"/>
      <c r="BN8" s="2443" t="s">
        <v>496</v>
      </c>
      <c r="BO8" s="2444"/>
      <c r="BP8" s="2445"/>
      <c r="BQ8" s="2435" t="s">
        <v>498</v>
      </c>
      <c r="BR8" s="2449"/>
      <c r="BS8" s="2450"/>
      <c r="BT8" s="2446" t="s">
        <v>500</v>
      </c>
      <c r="BU8" s="2447"/>
      <c r="BV8" s="2448"/>
      <c r="BW8" s="2446" t="s">
        <v>82</v>
      </c>
      <c r="BX8" s="2447"/>
      <c r="BY8" s="2448"/>
      <c r="BZ8" s="2446" t="s">
        <v>147</v>
      </c>
      <c r="CA8" s="2447"/>
      <c r="CB8" s="2448"/>
      <c r="CC8" s="2446" t="s">
        <v>502</v>
      </c>
      <c r="CD8" s="2447"/>
      <c r="CE8" s="2448"/>
      <c r="CF8" s="2467" t="s">
        <v>1140</v>
      </c>
      <c r="CG8" s="2468"/>
      <c r="CH8" s="2469"/>
      <c r="CI8" s="2435" t="s">
        <v>503</v>
      </c>
      <c r="CJ8" s="2449"/>
      <c r="CK8" s="2449"/>
      <c r="CL8" s="2435" t="s">
        <v>1054</v>
      </c>
      <c r="CM8" s="2449"/>
      <c r="CN8" s="2450"/>
      <c r="CO8" s="2435" t="s">
        <v>1073</v>
      </c>
      <c r="CP8" s="2449"/>
      <c r="CQ8" s="2450"/>
      <c r="CR8" s="2435" t="s">
        <v>48</v>
      </c>
      <c r="CS8" s="2449"/>
      <c r="CT8" s="2450"/>
      <c r="CU8" s="2435" t="s">
        <v>1110</v>
      </c>
      <c r="CV8" s="2449"/>
      <c r="CW8" s="2449"/>
      <c r="CX8" s="2435" t="s">
        <v>1142</v>
      </c>
      <c r="CY8" s="2449"/>
      <c r="CZ8" s="2449"/>
      <c r="DA8" s="2456" t="s">
        <v>504</v>
      </c>
      <c r="DB8" s="2457"/>
      <c r="DC8" s="2458"/>
      <c r="DD8" s="2456" t="s">
        <v>242</v>
      </c>
      <c r="DE8" s="2457"/>
      <c r="DF8" s="2458"/>
      <c r="DG8" s="2435" t="s">
        <v>508</v>
      </c>
      <c r="DH8" s="2449"/>
      <c r="DI8" s="2450"/>
      <c r="DJ8" s="2435" t="s">
        <v>508</v>
      </c>
      <c r="DK8" s="2449"/>
      <c r="DL8" s="2449"/>
      <c r="DM8" s="2456" t="s">
        <v>351</v>
      </c>
      <c r="DN8" s="2457"/>
      <c r="DO8" s="2458"/>
      <c r="DP8" s="2435" t="s">
        <v>847</v>
      </c>
      <c r="DQ8" s="2436"/>
      <c r="DR8" s="2437"/>
      <c r="DS8" s="2435" t="s">
        <v>154</v>
      </c>
      <c r="DT8" s="2436"/>
      <c r="DU8" s="2437"/>
      <c r="DV8" s="2456" t="s">
        <v>1206</v>
      </c>
      <c r="DW8" s="2457"/>
      <c r="DX8" s="2457"/>
      <c r="DY8" s="103"/>
    </row>
    <row r="9" spans="1:129" ht="12.75" customHeight="1" thickBot="1" x14ac:dyDescent="0.25">
      <c r="A9" s="104" t="s">
        <v>354</v>
      </c>
      <c r="B9" s="104" t="s">
        <v>352</v>
      </c>
      <c r="C9" s="2430" t="s">
        <v>678</v>
      </c>
      <c r="D9" s="2438"/>
      <c r="E9" s="2439"/>
      <c r="F9" s="105"/>
      <c r="G9" s="106"/>
      <c r="H9" s="106"/>
      <c r="I9" s="105"/>
      <c r="J9" s="106"/>
      <c r="K9" s="106"/>
      <c r="L9" s="2430" t="s">
        <v>681</v>
      </c>
      <c r="M9" s="2438"/>
      <c r="N9" s="2439"/>
      <c r="O9" s="2430" t="s">
        <v>148</v>
      </c>
      <c r="P9" s="2431"/>
      <c r="Q9" s="2432"/>
      <c r="R9" s="2430"/>
      <c r="S9" s="2431"/>
      <c r="T9" s="2432"/>
      <c r="U9" s="2430"/>
      <c r="V9" s="2438"/>
      <c r="W9" s="2439"/>
      <c r="X9" s="2430" t="s">
        <v>506</v>
      </c>
      <c r="Y9" s="2431"/>
      <c r="Z9" s="2432"/>
      <c r="AA9" s="2430"/>
      <c r="AB9" s="2438"/>
      <c r="AC9" s="2439"/>
      <c r="AD9" s="2430" t="s">
        <v>149</v>
      </c>
      <c r="AE9" s="2438"/>
      <c r="AF9" s="2439"/>
      <c r="AG9" s="979"/>
      <c r="AH9" s="980"/>
      <c r="AI9" s="981"/>
      <c r="AJ9" s="2430" t="s">
        <v>148</v>
      </c>
      <c r="AK9" s="2438"/>
      <c r="AL9" s="2439"/>
      <c r="AM9" s="2430"/>
      <c r="AN9" s="2438"/>
      <c r="AO9" s="2439"/>
      <c r="AP9" s="979"/>
      <c r="AQ9" s="980"/>
      <c r="AR9" s="981"/>
      <c r="AS9" s="979"/>
      <c r="AT9" s="980"/>
      <c r="AU9" s="981"/>
      <c r="AV9" s="2424" t="s">
        <v>1071</v>
      </c>
      <c r="AW9" s="2425"/>
      <c r="AX9" s="2426"/>
      <c r="AY9" s="107"/>
      <c r="AZ9" s="108"/>
      <c r="BA9" s="663"/>
      <c r="BB9" s="2430" t="s">
        <v>692</v>
      </c>
      <c r="BC9" s="2431"/>
      <c r="BD9" s="2432"/>
      <c r="BE9" s="2424" t="s">
        <v>694</v>
      </c>
      <c r="BF9" s="2425"/>
      <c r="BG9" s="2426"/>
      <c r="BH9" s="2427" t="s">
        <v>536</v>
      </c>
      <c r="BI9" s="2428"/>
      <c r="BJ9" s="2429"/>
      <c r="BK9" s="2424" t="s">
        <v>149</v>
      </c>
      <c r="BL9" s="2425"/>
      <c r="BM9" s="2426"/>
      <c r="BN9" s="2424" t="s">
        <v>497</v>
      </c>
      <c r="BO9" s="2425"/>
      <c r="BP9" s="2426"/>
      <c r="BQ9" s="2430" t="s">
        <v>499</v>
      </c>
      <c r="BR9" s="2431"/>
      <c r="BS9" s="2432"/>
      <c r="BT9" s="855"/>
      <c r="BU9" s="856"/>
      <c r="BV9" s="857"/>
      <c r="BW9" s="855"/>
      <c r="BX9" s="856"/>
      <c r="BY9" s="857"/>
      <c r="BZ9" s="2440" t="s">
        <v>501</v>
      </c>
      <c r="CA9" s="2441"/>
      <c r="CB9" s="2442"/>
      <c r="CC9" s="2440" t="s">
        <v>148</v>
      </c>
      <c r="CD9" s="2441"/>
      <c r="CE9" s="2442"/>
      <c r="CF9" s="2464"/>
      <c r="CG9" s="2465"/>
      <c r="CH9" s="2466"/>
      <c r="CI9" s="2430"/>
      <c r="CJ9" s="2431"/>
      <c r="CK9" s="2431"/>
      <c r="CL9" s="2430" t="s">
        <v>1055</v>
      </c>
      <c r="CM9" s="2431"/>
      <c r="CN9" s="2432"/>
      <c r="CO9" s="2430" t="s">
        <v>1072</v>
      </c>
      <c r="CP9" s="2431"/>
      <c r="CQ9" s="2432"/>
      <c r="CR9" s="2430" t="s">
        <v>1075</v>
      </c>
      <c r="CS9" s="2431"/>
      <c r="CT9" s="2432"/>
      <c r="CU9" s="2430"/>
      <c r="CV9" s="2431"/>
      <c r="CW9" s="2431"/>
      <c r="CX9" s="2430" t="s">
        <v>1141</v>
      </c>
      <c r="CY9" s="2431"/>
      <c r="CZ9" s="2431"/>
      <c r="DA9" s="2461" t="s">
        <v>536</v>
      </c>
      <c r="DB9" s="2462"/>
      <c r="DC9" s="2463"/>
      <c r="DD9" s="2427" t="s">
        <v>243</v>
      </c>
      <c r="DE9" s="2459"/>
      <c r="DF9" s="2460"/>
      <c r="DG9" s="2430" t="s">
        <v>509</v>
      </c>
      <c r="DH9" s="2431"/>
      <c r="DI9" s="2432"/>
      <c r="DJ9" s="2430" t="s">
        <v>1111</v>
      </c>
      <c r="DK9" s="2431"/>
      <c r="DL9" s="2431"/>
      <c r="DM9" s="2427" t="s">
        <v>536</v>
      </c>
      <c r="DN9" s="2459"/>
      <c r="DO9" s="2460"/>
      <c r="DP9" s="2430" t="s">
        <v>848</v>
      </c>
      <c r="DQ9" s="2438"/>
      <c r="DR9" s="2439"/>
      <c r="DS9" s="2430"/>
      <c r="DT9" s="2438"/>
      <c r="DU9" s="2439"/>
      <c r="DV9" s="2427"/>
      <c r="DW9" s="2459"/>
      <c r="DX9" s="2460"/>
      <c r="DY9" s="87" t="s">
        <v>186</v>
      </c>
    </row>
    <row r="10" spans="1:129" x14ac:dyDescent="0.2">
      <c r="A10" s="104"/>
      <c r="B10" s="104" t="s">
        <v>701</v>
      </c>
      <c r="C10" s="109" t="s">
        <v>150</v>
      </c>
      <c r="D10" s="110" t="s">
        <v>151</v>
      </c>
      <c r="E10" s="110" t="s">
        <v>183</v>
      </c>
      <c r="F10" s="109" t="s">
        <v>150</v>
      </c>
      <c r="G10" s="110" t="s">
        <v>151</v>
      </c>
      <c r="H10" s="110" t="s">
        <v>183</v>
      </c>
      <c r="I10" s="109" t="s">
        <v>150</v>
      </c>
      <c r="J10" s="110" t="s">
        <v>151</v>
      </c>
      <c r="K10" s="110" t="s">
        <v>183</v>
      </c>
      <c r="L10" s="109" t="s">
        <v>150</v>
      </c>
      <c r="M10" s="110" t="s">
        <v>151</v>
      </c>
      <c r="N10" s="110" t="s">
        <v>183</v>
      </c>
      <c r="O10" s="109" t="s">
        <v>150</v>
      </c>
      <c r="P10" s="110" t="s">
        <v>151</v>
      </c>
      <c r="Q10" s="110" t="s">
        <v>183</v>
      </c>
      <c r="R10" s="109" t="s">
        <v>150</v>
      </c>
      <c r="S10" s="110" t="s">
        <v>151</v>
      </c>
      <c r="T10" s="110" t="s">
        <v>183</v>
      </c>
      <c r="U10" s="109" t="s">
        <v>150</v>
      </c>
      <c r="V10" s="110" t="s">
        <v>151</v>
      </c>
      <c r="W10" s="110" t="s">
        <v>183</v>
      </c>
      <c r="X10" s="109" t="s">
        <v>150</v>
      </c>
      <c r="Y10" s="110" t="s">
        <v>151</v>
      </c>
      <c r="Z10" s="110" t="s">
        <v>183</v>
      </c>
      <c r="AA10" s="109" t="s">
        <v>150</v>
      </c>
      <c r="AB10" s="110" t="s">
        <v>151</v>
      </c>
      <c r="AC10" s="110" t="s">
        <v>183</v>
      </c>
      <c r="AD10" s="109" t="s">
        <v>150</v>
      </c>
      <c r="AE10" s="110" t="s">
        <v>151</v>
      </c>
      <c r="AF10" s="110" t="s">
        <v>183</v>
      </c>
      <c r="AG10" s="109" t="s">
        <v>150</v>
      </c>
      <c r="AH10" s="110" t="s">
        <v>151</v>
      </c>
      <c r="AI10" s="110" t="s">
        <v>183</v>
      </c>
      <c r="AJ10" s="109" t="s">
        <v>150</v>
      </c>
      <c r="AK10" s="110" t="s">
        <v>151</v>
      </c>
      <c r="AL10" s="110" t="s">
        <v>183</v>
      </c>
      <c r="AM10" s="109" t="s">
        <v>150</v>
      </c>
      <c r="AN10" s="110" t="s">
        <v>151</v>
      </c>
      <c r="AO10" s="110" t="s">
        <v>183</v>
      </c>
      <c r="AP10" s="109" t="s">
        <v>150</v>
      </c>
      <c r="AQ10" s="110" t="s">
        <v>151</v>
      </c>
      <c r="AR10" s="110" t="s">
        <v>183</v>
      </c>
      <c r="AS10" s="109" t="s">
        <v>150</v>
      </c>
      <c r="AT10" s="110" t="s">
        <v>151</v>
      </c>
      <c r="AU10" s="110" t="s">
        <v>183</v>
      </c>
      <c r="AV10" s="109" t="s">
        <v>150</v>
      </c>
      <c r="AW10" s="110" t="s">
        <v>151</v>
      </c>
      <c r="AX10" s="110" t="s">
        <v>183</v>
      </c>
      <c r="AY10" s="109" t="s">
        <v>150</v>
      </c>
      <c r="AZ10" s="110" t="s">
        <v>151</v>
      </c>
      <c r="BA10" s="110" t="s">
        <v>183</v>
      </c>
      <c r="BB10" s="109" t="s">
        <v>150</v>
      </c>
      <c r="BC10" s="110" t="s">
        <v>151</v>
      </c>
      <c r="BD10" s="110" t="s">
        <v>183</v>
      </c>
      <c r="BE10" s="109" t="s">
        <v>150</v>
      </c>
      <c r="BF10" s="110" t="s">
        <v>151</v>
      </c>
      <c r="BG10" s="110" t="s">
        <v>183</v>
      </c>
      <c r="BH10" s="109" t="s">
        <v>150</v>
      </c>
      <c r="BI10" s="110" t="s">
        <v>151</v>
      </c>
      <c r="BJ10" s="110" t="s">
        <v>183</v>
      </c>
      <c r="BK10" s="109" t="s">
        <v>150</v>
      </c>
      <c r="BL10" s="110" t="s">
        <v>151</v>
      </c>
      <c r="BM10" s="110" t="s">
        <v>183</v>
      </c>
      <c r="BN10" s="109" t="s">
        <v>150</v>
      </c>
      <c r="BO10" s="110" t="s">
        <v>151</v>
      </c>
      <c r="BP10" s="110" t="s">
        <v>183</v>
      </c>
      <c r="BQ10" s="109" t="s">
        <v>150</v>
      </c>
      <c r="BR10" s="110" t="s">
        <v>151</v>
      </c>
      <c r="BS10" s="110" t="s">
        <v>183</v>
      </c>
      <c r="BT10" s="109" t="s">
        <v>150</v>
      </c>
      <c r="BU10" s="110" t="s">
        <v>151</v>
      </c>
      <c r="BV10" s="110" t="s">
        <v>183</v>
      </c>
      <c r="BW10" s="109" t="s">
        <v>150</v>
      </c>
      <c r="BX10" s="110" t="s">
        <v>151</v>
      </c>
      <c r="BY10" s="110" t="s">
        <v>183</v>
      </c>
      <c r="BZ10" s="109" t="s">
        <v>150</v>
      </c>
      <c r="CA10" s="110" t="s">
        <v>151</v>
      </c>
      <c r="CB10" s="110" t="s">
        <v>183</v>
      </c>
      <c r="CC10" s="109" t="s">
        <v>150</v>
      </c>
      <c r="CD10" s="110" t="s">
        <v>151</v>
      </c>
      <c r="CE10" s="110" t="s">
        <v>183</v>
      </c>
      <c r="CF10" s="109" t="s">
        <v>150</v>
      </c>
      <c r="CG10" s="110" t="s">
        <v>151</v>
      </c>
      <c r="CH10" s="110" t="s">
        <v>183</v>
      </c>
      <c r="CI10" s="109" t="s">
        <v>150</v>
      </c>
      <c r="CJ10" s="110" t="s">
        <v>151</v>
      </c>
      <c r="CK10" s="109" t="s">
        <v>183</v>
      </c>
      <c r="CL10" s="109" t="s">
        <v>150</v>
      </c>
      <c r="CM10" s="110" t="s">
        <v>151</v>
      </c>
      <c r="CN10" s="110" t="s">
        <v>183</v>
      </c>
      <c r="CO10" s="109" t="s">
        <v>150</v>
      </c>
      <c r="CP10" s="110" t="s">
        <v>151</v>
      </c>
      <c r="CQ10" s="110" t="s">
        <v>183</v>
      </c>
      <c r="CR10" s="109" t="s">
        <v>150</v>
      </c>
      <c r="CS10" s="110" t="s">
        <v>151</v>
      </c>
      <c r="CT10" s="110" t="s">
        <v>183</v>
      </c>
      <c r="CU10" s="109" t="s">
        <v>150</v>
      </c>
      <c r="CV10" s="110" t="s">
        <v>151</v>
      </c>
      <c r="CW10" s="109" t="s">
        <v>183</v>
      </c>
      <c r="CX10" s="109" t="s">
        <v>150</v>
      </c>
      <c r="CY10" s="110" t="s">
        <v>151</v>
      </c>
      <c r="CZ10" s="110" t="s">
        <v>183</v>
      </c>
      <c r="DA10" s="109" t="s">
        <v>150</v>
      </c>
      <c r="DB10" s="110" t="s">
        <v>151</v>
      </c>
      <c r="DC10" s="110" t="s">
        <v>183</v>
      </c>
      <c r="DD10" s="111" t="s">
        <v>150</v>
      </c>
      <c r="DE10" s="57" t="s">
        <v>151</v>
      </c>
      <c r="DF10" s="57" t="s">
        <v>183</v>
      </c>
      <c r="DG10" s="109" t="s">
        <v>150</v>
      </c>
      <c r="DH10" s="110" t="s">
        <v>151</v>
      </c>
      <c r="DI10" s="110" t="s">
        <v>183</v>
      </c>
      <c r="DJ10" s="109" t="s">
        <v>150</v>
      </c>
      <c r="DK10" s="110" t="s">
        <v>151</v>
      </c>
      <c r="DL10" s="109" t="s">
        <v>183</v>
      </c>
      <c r="DM10" s="111" t="s">
        <v>150</v>
      </c>
      <c r="DN10" s="57" t="s">
        <v>151</v>
      </c>
      <c r="DO10" s="57" t="s">
        <v>183</v>
      </c>
      <c r="DP10" s="1596" t="s">
        <v>150</v>
      </c>
      <c r="DQ10" s="1597" t="s">
        <v>151</v>
      </c>
      <c r="DR10" s="1597" t="s">
        <v>183</v>
      </c>
      <c r="DS10" s="390" t="s">
        <v>150</v>
      </c>
      <c r="DT10" s="110" t="s">
        <v>151</v>
      </c>
      <c r="DU10" s="110" t="s">
        <v>183</v>
      </c>
      <c r="DV10" s="111" t="s">
        <v>150</v>
      </c>
      <c r="DW10" s="57" t="s">
        <v>151</v>
      </c>
      <c r="DX10" s="111" t="s">
        <v>183</v>
      </c>
      <c r="DY10" s="87" t="s">
        <v>184</v>
      </c>
    </row>
    <row r="11" spans="1:129" ht="13.5" thickBot="1" x14ac:dyDescent="0.25">
      <c r="A11" s="112"/>
      <c r="B11" s="112"/>
      <c r="C11" s="2422" t="s">
        <v>8</v>
      </c>
      <c r="D11" s="2423"/>
      <c r="E11" s="113"/>
      <c r="F11" s="2422" t="s">
        <v>8</v>
      </c>
      <c r="G11" s="2423"/>
      <c r="H11" s="113"/>
      <c r="I11" s="2422" t="s">
        <v>8</v>
      </c>
      <c r="J11" s="2423"/>
      <c r="K11" s="113"/>
      <c r="L11" s="2422" t="s">
        <v>8</v>
      </c>
      <c r="M11" s="2423"/>
      <c r="N11" s="113"/>
      <c r="O11" s="2422" t="s">
        <v>8</v>
      </c>
      <c r="P11" s="2423"/>
      <c r="Q11" s="113"/>
      <c r="R11" s="2422" t="s">
        <v>8</v>
      </c>
      <c r="S11" s="2423"/>
      <c r="T11" s="113"/>
      <c r="U11" s="2422" t="s">
        <v>8</v>
      </c>
      <c r="V11" s="2423"/>
      <c r="W11" s="113"/>
      <c r="X11" s="2422" t="s">
        <v>8</v>
      </c>
      <c r="Y11" s="2423"/>
      <c r="Z11" s="113"/>
      <c r="AA11" s="2422" t="s">
        <v>8</v>
      </c>
      <c r="AB11" s="2423"/>
      <c r="AC11" s="113"/>
      <c r="AD11" s="2422" t="s">
        <v>8</v>
      </c>
      <c r="AE11" s="2423"/>
      <c r="AF11" s="113"/>
      <c r="AG11" s="2422" t="s">
        <v>8</v>
      </c>
      <c r="AH11" s="2423"/>
      <c r="AI11" s="113"/>
      <c r="AJ11" s="2422" t="s">
        <v>8</v>
      </c>
      <c r="AK11" s="2423"/>
      <c r="AL11" s="113"/>
      <c r="AM11" s="2422" t="s">
        <v>8</v>
      </c>
      <c r="AN11" s="2423"/>
      <c r="AO11" s="113"/>
      <c r="AP11" s="2422" t="s">
        <v>8</v>
      </c>
      <c r="AQ11" s="2423"/>
      <c r="AR11" s="113"/>
      <c r="AS11" s="2422" t="s">
        <v>8</v>
      </c>
      <c r="AT11" s="2423"/>
      <c r="AU11" s="113"/>
      <c r="AV11" s="2422" t="s">
        <v>8</v>
      </c>
      <c r="AW11" s="2423"/>
      <c r="AX11" s="113"/>
      <c r="AY11" s="2422" t="s">
        <v>8</v>
      </c>
      <c r="AZ11" s="2423"/>
      <c r="BA11" s="113"/>
      <c r="BB11" s="2422" t="s">
        <v>8</v>
      </c>
      <c r="BC11" s="2423"/>
      <c r="BD11" s="113"/>
      <c r="BE11" s="2422" t="s">
        <v>8</v>
      </c>
      <c r="BF11" s="2423"/>
      <c r="BG11" s="113"/>
      <c r="BH11" s="2422" t="s">
        <v>8</v>
      </c>
      <c r="BI11" s="2423"/>
      <c r="BJ11" s="113"/>
      <c r="BK11" s="2422" t="s">
        <v>8</v>
      </c>
      <c r="BL11" s="2423"/>
      <c r="BM11" s="113"/>
      <c r="BN11" s="2422" t="s">
        <v>8</v>
      </c>
      <c r="BO11" s="2423"/>
      <c r="BP11" s="113"/>
      <c r="BQ11" s="2422" t="s">
        <v>8</v>
      </c>
      <c r="BR11" s="2423"/>
      <c r="BS11" s="113"/>
      <c r="BT11" s="2422" t="s">
        <v>8</v>
      </c>
      <c r="BU11" s="2423"/>
      <c r="BV11" s="113"/>
      <c r="BW11" s="2422" t="s">
        <v>8</v>
      </c>
      <c r="BX11" s="2423"/>
      <c r="BY11" s="113"/>
      <c r="BZ11" s="2422" t="s">
        <v>8</v>
      </c>
      <c r="CA11" s="2423"/>
      <c r="CB11" s="113"/>
      <c r="CC11" s="2422" t="s">
        <v>8</v>
      </c>
      <c r="CD11" s="2423"/>
      <c r="CE11" s="113"/>
      <c r="CF11" s="2422" t="s">
        <v>8</v>
      </c>
      <c r="CG11" s="2423"/>
      <c r="CH11" s="113"/>
      <c r="CI11" s="2422" t="s">
        <v>8</v>
      </c>
      <c r="CJ11" s="2423"/>
      <c r="CK11" s="2013"/>
      <c r="CL11" s="2422" t="s">
        <v>8</v>
      </c>
      <c r="CM11" s="2423"/>
      <c r="CN11" s="113"/>
      <c r="CO11" s="2422" t="s">
        <v>8</v>
      </c>
      <c r="CP11" s="2423"/>
      <c r="CQ11" s="113"/>
      <c r="CR11" s="2422" t="s">
        <v>8</v>
      </c>
      <c r="CS11" s="2423"/>
      <c r="CT11" s="113"/>
      <c r="CU11" s="2422" t="s">
        <v>8</v>
      </c>
      <c r="CV11" s="2423"/>
      <c r="CW11" s="2013"/>
      <c r="CX11" s="2422" t="s">
        <v>8</v>
      </c>
      <c r="CY11" s="2423"/>
      <c r="CZ11" s="113"/>
      <c r="DA11" s="2422" t="s">
        <v>8</v>
      </c>
      <c r="DB11" s="2423"/>
      <c r="DC11" s="113"/>
      <c r="DD11" s="2433" t="s">
        <v>8</v>
      </c>
      <c r="DE11" s="2434"/>
      <c r="DF11" s="114"/>
      <c r="DG11" s="2422" t="s">
        <v>8</v>
      </c>
      <c r="DH11" s="2423"/>
      <c r="DI11" s="113"/>
      <c r="DJ11" s="2422" t="s">
        <v>8</v>
      </c>
      <c r="DK11" s="2423"/>
      <c r="DL11" s="2013"/>
      <c r="DM11" s="2433" t="s">
        <v>8</v>
      </c>
      <c r="DN11" s="2434"/>
      <c r="DO11" s="114"/>
      <c r="DP11" s="2422" t="s">
        <v>8</v>
      </c>
      <c r="DQ11" s="2423"/>
      <c r="DR11" s="113"/>
      <c r="DS11" s="2470" t="s">
        <v>8</v>
      </c>
      <c r="DT11" s="2423"/>
      <c r="DU11" s="113"/>
      <c r="DV11" s="2433" t="s">
        <v>8</v>
      </c>
      <c r="DW11" s="2434"/>
      <c r="DX11" s="2014"/>
      <c r="DY11" s="115"/>
    </row>
    <row r="12" spans="1:129" x14ac:dyDescent="0.2">
      <c r="A12" s="618">
        <v>1</v>
      </c>
      <c r="B12" s="618">
        <v>2</v>
      </c>
      <c r="C12" s="2019">
        <v>3</v>
      </c>
      <c r="D12" s="2332">
        <v>4</v>
      </c>
      <c r="E12" s="2333">
        <v>5</v>
      </c>
      <c r="F12" s="2019">
        <v>6</v>
      </c>
      <c r="G12" s="2332">
        <v>7</v>
      </c>
      <c r="H12" s="2333">
        <v>8</v>
      </c>
      <c r="I12" s="2019">
        <v>9</v>
      </c>
      <c r="J12" s="2332">
        <v>10</v>
      </c>
      <c r="K12" s="2333">
        <v>11</v>
      </c>
      <c r="L12" s="2019">
        <v>12</v>
      </c>
      <c r="M12" s="2332">
        <v>13</v>
      </c>
      <c r="N12" s="2333">
        <v>14</v>
      </c>
      <c r="O12" s="2019">
        <v>15</v>
      </c>
      <c r="P12" s="2332">
        <v>16</v>
      </c>
      <c r="Q12" s="2333">
        <v>17</v>
      </c>
      <c r="R12" s="2019">
        <v>18</v>
      </c>
      <c r="S12" s="2332">
        <v>19</v>
      </c>
      <c r="T12" s="2333">
        <v>20</v>
      </c>
      <c r="U12" s="2019">
        <v>21</v>
      </c>
      <c r="V12" s="2333">
        <v>22</v>
      </c>
      <c r="W12" s="2333">
        <v>23</v>
      </c>
      <c r="X12" s="2019">
        <v>3</v>
      </c>
      <c r="Y12" s="1977">
        <v>4</v>
      </c>
      <c r="Z12" s="2333">
        <v>5</v>
      </c>
      <c r="AA12" s="2019">
        <v>6</v>
      </c>
      <c r="AB12" s="1977">
        <v>7</v>
      </c>
      <c r="AC12" s="2333">
        <v>8</v>
      </c>
      <c r="AD12" s="2019">
        <v>9</v>
      </c>
      <c r="AE12" s="1977">
        <v>10</v>
      </c>
      <c r="AF12" s="2333">
        <v>11</v>
      </c>
      <c r="AG12" s="2019">
        <v>12</v>
      </c>
      <c r="AH12" s="1977">
        <v>13</v>
      </c>
      <c r="AI12" s="2333">
        <v>14</v>
      </c>
      <c r="AJ12" s="2019">
        <v>15</v>
      </c>
      <c r="AK12" s="1977">
        <v>16</v>
      </c>
      <c r="AL12" s="2333">
        <v>17</v>
      </c>
      <c r="AM12" s="2019">
        <v>18</v>
      </c>
      <c r="AN12" s="1977">
        <v>19</v>
      </c>
      <c r="AO12" s="2333">
        <v>20</v>
      </c>
      <c r="AP12" s="2019">
        <v>21</v>
      </c>
      <c r="AQ12" s="1977">
        <v>22</v>
      </c>
      <c r="AR12" s="2333">
        <v>23</v>
      </c>
      <c r="AS12" s="2019">
        <v>3</v>
      </c>
      <c r="AT12" s="1977">
        <v>4</v>
      </c>
      <c r="AU12" s="2333">
        <v>5</v>
      </c>
      <c r="AV12" s="2019">
        <v>6</v>
      </c>
      <c r="AW12" s="1977">
        <v>7</v>
      </c>
      <c r="AX12" s="2333">
        <v>8</v>
      </c>
      <c r="AY12" s="2019">
        <v>9</v>
      </c>
      <c r="AZ12" s="1977">
        <v>10</v>
      </c>
      <c r="BA12" s="2333">
        <v>11</v>
      </c>
      <c r="BB12" s="2019">
        <v>12</v>
      </c>
      <c r="BC12" s="1977">
        <v>13</v>
      </c>
      <c r="BD12" s="2333">
        <v>14</v>
      </c>
      <c r="BE12" s="2019">
        <v>15</v>
      </c>
      <c r="BF12" s="1977">
        <v>16</v>
      </c>
      <c r="BG12" s="2333">
        <v>17</v>
      </c>
      <c r="BH12" s="2019">
        <v>18</v>
      </c>
      <c r="BI12" s="1977">
        <v>19</v>
      </c>
      <c r="BJ12" s="2333">
        <v>20</v>
      </c>
      <c r="BK12" s="2019">
        <v>3</v>
      </c>
      <c r="BL12" s="1977">
        <v>4</v>
      </c>
      <c r="BM12" s="2333">
        <v>5</v>
      </c>
      <c r="BN12" s="2019">
        <v>6</v>
      </c>
      <c r="BO12" s="1977">
        <v>7</v>
      </c>
      <c r="BP12" s="2333">
        <v>8</v>
      </c>
      <c r="BQ12" s="2019">
        <v>9</v>
      </c>
      <c r="BR12" s="1977">
        <v>10</v>
      </c>
      <c r="BS12" s="2333">
        <v>11</v>
      </c>
      <c r="BT12" s="2019">
        <v>12</v>
      </c>
      <c r="BU12" s="1977">
        <v>13</v>
      </c>
      <c r="BV12" s="2333">
        <v>14</v>
      </c>
      <c r="BW12" s="2019">
        <v>15</v>
      </c>
      <c r="BX12" s="1977">
        <v>16</v>
      </c>
      <c r="BY12" s="2333">
        <v>17</v>
      </c>
      <c r="BZ12" s="2019">
        <v>18</v>
      </c>
      <c r="CA12" s="1977">
        <v>19</v>
      </c>
      <c r="CB12" s="2333">
        <v>20</v>
      </c>
      <c r="CC12" s="2019">
        <v>21</v>
      </c>
      <c r="CD12" s="1977">
        <v>22</v>
      </c>
      <c r="CE12" s="2333">
        <v>23</v>
      </c>
      <c r="CF12" s="2019">
        <v>3</v>
      </c>
      <c r="CG12" s="1977">
        <v>4</v>
      </c>
      <c r="CH12" s="2333">
        <v>5</v>
      </c>
      <c r="CI12" s="2019">
        <v>6</v>
      </c>
      <c r="CJ12" s="1977">
        <v>7</v>
      </c>
      <c r="CK12" s="2334">
        <v>8</v>
      </c>
      <c r="CL12" s="2019">
        <v>9</v>
      </c>
      <c r="CM12" s="1977">
        <v>10</v>
      </c>
      <c r="CN12" s="2333">
        <v>11</v>
      </c>
      <c r="CO12" s="2019">
        <v>12</v>
      </c>
      <c r="CP12" s="1977">
        <v>13</v>
      </c>
      <c r="CQ12" s="2333">
        <v>14</v>
      </c>
      <c r="CR12" s="2019">
        <v>15</v>
      </c>
      <c r="CS12" s="1977">
        <v>16</v>
      </c>
      <c r="CT12" s="2333">
        <v>17</v>
      </c>
      <c r="CU12" s="2019">
        <v>18</v>
      </c>
      <c r="CV12" s="1977">
        <v>19</v>
      </c>
      <c r="CW12" s="2334">
        <v>20</v>
      </c>
      <c r="CX12" s="2019">
        <v>21</v>
      </c>
      <c r="CY12" s="1977">
        <v>22</v>
      </c>
      <c r="CZ12" s="2333">
        <v>23</v>
      </c>
      <c r="DA12" s="2019">
        <v>3</v>
      </c>
      <c r="DB12" s="1977">
        <v>4</v>
      </c>
      <c r="DC12" s="2333">
        <v>5</v>
      </c>
      <c r="DD12" s="2019">
        <v>6</v>
      </c>
      <c r="DE12" s="1977">
        <v>7</v>
      </c>
      <c r="DF12" s="2333">
        <v>8</v>
      </c>
      <c r="DG12" s="2019">
        <v>9</v>
      </c>
      <c r="DH12" s="1977">
        <v>10</v>
      </c>
      <c r="DI12" s="2333">
        <v>11</v>
      </c>
      <c r="DJ12" s="2019">
        <v>12</v>
      </c>
      <c r="DK12" s="2334">
        <v>13</v>
      </c>
      <c r="DL12" s="2334">
        <v>14</v>
      </c>
      <c r="DM12" s="2019">
        <v>15</v>
      </c>
      <c r="DN12" s="2334">
        <v>16</v>
      </c>
      <c r="DO12" s="2333">
        <v>17</v>
      </c>
      <c r="DP12" s="2019">
        <v>3</v>
      </c>
      <c r="DQ12" s="2335">
        <v>4</v>
      </c>
      <c r="DR12" s="2333">
        <v>5</v>
      </c>
      <c r="DS12" s="2335">
        <v>6</v>
      </c>
      <c r="DT12" s="2334">
        <v>7</v>
      </c>
      <c r="DU12" s="2333">
        <v>8</v>
      </c>
      <c r="DV12" s="2335">
        <v>9</v>
      </c>
      <c r="DW12" s="2334">
        <v>10</v>
      </c>
      <c r="DX12" s="2334">
        <v>11</v>
      </c>
      <c r="DY12" s="618">
        <v>12</v>
      </c>
    </row>
    <row r="13" spans="1:129" hidden="1" x14ac:dyDescent="0.2">
      <c r="A13" s="619"/>
      <c r="B13" s="620"/>
      <c r="C13" s="532"/>
      <c r="D13" s="116"/>
      <c r="E13" s="531"/>
      <c r="F13" s="532"/>
      <c r="G13" s="116"/>
      <c r="H13" s="531"/>
      <c r="I13" s="532"/>
      <c r="J13" s="116"/>
      <c r="K13" s="531"/>
      <c r="L13" s="532"/>
      <c r="M13" s="116"/>
      <c r="N13" s="537"/>
      <c r="O13" s="538"/>
      <c r="P13" s="116"/>
      <c r="Q13" s="531"/>
      <c r="R13" s="532"/>
      <c r="S13" s="116"/>
      <c r="T13" s="531"/>
      <c r="U13" s="532"/>
      <c r="V13" s="116"/>
      <c r="W13" s="531"/>
      <c r="X13" s="532"/>
      <c r="Y13" s="543"/>
      <c r="Z13" s="531"/>
      <c r="AA13" s="532"/>
      <c r="AB13" s="543"/>
      <c r="AC13" s="531"/>
      <c r="AD13" s="532"/>
      <c r="AE13" s="543"/>
      <c r="AF13" s="531"/>
      <c r="AG13" s="532"/>
      <c r="AH13" s="543"/>
      <c r="AI13" s="531"/>
      <c r="AJ13" s="532"/>
      <c r="AK13" s="543"/>
      <c r="AL13" s="531"/>
      <c r="AM13" s="532"/>
      <c r="AN13" s="543"/>
      <c r="AO13" s="531"/>
      <c r="AP13" s="532"/>
      <c r="AQ13" s="543"/>
      <c r="AR13" s="531"/>
      <c r="AS13" s="532"/>
      <c r="AT13" s="543"/>
      <c r="AU13" s="531"/>
      <c r="AV13" s="532"/>
      <c r="AW13" s="543"/>
      <c r="AX13" s="531"/>
      <c r="AY13" s="532"/>
      <c r="AZ13" s="543"/>
      <c r="BA13" s="531"/>
      <c r="BB13" s="532"/>
      <c r="BC13" s="543"/>
      <c r="BD13" s="531"/>
      <c r="BE13" s="532"/>
      <c r="BF13" s="543"/>
      <c r="BG13" s="531"/>
      <c r="BH13" s="532"/>
      <c r="BI13" s="543"/>
      <c r="BJ13" s="531"/>
      <c r="BK13" s="532"/>
      <c r="BL13" s="543"/>
      <c r="BM13" s="531"/>
      <c r="BN13" s="532"/>
      <c r="BO13" s="543"/>
      <c r="BP13" s="531"/>
      <c r="BQ13" s="532"/>
      <c r="BR13" s="543"/>
      <c r="BS13" s="531"/>
      <c r="BT13" s="532"/>
      <c r="BU13" s="543"/>
      <c r="BV13" s="531"/>
      <c r="BW13" s="532"/>
      <c r="BX13" s="543"/>
      <c r="BY13" s="531"/>
      <c r="BZ13" s="532"/>
      <c r="CA13" s="543"/>
      <c r="CB13" s="531"/>
      <c r="CC13" s="532"/>
      <c r="CD13" s="543"/>
      <c r="CE13" s="531"/>
      <c r="CF13" s="532"/>
      <c r="CG13" s="543"/>
      <c r="CH13" s="531"/>
      <c r="CI13" s="532"/>
      <c r="CJ13" s="543"/>
      <c r="CK13" s="539"/>
      <c r="CL13" s="532"/>
      <c r="CM13" s="543"/>
      <c r="CN13" s="531"/>
      <c r="CO13" s="532"/>
      <c r="CP13" s="543"/>
      <c r="CQ13" s="531"/>
      <c r="CR13" s="543"/>
      <c r="CS13" s="543"/>
      <c r="CT13" s="543"/>
      <c r="CU13" s="543"/>
      <c r="CV13" s="543"/>
      <c r="CW13" s="1670"/>
      <c r="CX13" s="543"/>
      <c r="CY13" s="543"/>
      <c r="CZ13" s="543"/>
      <c r="DA13" s="1680"/>
      <c r="DB13" s="1670"/>
      <c r="DC13" s="1681"/>
      <c r="DD13" s="532"/>
      <c r="DE13" s="543"/>
      <c r="DF13" s="531"/>
      <c r="DG13" s="532"/>
      <c r="DH13" s="543"/>
      <c r="DI13" s="531"/>
      <c r="DJ13" s="532"/>
      <c r="DK13" s="539"/>
      <c r="DL13" s="1687"/>
      <c r="DM13" s="1689"/>
      <c r="DN13" s="1690"/>
      <c r="DO13" s="1691"/>
      <c r="DP13" s="532"/>
      <c r="DQ13" s="539"/>
      <c r="DR13" s="531"/>
      <c r="DS13" s="1590"/>
      <c r="DT13" s="539"/>
      <c r="DU13" s="531"/>
      <c r="DV13" s="550"/>
      <c r="DW13" s="549"/>
      <c r="DX13" s="1292"/>
      <c r="DY13" s="1296"/>
    </row>
    <row r="14" spans="1:129" ht="24.95" customHeight="1" x14ac:dyDescent="0.2">
      <c r="A14" s="2020" t="s">
        <v>312</v>
      </c>
      <c r="B14" s="2021" t="s">
        <v>786</v>
      </c>
      <c r="C14" s="534">
        <v>792688</v>
      </c>
      <c r="D14" s="347">
        <v>1603965.291</v>
      </c>
      <c r="E14" s="533">
        <v>1030485.0330000001</v>
      </c>
      <c r="F14" s="534">
        <v>215211</v>
      </c>
      <c r="G14" s="347">
        <v>218329</v>
      </c>
      <c r="H14" s="533">
        <v>130396.70500000002</v>
      </c>
      <c r="I14" s="534">
        <v>33978</v>
      </c>
      <c r="J14" s="347">
        <v>64807</v>
      </c>
      <c r="K14" s="533">
        <v>51469.734000000004</v>
      </c>
      <c r="L14" s="534">
        <v>36846</v>
      </c>
      <c r="M14" s="347">
        <v>67891</v>
      </c>
      <c r="N14" s="533">
        <v>30480.155999999999</v>
      </c>
      <c r="O14" s="534">
        <v>0</v>
      </c>
      <c r="P14" s="347">
        <v>0</v>
      </c>
      <c r="Q14" s="533">
        <v>0</v>
      </c>
      <c r="R14" s="534">
        <v>120672</v>
      </c>
      <c r="S14" s="347">
        <v>184205</v>
      </c>
      <c r="T14" s="533">
        <v>112559.21</v>
      </c>
      <c r="U14" s="534">
        <v>467244</v>
      </c>
      <c r="V14" s="347">
        <v>461698.09700000001</v>
      </c>
      <c r="W14" s="533">
        <v>264153.234</v>
      </c>
      <c r="X14" s="534">
        <v>124022</v>
      </c>
      <c r="Y14" s="544">
        <v>134753</v>
      </c>
      <c r="Z14" s="533">
        <v>102855.122</v>
      </c>
      <c r="AA14" s="534">
        <v>5646</v>
      </c>
      <c r="AB14" s="544">
        <v>5646</v>
      </c>
      <c r="AC14" s="533">
        <v>5645.3</v>
      </c>
      <c r="AD14" s="534">
        <v>505159</v>
      </c>
      <c r="AE14" s="544">
        <v>478159</v>
      </c>
      <c r="AF14" s="533">
        <v>465949</v>
      </c>
      <c r="AG14" s="534">
        <v>623998</v>
      </c>
      <c r="AH14" s="544">
        <v>577328</v>
      </c>
      <c r="AI14" s="533">
        <v>507013.77599999995</v>
      </c>
      <c r="AJ14" s="534">
        <v>8743</v>
      </c>
      <c r="AK14" s="544">
        <v>8743</v>
      </c>
      <c r="AL14" s="533">
        <v>0</v>
      </c>
      <c r="AM14" s="534">
        <v>496854</v>
      </c>
      <c r="AN14" s="544">
        <v>507656.2</v>
      </c>
      <c r="AO14" s="533">
        <v>468885.52800000005</v>
      </c>
      <c r="AP14" s="534">
        <v>45105</v>
      </c>
      <c r="AQ14" s="544">
        <v>55432</v>
      </c>
      <c r="AR14" s="533">
        <v>35750.483999999997</v>
      </c>
      <c r="AS14" s="534">
        <v>11000</v>
      </c>
      <c r="AT14" s="544">
        <v>10300</v>
      </c>
      <c r="AU14" s="533">
        <v>9300</v>
      </c>
      <c r="AV14" s="534">
        <v>831612</v>
      </c>
      <c r="AW14" s="544">
        <v>854849</v>
      </c>
      <c r="AX14" s="533">
        <v>554613.70199999993</v>
      </c>
      <c r="AY14" s="534">
        <v>7237</v>
      </c>
      <c r="AZ14" s="544">
        <v>11771</v>
      </c>
      <c r="BA14" s="533">
        <v>8447.1810000000005</v>
      </c>
      <c r="BB14" s="534">
        <v>2572141.0810000002</v>
      </c>
      <c r="BC14" s="544">
        <v>2117085.2290000003</v>
      </c>
      <c r="BD14" s="533">
        <v>1818655.777</v>
      </c>
      <c r="BE14" s="534">
        <v>469742</v>
      </c>
      <c r="BF14" s="544">
        <v>241340</v>
      </c>
      <c r="BG14" s="533">
        <v>190399.77499999999</v>
      </c>
      <c r="BH14" s="534">
        <v>7367898.0810000002</v>
      </c>
      <c r="BI14" s="544">
        <v>7603957.8169999998</v>
      </c>
      <c r="BJ14" s="533">
        <v>5787059.7170000002</v>
      </c>
      <c r="BK14" s="534">
        <v>635</v>
      </c>
      <c r="BL14" s="544">
        <v>635</v>
      </c>
      <c r="BM14" s="533">
        <v>211.02499999999998</v>
      </c>
      <c r="BN14" s="534">
        <v>118681</v>
      </c>
      <c r="BO14" s="544">
        <v>288591</v>
      </c>
      <c r="BP14" s="533">
        <v>218596.15100000001</v>
      </c>
      <c r="BQ14" s="534">
        <v>93000</v>
      </c>
      <c r="BR14" s="544">
        <v>93000</v>
      </c>
      <c r="BS14" s="533">
        <v>93000</v>
      </c>
      <c r="BT14" s="534">
        <v>1270</v>
      </c>
      <c r="BU14" s="544">
        <v>41704</v>
      </c>
      <c r="BV14" s="533">
        <v>22039.349000000002</v>
      </c>
      <c r="BW14" s="534">
        <v>0</v>
      </c>
      <c r="BX14" s="544">
        <v>51</v>
      </c>
      <c r="BY14" s="533">
        <v>50.8</v>
      </c>
      <c r="BZ14" s="534">
        <v>2540</v>
      </c>
      <c r="CA14" s="544">
        <v>3839</v>
      </c>
      <c r="CB14" s="533">
        <v>355.05500000000001</v>
      </c>
      <c r="CC14" s="534">
        <v>535566</v>
      </c>
      <c r="CD14" s="544">
        <v>607391.94400000002</v>
      </c>
      <c r="CE14" s="533">
        <v>288637.31500000006</v>
      </c>
      <c r="CF14" s="534">
        <v>2000</v>
      </c>
      <c r="CG14" s="544">
        <v>2017</v>
      </c>
      <c r="CH14" s="533">
        <v>72.819999999999993</v>
      </c>
      <c r="CI14" s="534">
        <v>252419</v>
      </c>
      <c r="CJ14" s="544">
        <v>125572</v>
      </c>
      <c r="CK14" s="540">
        <v>93180.907000000007</v>
      </c>
      <c r="CL14" s="534">
        <v>47429</v>
      </c>
      <c r="CM14" s="544">
        <v>47429</v>
      </c>
      <c r="CN14" s="533">
        <v>12488.710000000001</v>
      </c>
      <c r="CO14" s="534">
        <v>5080</v>
      </c>
      <c r="CP14" s="544">
        <v>5080</v>
      </c>
      <c r="CQ14" s="533">
        <v>3083.6979999999994</v>
      </c>
      <c r="CR14" s="534">
        <v>500000</v>
      </c>
      <c r="CS14" s="347">
        <v>3048</v>
      </c>
      <c r="CT14" s="533">
        <v>0</v>
      </c>
      <c r="CU14" s="534">
        <v>0</v>
      </c>
      <c r="CV14" s="347">
        <v>653</v>
      </c>
      <c r="CW14" s="540">
        <v>607.69499999999994</v>
      </c>
      <c r="CX14" s="534">
        <v>36500</v>
      </c>
      <c r="CY14" s="347">
        <v>0</v>
      </c>
      <c r="CZ14" s="533">
        <v>0</v>
      </c>
      <c r="DA14" s="534">
        <v>1595120</v>
      </c>
      <c r="DB14" s="1671">
        <v>1219010.9440000001</v>
      </c>
      <c r="DC14" s="533">
        <v>732323.55599999987</v>
      </c>
      <c r="DD14" s="534">
        <v>8963018.0810000002</v>
      </c>
      <c r="DE14" s="544">
        <v>8822968.7609999999</v>
      </c>
      <c r="DF14" s="533">
        <v>6519383.273</v>
      </c>
      <c r="DG14" s="534">
        <v>36717</v>
      </c>
      <c r="DH14" s="544">
        <v>107398.72</v>
      </c>
      <c r="DI14" s="533">
        <v>90249.249000000011</v>
      </c>
      <c r="DJ14" s="534">
        <v>3275845</v>
      </c>
      <c r="DK14" s="544">
        <v>3501690.7890000003</v>
      </c>
      <c r="DL14" s="540">
        <v>2784194.7029999997</v>
      </c>
      <c r="DM14" s="534">
        <v>3312562</v>
      </c>
      <c r="DN14" s="1671">
        <v>3609089.5090000005</v>
      </c>
      <c r="DO14" s="533">
        <v>2874443.952</v>
      </c>
      <c r="DP14" s="534">
        <v>4803400</v>
      </c>
      <c r="DQ14" s="544">
        <v>5027463.3079999993</v>
      </c>
      <c r="DR14" s="533">
        <v>4671814.9859999996</v>
      </c>
      <c r="DS14" s="542">
        <v>3037358</v>
      </c>
      <c r="DT14" s="544">
        <v>3272934.3760000002</v>
      </c>
      <c r="DU14" s="533">
        <v>3161097.406</v>
      </c>
      <c r="DV14" s="534">
        <v>20116338.081</v>
      </c>
      <c r="DW14" s="544">
        <v>20732455.954000004</v>
      </c>
      <c r="DX14" s="540">
        <v>17226739.617000002</v>
      </c>
      <c r="DY14" s="1297">
        <v>83.090684746764751</v>
      </c>
    </row>
    <row r="15" spans="1:129" ht="23.1" customHeight="1" x14ac:dyDescent="0.2">
      <c r="A15" s="2022" t="s">
        <v>556</v>
      </c>
      <c r="B15" s="2023" t="s">
        <v>823</v>
      </c>
      <c r="C15" s="536"/>
      <c r="D15" s="388"/>
      <c r="E15" s="535"/>
      <c r="F15" s="536"/>
      <c r="G15" s="388"/>
      <c r="H15" s="535"/>
      <c r="I15" s="536"/>
      <c r="J15" s="388"/>
      <c r="K15" s="535"/>
      <c r="L15" s="536">
        <v>1000</v>
      </c>
      <c r="M15" s="388">
        <v>1009</v>
      </c>
      <c r="N15" s="535">
        <v>452.3</v>
      </c>
      <c r="O15" s="536"/>
      <c r="P15" s="388"/>
      <c r="Q15" s="535"/>
      <c r="R15" s="536"/>
      <c r="S15" s="388"/>
      <c r="T15" s="535"/>
      <c r="U15" s="536">
        <v>26016</v>
      </c>
      <c r="V15" s="388">
        <v>3108.598</v>
      </c>
      <c r="W15" s="2272">
        <v>432.9</v>
      </c>
      <c r="X15" s="536"/>
      <c r="Y15" s="545"/>
      <c r="Z15" s="535"/>
      <c r="AA15" s="536"/>
      <c r="AB15" s="545"/>
      <c r="AC15" s="535"/>
      <c r="AD15" s="536"/>
      <c r="AE15" s="545"/>
      <c r="AF15" s="535"/>
      <c r="AG15" s="536"/>
      <c r="AH15" s="545"/>
      <c r="AI15" s="535"/>
      <c r="AJ15" s="536"/>
      <c r="AK15" s="545"/>
      <c r="AL15" s="535"/>
      <c r="AM15" s="536"/>
      <c r="AN15" s="545"/>
      <c r="AO15" s="535"/>
      <c r="AP15" s="536"/>
      <c r="AQ15" s="545"/>
      <c r="AR15" s="535"/>
      <c r="AS15" s="536"/>
      <c r="AT15" s="545"/>
      <c r="AU15" s="535"/>
      <c r="AV15" s="536"/>
      <c r="AW15" s="545"/>
      <c r="AX15" s="535"/>
      <c r="AY15" s="536"/>
      <c r="AZ15" s="545"/>
      <c r="BA15" s="535"/>
      <c r="BB15" s="536">
        <v>115908</v>
      </c>
      <c r="BC15" s="545">
        <v>122208</v>
      </c>
      <c r="BD15" s="535">
        <v>115670.55899999999</v>
      </c>
      <c r="BE15" s="536"/>
      <c r="BF15" s="545"/>
      <c r="BG15" s="535"/>
      <c r="BH15" s="536">
        <v>142924</v>
      </c>
      <c r="BI15" s="545">
        <v>126325.598</v>
      </c>
      <c r="BJ15" s="535">
        <v>116555.75899999999</v>
      </c>
      <c r="BK15" s="536"/>
      <c r="BL15" s="545"/>
      <c r="BM15" s="535"/>
      <c r="BN15" s="536">
        <v>150</v>
      </c>
      <c r="BO15" s="545">
        <v>150</v>
      </c>
      <c r="BP15" s="535"/>
      <c r="BQ15" s="536"/>
      <c r="BR15" s="545"/>
      <c r="BS15" s="535"/>
      <c r="BT15" s="536"/>
      <c r="BU15" s="545"/>
      <c r="BV15" s="535"/>
      <c r="BW15" s="536"/>
      <c r="BX15" s="545"/>
      <c r="BY15" s="535"/>
      <c r="BZ15" s="536"/>
      <c r="CA15" s="545"/>
      <c r="CB15" s="535"/>
      <c r="CC15" s="536">
        <v>16225</v>
      </c>
      <c r="CD15" s="545">
        <v>23011</v>
      </c>
      <c r="CE15" s="535">
        <v>12683.328000000001</v>
      </c>
      <c r="CF15" s="536"/>
      <c r="CG15" s="545"/>
      <c r="CH15" s="535"/>
      <c r="CI15" s="536">
        <v>1346</v>
      </c>
      <c r="CJ15" s="545">
        <v>1346</v>
      </c>
      <c r="CK15" s="541">
        <v>1085</v>
      </c>
      <c r="CL15" s="536"/>
      <c r="CM15" s="545"/>
      <c r="CN15" s="535"/>
      <c r="CO15" s="536"/>
      <c r="CP15" s="545"/>
      <c r="CQ15" s="535"/>
      <c r="CR15" s="536"/>
      <c r="CS15" s="388"/>
      <c r="CT15" s="535"/>
      <c r="CU15" s="536"/>
      <c r="CV15" s="388"/>
      <c r="CW15" s="541"/>
      <c r="CX15" s="536"/>
      <c r="CY15" s="388"/>
      <c r="CZ15" s="535"/>
      <c r="DA15" s="536">
        <v>17721</v>
      </c>
      <c r="DB15" s="545">
        <v>24507</v>
      </c>
      <c r="DC15" s="535">
        <v>13768.328000000001</v>
      </c>
      <c r="DD15" s="546">
        <v>160645</v>
      </c>
      <c r="DE15" s="547">
        <v>150832.598</v>
      </c>
      <c r="DF15" s="548">
        <v>130324.087</v>
      </c>
      <c r="DG15" s="536"/>
      <c r="DH15" s="545"/>
      <c r="DI15" s="535"/>
      <c r="DJ15" s="536">
        <v>2247038</v>
      </c>
      <c r="DK15" s="541">
        <v>2394823.4750000001</v>
      </c>
      <c r="DL15" s="541">
        <v>2017487.9269999999</v>
      </c>
      <c r="DM15" s="536">
        <v>2247038</v>
      </c>
      <c r="DN15" s="541">
        <v>2394823.4750000001</v>
      </c>
      <c r="DO15" s="535">
        <v>2017487.9269999999</v>
      </c>
      <c r="DP15" s="536">
        <v>3526783</v>
      </c>
      <c r="DQ15" s="541">
        <v>3582265.1049999995</v>
      </c>
      <c r="DR15" s="535">
        <v>3402857.3029999998</v>
      </c>
      <c r="DS15" s="389">
        <v>2358678</v>
      </c>
      <c r="DT15" s="541">
        <v>2429139.3570000003</v>
      </c>
      <c r="DU15" s="535">
        <v>2380709.3569999998</v>
      </c>
      <c r="DV15" s="536">
        <v>8293144</v>
      </c>
      <c r="DW15" s="389">
        <v>8557060.5350000001</v>
      </c>
      <c r="DX15" s="541">
        <v>7931378.6739999996</v>
      </c>
      <c r="DY15" s="1298">
        <v>92.688121599223905</v>
      </c>
    </row>
    <row r="16" spans="1:129" ht="23.1" customHeight="1" x14ac:dyDescent="0.2">
      <c r="A16" s="2022" t="s">
        <v>557</v>
      </c>
      <c r="B16" s="2024" t="s">
        <v>845</v>
      </c>
      <c r="C16" s="536"/>
      <c r="D16" s="388"/>
      <c r="E16" s="535"/>
      <c r="F16" s="536"/>
      <c r="G16" s="388"/>
      <c r="H16" s="535"/>
      <c r="I16" s="536"/>
      <c r="J16" s="388"/>
      <c r="K16" s="535"/>
      <c r="L16" s="536">
        <v>215</v>
      </c>
      <c r="M16" s="388">
        <v>218</v>
      </c>
      <c r="N16" s="535">
        <v>171.42599999999999</v>
      </c>
      <c r="O16" s="536"/>
      <c r="P16" s="388"/>
      <c r="Q16" s="535"/>
      <c r="R16" s="536"/>
      <c r="S16" s="388"/>
      <c r="T16" s="535"/>
      <c r="U16" s="536">
        <v>4033</v>
      </c>
      <c r="V16" s="388">
        <v>518.09799999999996</v>
      </c>
      <c r="W16" s="535">
        <v>67.100999999999999</v>
      </c>
      <c r="X16" s="536"/>
      <c r="Y16" s="545"/>
      <c r="Z16" s="535"/>
      <c r="AA16" s="536"/>
      <c r="AB16" s="545"/>
      <c r="AC16" s="535"/>
      <c r="AD16" s="536"/>
      <c r="AE16" s="545"/>
      <c r="AF16" s="535"/>
      <c r="AG16" s="536"/>
      <c r="AH16" s="545">
        <v>600</v>
      </c>
      <c r="AI16" s="535">
        <v>1000</v>
      </c>
      <c r="AJ16" s="536"/>
      <c r="AK16" s="545"/>
      <c r="AL16" s="535"/>
      <c r="AM16" s="536"/>
      <c r="AN16" s="545"/>
      <c r="AO16" s="535"/>
      <c r="AP16" s="536"/>
      <c r="AQ16" s="545"/>
      <c r="AR16" s="535"/>
      <c r="AS16" s="536"/>
      <c r="AT16" s="545"/>
      <c r="AU16" s="535"/>
      <c r="AV16" s="536"/>
      <c r="AW16" s="545"/>
      <c r="AX16" s="535"/>
      <c r="AY16" s="536"/>
      <c r="AZ16" s="545"/>
      <c r="BA16" s="535"/>
      <c r="BB16" s="536">
        <v>17838</v>
      </c>
      <c r="BC16" s="545">
        <v>18273</v>
      </c>
      <c r="BD16" s="535">
        <v>12821.177</v>
      </c>
      <c r="BE16" s="536"/>
      <c r="BF16" s="545"/>
      <c r="BG16" s="535"/>
      <c r="BH16" s="536">
        <v>22086</v>
      </c>
      <c r="BI16" s="545">
        <v>19609.097999999998</v>
      </c>
      <c r="BJ16" s="535">
        <v>14059.704</v>
      </c>
      <c r="BK16" s="536">
        <v>26</v>
      </c>
      <c r="BL16" s="545">
        <v>26</v>
      </c>
      <c r="BM16" s="535">
        <v>13.051</v>
      </c>
      <c r="BN16" s="536">
        <v>80</v>
      </c>
      <c r="BO16" s="545">
        <v>8360</v>
      </c>
      <c r="BP16" s="535">
        <v>3041.14</v>
      </c>
      <c r="BQ16" s="536"/>
      <c r="BR16" s="545"/>
      <c r="BS16" s="535"/>
      <c r="BT16" s="536"/>
      <c r="BU16" s="545"/>
      <c r="BV16" s="535"/>
      <c r="BW16" s="536"/>
      <c r="BX16" s="545"/>
      <c r="BY16" s="535"/>
      <c r="BZ16" s="536"/>
      <c r="CA16" s="545"/>
      <c r="CB16" s="535"/>
      <c r="CC16" s="536">
        <v>3156</v>
      </c>
      <c r="CD16" s="545">
        <v>5151</v>
      </c>
      <c r="CE16" s="535">
        <v>1455.357</v>
      </c>
      <c r="CF16" s="536"/>
      <c r="CG16" s="545"/>
      <c r="CH16" s="535"/>
      <c r="CI16" s="536">
        <v>359</v>
      </c>
      <c r="CJ16" s="545">
        <v>359</v>
      </c>
      <c r="CK16" s="541">
        <v>228.703</v>
      </c>
      <c r="CL16" s="536"/>
      <c r="CM16" s="545"/>
      <c r="CN16" s="535"/>
      <c r="CO16" s="536"/>
      <c r="CP16" s="545"/>
      <c r="CQ16" s="535"/>
      <c r="CR16" s="536"/>
      <c r="CS16" s="388"/>
      <c r="CT16" s="535"/>
      <c r="CU16" s="536"/>
      <c r="CV16" s="388"/>
      <c r="CW16" s="541"/>
      <c r="CX16" s="536"/>
      <c r="CY16" s="388"/>
      <c r="CZ16" s="535"/>
      <c r="DA16" s="536">
        <v>3621</v>
      </c>
      <c r="DB16" s="545">
        <v>13896</v>
      </c>
      <c r="DC16" s="535">
        <v>4738.2510000000002</v>
      </c>
      <c r="DD16" s="546">
        <v>25707</v>
      </c>
      <c r="DE16" s="547">
        <v>33505.097999999998</v>
      </c>
      <c r="DF16" s="548">
        <v>18797.955000000002</v>
      </c>
      <c r="DG16" s="536"/>
      <c r="DH16" s="545"/>
      <c r="DI16" s="535"/>
      <c r="DJ16" s="536">
        <v>370579</v>
      </c>
      <c r="DK16" s="541">
        <v>396396.53499999997</v>
      </c>
      <c r="DL16" s="541">
        <v>320498.44899999996</v>
      </c>
      <c r="DM16" s="536">
        <v>370579</v>
      </c>
      <c r="DN16" s="541">
        <v>396396.53499999997</v>
      </c>
      <c r="DO16" s="535">
        <v>320498.44899999996</v>
      </c>
      <c r="DP16" s="536">
        <v>615790</v>
      </c>
      <c r="DQ16" s="541">
        <v>625105.57199999993</v>
      </c>
      <c r="DR16" s="535">
        <v>585738.72900000005</v>
      </c>
      <c r="DS16" s="389">
        <v>329883</v>
      </c>
      <c r="DT16" s="541">
        <v>286236.946</v>
      </c>
      <c r="DU16" s="535">
        <v>278656.50699999998</v>
      </c>
      <c r="DV16" s="536">
        <v>1341959</v>
      </c>
      <c r="DW16" s="389">
        <v>1341244.1509999998</v>
      </c>
      <c r="DX16" s="541">
        <v>1203691.6400000001</v>
      </c>
      <c r="DY16" s="1298">
        <v>89.744409256327884</v>
      </c>
    </row>
    <row r="17" spans="1:129" ht="23.1" customHeight="1" x14ac:dyDescent="0.2">
      <c r="A17" s="2022" t="s">
        <v>558</v>
      </c>
      <c r="B17" s="2023" t="s">
        <v>824</v>
      </c>
      <c r="C17" s="536">
        <v>789688</v>
      </c>
      <c r="D17" s="388">
        <v>1585551.905</v>
      </c>
      <c r="E17" s="535">
        <v>1014682.29</v>
      </c>
      <c r="F17" s="536">
        <v>215211</v>
      </c>
      <c r="G17" s="388">
        <v>218329</v>
      </c>
      <c r="H17" s="535">
        <v>130396.70500000002</v>
      </c>
      <c r="I17" s="536">
        <v>33978</v>
      </c>
      <c r="J17" s="388">
        <v>64807</v>
      </c>
      <c r="K17" s="535">
        <v>51469.734000000004</v>
      </c>
      <c r="L17" s="536">
        <v>35631</v>
      </c>
      <c r="M17" s="388">
        <v>66664</v>
      </c>
      <c r="N17" s="535">
        <v>29856.43</v>
      </c>
      <c r="O17" s="536"/>
      <c r="P17" s="388"/>
      <c r="Q17" s="535"/>
      <c r="R17" s="536">
        <v>120672</v>
      </c>
      <c r="S17" s="388">
        <v>184205</v>
      </c>
      <c r="T17" s="535">
        <v>112559.21</v>
      </c>
      <c r="U17" s="536">
        <v>437195</v>
      </c>
      <c r="V17" s="388">
        <v>458071.40100000001</v>
      </c>
      <c r="W17" s="535">
        <v>263653.23300000001</v>
      </c>
      <c r="X17" s="536">
        <v>21542</v>
      </c>
      <c r="Y17" s="545">
        <v>22948</v>
      </c>
      <c r="Z17" s="535">
        <v>15874.218000000001</v>
      </c>
      <c r="AA17" s="536">
        <v>1000</v>
      </c>
      <c r="AB17" s="545">
        <v>1000</v>
      </c>
      <c r="AC17" s="535">
        <v>1000</v>
      </c>
      <c r="AD17" s="536">
        <v>7000</v>
      </c>
      <c r="AE17" s="545"/>
      <c r="AF17" s="535"/>
      <c r="AG17" s="536">
        <v>533998</v>
      </c>
      <c r="AH17" s="545">
        <v>556728</v>
      </c>
      <c r="AI17" s="535">
        <v>506013.77599999995</v>
      </c>
      <c r="AJ17" s="536"/>
      <c r="AK17" s="545"/>
      <c r="AL17" s="535"/>
      <c r="AM17" s="536">
        <v>3810</v>
      </c>
      <c r="AN17" s="545">
        <v>22578</v>
      </c>
      <c r="AO17" s="535">
        <v>15367.574000000001</v>
      </c>
      <c r="AP17" s="536">
        <v>4953</v>
      </c>
      <c r="AQ17" s="545">
        <v>5241</v>
      </c>
      <c r="AR17" s="535">
        <v>1303.5769999999998</v>
      </c>
      <c r="AS17" s="536"/>
      <c r="AT17" s="545"/>
      <c r="AU17" s="535"/>
      <c r="AV17" s="536">
        <v>704612</v>
      </c>
      <c r="AW17" s="545">
        <v>780055</v>
      </c>
      <c r="AX17" s="535">
        <v>554613.70199999993</v>
      </c>
      <c r="AY17" s="536">
        <v>7237</v>
      </c>
      <c r="AZ17" s="545">
        <v>11771</v>
      </c>
      <c r="BA17" s="535">
        <v>8447.1810000000005</v>
      </c>
      <c r="BB17" s="536">
        <v>359409.55900000001</v>
      </c>
      <c r="BC17" s="545">
        <v>450417.23699999996</v>
      </c>
      <c r="BD17" s="535">
        <v>335312.049</v>
      </c>
      <c r="BE17" s="536">
        <v>319742</v>
      </c>
      <c r="BF17" s="545">
        <v>201340</v>
      </c>
      <c r="BG17" s="535">
        <v>190399.77499999999</v>
      </c>
      <c r="BH17" s="536">
        <v>3595678.5589999999</v>
      </c>
      <c r="BI17" s="545">
        <v>4629706.5430000005</v>
      </c>
      <c r="BJ17" s="535">
        <v>3230949.4539999999</v>
      </c>
      <c r="BK17" s="536">
        <v>609</v>
      </c>
      <c r="BL17" s="545">
        <v>609</v>
      </c>
      <c r="BM17" s="535">
        <v>197.97399999999999</v>
      </c>
      <c r="BN17" s="536">
        <v>99506</v>
      </c>
      <c r="BO17" s="545">
        <v>267036</v>
      </c>
      <c r="BP17" s="535">
        <v>209531.68100000001</v>
      </c>
      <c r="BQ17" s="536">
        <v>93000</v>
      </c>
      <c r="BR17" s="545">
        <v>93000</v>
      </c>
      <c r="BS17" s="535">
        <v>93000</v>
      </c>
      <c r="BT17" s="536">
        <v>1270</v>
      </c>
      <c r="BU17" s="545">
        <v>41704</v>
      </c>
      <c r="BV17" s="535">
        <v>22039.349000000002</v>
      </c>
      <c r="BW17" s="536"/>
      <c r="BX17" s="545">
        <v>51</v>
      </c>
      <c r="BY17" s="535">
        <v>50.8</v>
      </c>
      <c r="BZ17" s="536">
        <v>2540</v>
      </c>
      <c r="CA17" s="545">
        <v>3839</v>
      </c>
      <c r="CB17" s="535">
        <v>355.05500000000001</v>
      </c>
      <c r="CC17" s="536">
        <v>219599</v>
      </c>
      <c r="CD17" s="545">
        <v>369422</v>
      </c>
      <c r="CE17" s="535">
        <v>205096.90600000005</v>
      </c>
      <c r="CF17" s="536"/>
      <c r="CG17" s="545"/>
      <c r="CH17" s="535"/>
      <c r="CI17" s="536">
        <v>558</v>
      </c>
      <c r="CJ17" s="545">
        <v>808</v>
      </c>
      <c r="CK17" s="541">
        <v>289.10000000000002</v>
      </c>
      <c r="CL17" s="536">
        <v>47429</v>
      </c>
      <c r="CM17" s="545">
        <v>47429</v>
      </c>
      <c r="CN17" s="535">
        <v>12488.710000000001</v>
      </c>
      <c r="CO17" s="536">
        <v>5080</v>
      </c>
      <c r="CP17" s="545">
        <v>5080</v>
      </c>
      <c r="CQ17" s="535">
        <v>3083.6979999999994</v>
      </c>
      <c r="CR17" s="536"/>
      <c r="CS17" s="388">
        <v>3048</v>
      </c>
      <c r="CT17" s="535"/>
      <c r="CU17" s="536"/>
      <c r="CV17" s="388">
        <v>653</v>
      </c>
      <c r="CW17" s="541">
        <v>607.69499999999994</v>
      </c>
      <c r="CX17" s="536"/>
      <c r="CY17" s="388"/>
      <c r="CZ17" s="535"/>
      <c r="DA17" s="536">
        <v>469591</v>
      </c>
      <c r="DB17" s="545">
        <v>832679</v>
      </c>
      <c r="DC17" s="535">
        <v>546740.96799999988</v>
      </c>
      <c r="DD17" s="546">
        <v>4065269.5589999999</v>
      </c>
      <c r="DE17" s="547">
        <v>5462385.5430000005</v>
      </c>
      <c r="DF17" s="548">
        <v>3777690.4219999998</v>
      </c>
      <c r="DG17" s="536">
        <v>36717</v>
      </c>
      <c r="DH17" s="545">
        <v>37567</v>
      </c>
      <c r="DI17" s="535">
        <v>20417.529000000002</v>
      </c>
      <c r="DJ17" s="536">
        <v>658228</v>
      </c>
      <c r="DK17" s="545">
        <v>710470.77899999998</v>
      </c>
      <c r="DL17" s="541">
        <v>446208.32699999999</v>
      </c>
      <c r="DM17" s="536">
        <v>694945</v>
      </c>
      <c r="DN17" s="541">
        <v>748037.77899999998</v>
      </c>
      <c r="DO17" s="535">
        <v>466625.85599999997</v>
      </c>
      <c r="DP17" s="536">
        <v>660827</v>
      </c>
      <c r="DQ17" s="541">
        <v>814930.72700000007</v>
      </c>
      <c r="DR17" s="535">
        <v>678057.05</v>
      </c>
      <c r="DS17" s="389">
        <v>348797</v>
      </c>
      <c r="DT17" s="541">
        <v>557558.07299999997</v>
      </c>
      <c r="DU17" s="535">
        <v>501731.54200000002</v>
      </c>
      <c r="DV17" s="536">
        <v>5769838.5590000004</v>
      </c>
      <c r="DW17" s="389">
        <v>7582912.1220000004</v>
      </c>
      <c r="DX17" s="541">
        <v>5424104.8700000001</v>
      </c>
      <c r="DY17" s="1298">
        <v>71.530630748881563</v>
      </c>
    </row>
    <row r="18" spans="1:129" s="117" customFormat="1" ht="20.100000000000001" customHeight="1" x14ac:dyDescent="0.2">
      <c r="A18" s="2025"/>
      <c r="B18" s="2026" t="s">
        <v>787</v>
      </c>
      <c r="C18" s="1176"/>
      <c r="D18" s="1177"/>
      <c r="E18" s="1178"/>
      <c r="F18" s="1176"/>
      <c r="G18" s="1177"/>
      <c r="H18" s="1178"/>
      <c r="I18" s="1176"/>
      <c r="J18" s="1177"/>
      <c r="K18" s="1178"/>
      <c r="L18" s="1176"/>
      <c r="M18" s="1177"/>
      <c r="N18" s="1178"/>
      <c r="O18" s="1176"/>
      <c r="P18" s="1177"/>
      <c r="Q18" s="1178"/>
      <c r="R18" s="1176"/>
      <c r="S18" s="1177"/>
      <c r="T18" s="1178"/>
      <c r="U18" s="1176"/>
      <c r="V18" s="1177"/>
      <c r="W18" s="1178"/>
      <c r="X18" s="1176"/>
      <c r="Y18" s="1179"/>
      <c r="Z18" s="1178"/>
      <c r="AA18" s="1176"/>
      <c r="AB18" s="1179"/>
      <c r="AC18" s="1178"/>
      <c r="AD18" s="1176"/>
      <c r="AE18" s="1179"/>
      <c r="AF18" s="1178"/>
      <c r="AG18" s="1176"/>
      <c r="AH18" s="1179"/>
      <c r="AI18" s="1178"/>
      <c r="AJ18" s="1176"/>
      <c r="AK18" s="1179"/>
      <c r="AL18" s="1178"/>
      <c r="AM18" s="1176"/>
      <c r="AN18" s="1179"/>
      <c r="AO18" s="1178"/>
      <c r="AP18" s="1176"/>
      <c r="AQ18" s="1179"/>
      <c r="AR18" s="1178"/>
      <c r="AS18" s="1176"/>
      <c r="AT18" s="1179"/>
      <c r="AU18" s="1178"/>
      <c r="AV18" s="1176"/>
      <c r="AW18" s="1179"/>
      <c r="AX18" s="1178"/>
      <c r="AY18" s="1176"/>
      <c r="AZ18" s="1179"/>
      <c r="BA18" s="1178"/>
      <c r="BB18" s="1176"/>
      <c r="BC18" s="1179"/>
      <c r="BD18" s="1178"/>
      <c r="BE18" s="1280"/>
      <c r="BF18" s="1281"/>
      <c r="BG18" s="1282"/>
      <c r="BH18" s="1280">
        <v>0</v>
      </c>
      <c r="BI18" s="1281">
        <v>0</v>
      </c>
      <c r="BJ18" s="1282">
        <v>0</v>
      </c>
      <c r="BK18" s="1223"/>
      <c r="BL18" s="1226"/>
      <c r="BM18" s="1225"/>
      <c r="BN18" s="1223"/>
      <c r="BO18" s="1226"/>
      <c r="BP18" s="1225"/>
      <c r="BQ18" s="1223"/>
      <c r="BR18" s="1226"/>
      <c r="BS18" s="1225"/>
      <c r="BT18" s="1223"/>
      <c r="BU18" s="1226"/>
      <c r="BV18" s="1225"/>
      <c r="BW18" s="1223"/>
      <c r="BX18" s="1226"/>
      <c r="BY18" s="1225"/>
      <c r="BZ18" s="1223"/>
      <c r="CA18" s="1226"/>
      <c r="CB18" s="1225"/>
      <c r="CC18" s="1223"/>
      <c r="CD18" s="1226"/>
      <c r="CE18" s="1225"/>
      <c r="CF18" s="1223"/>
      <c r="CG18" s="1226"/>
      <c r="CH18" s="1225"/>
      <c r="CI18" s="1223"/>
      <c r="CJ18" s="1226"/>
      <c r="CK18" s="1257"/>
      <c r="CL18" s="1223"/>
      <c r="CM18" s="1226"/>
      <c r="CN18" s="1225"/>
      <c r="CO18" s="1223"/>
      <c r="CP18" s="1226"/>
      <c r="CQ18" s="1225"/>
      <c r="CR18" s="1176"/>
      <c r="CS18" s="1177"/>
      <c r="CT18" s="1178"/>
      <c r="CU18" s="1176"/>
      <c r="CV18" s="1177"/>
      <c r="CW18" s="1674"/>
      <c r="CX18" s="1176"/>
      <c r="CY18" s="1177"/>
      <c r="CZ18" s="1178"/>
      <c r="DA18" s="1280">
        <v>0</v>
      </c>
      <c r="DB18" s="1281">
        <v>0</v>
      </c>
      <c r="DC18" s="1282">
        <v>0</v>
      </c>
      <c r="DD18" s="1223">
        <v>0</v>
      </c>
      <c r="DE18" s="1226">
        <v>0</v>
      </c>
      <c r="DF18" s="1225">
        <v>0</v>
      </c>
      <c r="DG18" s="1223"/>
      <c r="DH18" s="1226"/>
      <c r="DI18" s="1225"/>
      <c r="DJ18" s="1223"/>
      <c r="DK18" s="1257"/>
      <c r="DL18" s="1257"/>
      <c r="DM18" s="1280">
        <v>0</v>
      </c>
      <c r="DN18" s="1283">
        <v>0</v>
      </c>
      <c r="DO18" s="1282">
        <v>0</v>
      </c>
      <c r="DP18" s="1223"/>
      <c r="DQ18" s="1257"/>
      <c r="DR18" s="1225"/>
      <c r="DS18" s="1269"/>
      <c r="DT18" s="1257"/>
      <c r="DU18" s="1225"/>
      <c r="DV18" s="1280">
        <v>0</v>
      </c>
      <c r="DW18" s="1283">
        <v>0</v>
      </c>
      <c r="DX18" s="2318">
        <v>0</v>
      </c>
      <c r="DY18" s="1709">
        <v>0</v>
      </c>
    </row>
    <row r="19" spans="1:129" ht="24.95" customHeight="1" x14ac:dyDescent="0.2">
      <c r="A19" s="2027" t="s">
        <v>559</v>
      </c>
      <c r="B19" s="2028" t="s">
        <v>208</v>
      </c>
      <c r="C19" s="1189"/>
      <c r="D19" s="517"/>
      <c r="E19" s="649"/>
      <c r="F19" s="1189"/>
      <c r="G19" s="517"/>
      <c r="H19" s="649"/>
      <c r="I19" s="1189"/>
      <c r="J19" s="517"/>
      <c r="K19" s="649"/>
      <c r="L19" s="1189"/>
      <c r="M19" s="517"/>
      <c r="N19" s="649"/>
      <c r="O19" s="536"/>
      <c r="P19" s="388"/>
      <c r="Q19" s="535"/>
      <c r="R19" s="536"/>
      <c r="S19" s="388"/>
      <c r="T19" s="535"/>
      <c r="U19" s="536"/>
      <c r="V19" s="388"/>
      <c r="W19" s="535"/>
      <c r="X19" s="536">
        <v>58160</v>
      </c>
      <c r="Y19" s="545">
        <v>66205</v>
      </c>
      <c r="Z19" s="535">
        <v>43908.480000000003</v>
      </c>
      <c r="AA19" s="536"/>
      <c r="AB19" s="545"/>
      <c r="AC19" s="535"/>
      <c r="AD19" s="536"/>
      <c r="AE19" s="545"/>
      <c r="AF19" s="535"/>
      <c r="AG19" s="536"/>
      <c r="AH19" s="545"/>
      <c r="AI19" s="535"/>
      <c r="AJ19" s="536"/>
      <c r="AK19" s="545"/>
      <c r="AL19" s="535"/>
      <c r="AM19" s="536"/>
      <c r="AN19" s="545"/>
      <c r="AO19" s="535"/>
      <c r="AP19" s="536"/>
      <c r="AQ19" s="545"/>
      <c r="AR19" s="535"/>
      <c r="AS19" s="536"/>
      <c r="AT19" s="545"/>
      <c r="AU19" s="535"/>
      <c r="AV19" s="536"/>
      <c r="AW19" s="545"/>
      <c r="AX19" s="535"/>
      <c r="AY19" s="536"/>
      <c r="AZ19" s="545"/>
      <c r="BA19" s="535"/>
      <c r="BB19" s="536"/>
      <c r="BC19" s="545"/>
      <c r="BD19" s="535"/>
      <c r="BE19" s="536"/>
      <c r="BF19" s="545"/>
      <c r="BG19" s="535"/>
      <c r="BH19" s="536">
        <v>58160</v>
      </c>
      <c r="BI19" s="545">
        <v>66205</v>
      </c>
      <c r="BJ19" s="535">
        <v>43908.480000000003</v>
      </c>
      <c r="BK19" s="1189"/>
      <c r="BL19" s="1233"/>
      <c r="BM19" s="649"/>
      <c r="BN19" s="1189"/>
      <c r="BO19" s="1233"/>
      <c r="BP19" s="649"/>
      <c r="BQ19" s="1189"/>
      <c r="BR19" s="1233"/>
      <c r="BS19" s="649"/>
      <c r="BT19" s="1189"/>
      <c r="BU19" s="1233"/>
      <c r="BV19" s="649"/>
      <c r="BW19" s="1189"/>
      <c r="BX19" s="1233"/>
      <c r="BY19" s="649"/>
      <c r="BZ19" s="1189"/>
      <c r="CA19" s="1233"/>
      <c r="CB19" s="649"/>
      <c r="CC19" s="1189">
        <v>80500</v>
      </c>
      <c r="CD19" s="1233">
        <v>98163</v>
      </c>
      <c r="CE19" s="649">
        <v>67401.723999999987</v>
      </c>
      <c r="CF19" s="1189">
        <v>2000</v>
      </c>
      <c r="CG19" s="1233">
        <v>2017</v>
      </c>
      <c r="CH19" s="649">
        <v>72.819999999999993</v>
      </c>
      <c r="CI19" s="1189">
        <v>9400</v>
      </c>
      <c r="CJ19" s="1233">
        <v>9400</v>
      </c>
      <c r="CK19" s="1253">
        <v>7316.9250000000002</v>
      </c>
      <c r="CL19" s="1189"/>
      <c r="CM19" s="1233"/>
      <c r="CN19" s="649"/>
      <c r="CO19" s="1189"/>
      <c r="CP19" s="1233"/>
      <c r="CQ19" s="649"/>
      <c r="CR19" s="536"/>
      <c r="CS19" s="388"/>
      <c r="CT19" s="535"/>
      <c r="CU19" s="536"/>
      <c r="CV19" s="388"/>
      <c r="CW19" s="541"/>
      <c r="CX19" s="536"/>
      <c r="CY19" s="388"/>
      <c r="CZ19" s="535"/>
      <c r="DA19" s="1189">
        <v>91900</v>
      </c>
      <c r="DB19" s="1682">
        <v>109580</v>
      </c>
      <c r="DC19" s="649">
        <v>74791.5</v>
      </c>
      <c r="DD19" s="546">
        <v>150060</v>
      </c>
      <c r="DE19" s="547">
        <v>175785</v>
      </c>
      <c r="DF19" s="548">
        <v>118699.98000000001</v>
      </c>
      <c r="DG19" s="536"/>
      <c r="DH19" s="545"/>
      <c r="DI19" s="535"/>
      <c r="DJ19" s="536"/>
      <c r="DK19" s="541"/>
      <c r="DL19" s="541"/>
      <c r="DM19" s="536">
        <v>0</v>
      </c>
      <c r="DN19" s="389">
        <v>0</v>
      </c>
      <c r="DO19" s="535">
        <v>0</v>
      </c>
      <c r="DP19" s="536"/>
      <c r="DQ19" s="541"/>
      <c r="DR19" s="535"/>
      <c r="DS19" s="389"/>
      <c r="DT19" s="541"/>
      <c r="DU19" s="535"/>
      <c r="DV19" s="546">
        <v>150060</v>
      </c>
      <c r="DW19" s="1284">
        <v>175785</v>
      </c>
      <c r="DX19" s="1293">
        <v>118699.98000000001</v>
      </c>
      <c r="DY19" s="1297">
        <v>67.525659185937371</v>
      </c>
    </row>
    <row r="20" spans="1:129" ht="24.95" customHeight="1" x14ac:dyDescent="0.2">
      <c r="A20" s="2027" t="s">
        <v>35</v>
      </c>
      <c r="B20" s="2028" t="s">
        <v>512</v>
      </c>
      <c r="C20" s="534">
        <v>3000</v>
      </c>
      <c r="D20" s="347">
        <v>18413.385999999999</v>
      </c>
      <c r="E20" s="533">
        <v>15802.743</v>
      </c>
      <c r="F20" s="534">
        <v>0</v>
      </c>
      <c r="G20" s="347">
        <v>0</v>
      </c>
      <c r="H20" s="533">
        <v>0</v>
      </c>
      <c r="I20" s="534">
        <v>0</v>
      </c>
      <c r="J20" s="347">
        <v>0</v>
      </c>
      <c r="K20" s="533">
        <v>0</v>
      </c>
      <c r="L20" s="534">
        <v>0</v>
      </c>
      <c r="M20" s="347">
        <v>0</v>
      </c>
      <c r="N20" s="533">
        <v>0</v>
      </c>
      <c r="O20" s="534">
        <v>0</v>
      </c>
      <c r="P20" s="347">
        <v>0</v>
      </c>
      <c r="Q20" s="533">
        <v>0</v>
      </c>
      <c r="R20" s="534">
        <v>0</v>
      </c>
      <c r="S20" s="347">
        <v>0</v>
      </c>
      <c r="T20" s="533">
        <v>0</v>
      </c>
      <c r="U20" s="534">
        <v>0</v>
      </c>
      <c r="V20" s="347">
        <v>0</v>
      </c>
      <c r="W20" s="533">
        <v>0</v>
      </c>
      <c r="X20" s="534">
        <v>44320</v>
      </c>
      <c r="Y20" s="544">
        <v>45600</v>
      </c>
      <c r="Z20" s="533">
        <v>43072.423999999999</v>
      </c>
      <c r="AA20" s="534">
        <v>4646</v>
      </c>
      <c r="AB20" s="544">
        <v>4646</v>
      </c>
      <c r="AC20" s="533">
        <v>4645.3</v>
      </c>
      <c r="AD20" s="534">
        <v>498159</v>
      </c>
      <c r="AE20" s="544">
        <v>478159</v>
      </c>
      <c r="AF20" s="533">
        <v>465949</v>
      </c>
      <c r="AG20" s="534">
        <v>90000</v>
      </c>
      <c r="AH20" s="544">
        <v>20000</v>
      </c>
      <c r="AI20" s="533">
        <v>0</v>
      </c>
      <c r="AJ20" s="534">
        <v>8743</v>
      </c>
      <c r="AK20" s="544">
        <v>8743</v>
      </c>
      <c r="AL20" s="533">
        <v>0</v>
      </c>
      <c r="AM20" s="534">
        <v>493044</v>
      </c>
      <c r="AN20" s="544">
        <v>485078.2</v>
      </c>
      <c r="AO20" s="533">
        <v>453517.95400000003</v>
      </c>
      <c r="AP20" s="534">
        <v>40152</v>
      </c>
      <c r="AQ20" s="544">
        <v>50191</v>
      </c>
      <c r="AR20" s="533">
        <v>34446.906999999999</v>
      </c>
      <c r="AS20" s="534">
        <v>11000</v>
      </c>
      <c r="AT20" s="544">
        <v>10300</v>
      </c>
      <c r="AU20" s="533">
        <v>9300</v>
      </c>
      <c r="AV20" s="534">
        <v>127000</v>
      </c>
      <c r="AW20" s="544">
        <v>74794</v>
      </c>
      <c r="AX20" s="533">
        <v>0</v>
      </c>
      <c r="AY20" s="534">
        <v>0</v>
      </c>
      <c r="AZ20" s="544">
        <v>0</v>
      </c>
      <c r="BA20" s="533">
        <v>0</v>
      </c>
      <c r="BB20" s="534">
        <v>2078985.5220000001</v>
      </c>
      <c r="BC20" s="544">
        <v>1526186.9920000001</v>
      </c>
      <c r="BD20" s="533">
        <v>1354851.9920000001</v>
      </c>
      <c r="BE20" s="534">
        <v>150000</v>
      </c>
      <c r="BF20" s="544">
        <v>40000</v>
      </c>
      <c r="BG20" s="533">
        <v>0</v>
      </c>
      <c r="BH20" s="982">
        <v>3549049.5219999999</v>
      </c>
      <c r="BI20" s="1252">
        <v>2762111.5779999997</v>
      </c>
      <c r="BJ20" s="1251">
        <v>2381586.3200000003</v>
      </c>
      <c r="BK20" s="534">
        <v>0</v>
      </c>
      <c r="BL20" s="544">
        <v>0</v>
      </c>
      <c r="BM20" s="533">
        <v>0</v>
      </c>
      <c r="BN20" s="534">
        <v>18945</v>
      </c>
      <c r="BO20" s="544">
        <v>13045</v>
      </c>
      <c r="BP20" s="533">
        <v>6023.33</v>
      </c>
      <c r="BQ20" s="534">
        <v>0</v>
      </c>
      <c r="BR20" s="544">
        <v>0</v>
      </c>
      <c r="BS20" s="533">
        <v>0</v>
      </c>
      <c r="BT20" s="534">
        <v>0</v>
      </c>
      <c r="BU20" s="544">
        <v>0</v>
      </c>
      <c r="BV20" s="533">
        <v>0</v>
      </c>
      <c r="BW20" s="534">
        <v>0</v>
      </c>
      <c r="BX20" s="544">
        <v>0</v>
      </c>
      <c r="BY20" s="533">
        <v>0</v>
      </c>
      <c r="BZ20" s="534">
        <v>0</v>
      </c>
      <c r="CA20" s="544">
        <v>0</v>
      </c>
      <c r="CB20" s="533">
        <v>0</v>
      </c>
      <c r="CC20" s="534">
        <v>216086</v>
      </c>
      <c r="CD20" s="544">
        <v>111644.944</v>
      </c>
      <c r="CE20" s="533">
        <v>2000</v>
      </c>
      <c r="CF20" s="534">
        <v>0</v>
      </c>
      <c r="CG20" s="544">
        <v>0</v>
      </c>
      <c r="CH20" s="533">
        <v>0</v>
      </c>
      <c r="CI20" s="534">
        <v>240756</v>
      </c>
      <c r="CJ20" s="544">
        <v>113659</v>
      </c>
      <c r="CK20" s="540">
        <v>84261.179000000004</v>
      </c>
      <c r="CL20" s="534">
        <v>0</v>
      </c>
      <c r="CM20" s="544">
        <v>0</v>
      </c>
      <c r="CN20" s="533">
        <v>0</v>
      </c>
      <c r="CO20" s="534">
        <v>0</v>
      </c>
      <c r="CP20" s="544">
        <v>0</v>
      </c>
      <c r="CQ20" s="533">
        <v>0</v>
      </c>
      <c r="CR20" s="534">
        <v>500000</v>
      </c>
      <c r="CS20" s="347">
        <v>0</v>
      </c>
      <c r="CT20" s="533">
        <v>0</v>
      </c>
      <c r="CU20" s="534">
        <v>0</v>
      </c>
      <c r="CV20" s="347">
        <v>0</v>
      </c>
      <c r="CW20" s="540">
        <v>0</v>
      </c>
      <c r="CX20" s="534">
        <v>36500</v>
      </c>
      <c r="CY20" s="347">
        <v>0</v>
      </c>
      <c r="CZ20" s="533">
        <v>0</v>
      </c>
      <c r="DA20" s="534">
        <v>1012287</v>
      </c>
      <c r="DB20" s="1671">
        <v>238348.94400000002</v>
      </c>
      <c r="DC20" s="533">
        <v>92284.509000000005</v>
      </c>
      <c r="DD20" s="534">
        <v>4561336.5219999999</v>
      </c>
      <c r="DE20" s="544">
        <v>3000460.5219999999</v>
      </c>
      <c r="DF20" s="533">
        <v>2473870.8289999999</v>
      </c>
      <c r="DG20" s="534">
        <v>0</v>
      </c>
      <c r="DH20" s="544">
        <v>69831.72</v>
      </c>
      <c r="DI20" s="533">
        <v>69831.72</v>
      </c>
      <c r="DJ20" s="534">
        <v>0</v>
      </c>
      <c r="DK20" s="544">
        <v>0</v>
      </c>
      <c r="DL20" s="540">
        <v>0</v>
      </c>
      <c r="DM20" s="534">
        <v>0</v>
      </c>
      <c r="DN20" s="1671">
        <v>69831.72</v>
      </c>
      <c r="DO20" s="533">
        <v>69831.72</v>
      </c>
      <c r="DP20" s="534">
        <v>0</v>
      </c>
      <c r="DQ20" s="544">
        <v>5161.9040000000005</v>
      </c>
      <c r="DR20" s="533">
        <v>5161.9040000000005</v>
      </c>
      <c r="DS20" s="542">
        <v>0</v>
      </c>
      <c r="DT20" s="544">
        <v>0</v>
      </c>
      <c r="DU20" s="533">
        <v>0</v>
      </c>
      <c r="DV20" s="534">
        <v>4561336.5219999999</v>
      </c>
      <c r="DW20" s="544">
        <v>3075454.1460000002</v>
      </c>
      <c r="DX20" s="540">
        <v>2548864.4530000002</v>
      </c>
      <c r="DY20" s="1298">
        <v>82.877660729070087</v>
      </c>
    </row>
    <row r="21" spans="1:129" ht="18" customHeight="1" x14ac:dyDescent="0.2">
      <c r="A21" s="2029" t="s">
        <v>788</v>
      </c>
      <c r="B21" s="2030" t="s">
        <v>789</v>
      </c>
      <c r="C21" s="572"/>
      <c r="D21" s="1166"/>
      <c r="E21" s="1167"/>
      <c r="F21" s="572"/>
      <c r="G21" s="1166"/>
      <c r="H21" s="1167"/>
      <c r="I21" s="572"/>
      <c r="J21" s="1166"/>
      <c r="K21" s="1167"/>
      <c r="L21" s="572"/>
      <c r="M21" s="1166"/>
      <c r="N21" s="1167"/>
      <c r="O21" s="572"/>
      <c r="P21" s="1166"/>
      <c r="Q21" s="1167"/>
      <c r="R21" s="572"/>
      <c r="S21" s="1166"/>
      <c r="T21" s="1167"/>
      <c r="U21" s="572"/>
      <c r="V21" s="1166"/>
      <c r="W21" s="1167"/>
      <c r="X21" s="572"/>
      <c r="Y21" s="1188"/>
      <c r="Z21" s="1167"/>
      <c r="AA21" s="572"/>
      <c r="AB21" s="1188"/>
      <c r="AC21" s="1167"/>
      <c r="AD21" s="572"/>
      <c r="AE21" s="1188"/>
      <c r="AF21" s="1167"/>
      <c r="AG21" s="572"/>
      <c r="AH21" s="1188"/>
      <c r="AI21" s="1167"/>
      <c r="AJ21" s="572"/>
      <c r="AK21" s="1188"/>
      <c r="AL21" s="1167"/>
      <c r="AM21" s="572"/>
      <c r="AN21" s="1188"/>
      <c r="AO21" s="1167"/>
      <c r="AP21" s="572"/>
      <c r="AQ21" s="1188"/>
      <c r="AR21" s="1167"/>
      <c r="AS21" s="572"/>
      <c r="AT21" s="1188"/>
      <c r="AU21" s="1167"/>
      <c r="AV21" s="572"/>
      <c r="AW21" s="1188"/>
      <c r="AX21" s="1167"/>
      <c r="AY21" s="572"/>
      <c r="AZ21" s="1188"/>
      <c r="BA21" s="1167"/>
      <c r="BB21" s="572"/>
      <c r="BC21" s="1188"/>
      <c r="BD21" s="1167"/>
      <c r="BE21" s="572"/>
      <c r="BF21" s="1188"/>
      <c r="BG21" s="1167"/>
      <c r="BH21" s="1230">
        <v>0</v>
      </c>
      <c r="BI21" s="1231">
        <v>0</v>
      </c>
      <c r="BJ21" s="1232">
        <v>0</v>
      </c>
      <c r="BK21" s="1230"/>
      <c r="BL21" s="1231"/>
      <c r="BM21" s="1232"/>
      <c r="BN21" s="1230"/>
      <c r="BO21" s="1231"/>
      <c r="BP21" s="1232"/>
      <c r="BQ21" s="1230"/>
      <c r="BR21" s="1231"/>
      <c r="BS21" s="1232"/>
      <c r="BT21" s="1230"/>
      <c r="BU21" s="1231"/>
      <c r="BV21" s="1232"/>
      <c r="BW21" s="1230"/>
      <c r="BX21" s="1231"/>
      <c r="BY21" s="1232"/>
      <c r="BZ21" s="1230"/>
      <c r="CA21" s="1231"/>
      <c r="CB21" s="1232"/>
      <c r="CC21" s="1230"/>
      <c r="CD21" s="1231"/>
      <c r="CE21" s="1232"/>
      <c r="CF21" s="1230"/>
      <c r="CG21" s="1231"/>
      <c r="CH21" s="1232"/>
      <c r="CI21" s="1230"/>
      <c r="CJ21" s="1231"/>
      <c r="CK21" s="1270"/>
      <c r="CL21" s="1230"/>
      <c r="CM21" s="1231"/>
      <c r="CN21" s="1232"/>
      <c r="CO21" s="1230"/>
      <c r="CP21" s="1231"/>
      <c r="CQ21" s="1232"/>
      <c r="CR21" s="572"/>
      <c r="CS21" s="1166"/>
      <c r="CT21" s="1167"/>
      <c r="CU21" s="572"/>
      <c r="CV21" s="1166"/>
      <c r="CW21" s="1675"/>
      <c r="CX21" s="572"/>
      <c r="CY21" s="1166"/>
      <c r="CZ21" s="1167"/>
      <c r="DA21" s="1683">
        <v>0</v>
      </c>
      <c r="DB21" s="1673">
        <v>0</v>
      </c>
      <c r="DC21" s="1684">
        <v>0</v>
      </c>
      <c r="DD21" s="1180">
        <v>0</v>
      </c>
      <c r="DE21" s="1183">
        <v>0</v>
      </c>
      <c r="DF21" s="1182">
        <v>0</v>
      </c>
      <c r="DG21" s="1230"/>
      <c r="DH21" s="1231"/>
      <c r="DI21" s="1232"/>
      <c r="DJ21" s="1230"/>
      <c r="DK21" s="1270"/>
      <c r="DL21" s="1688"/>
      <c r="DM21" s="1692">
        <v>0</v>
      </c>
      <c r="DN21" s="1693">
        <v>0</v>
      </c>
      <c r="DO21" s="1694">
        <v>0</v>
      </c>
      <c r="DP21" s="1230"/>
      <c r="DQ21" s="1270"/>
      <c r="DR21" s="1232"/>
      <c r="DS21" s="1591"/>
      <c r="DT21" s="1270"/>
      <c r="DU21" s="1232"/>
      <c r="DV21" s="536">
        <v>0</v>
      </c>
      <c r="DW21" s="389">
        <v>0</v>
      </c>
      <c r="DX21" s="541">
        <v>0</v>
      </c>
      <c r="DY21" s="1299">
        <v>0</v>
      </c>
    </row>
    <row r="22" spans="1:129" ht="18" customHeight="1" x14ac:dyDescent="0.2">
      <c r="A22" s="2029" t="s">
        <v>790</v>
      </c>
      <c r="B22" s="2030" t="s">
        <v>832</v>
      </c>
      <c r="C22" s="536"/>
      <c r="D22" s="388"/>
      <c r="E22" s="535"/>
      <c r="F22" s="536"/>
      <c r="G22" s="388"/>
      <c r="H22" s="535"/>
      <c r="I22" s="536"/>
      <c r="J22" s="388"/>
      <c r="K22" s="535"/>
      <c r="L22" s="536"/>
      <c r="M22" s="388"/>
      <c r="N22" s="535"/>
      <c r="O22" s="536"/>
      <c r="P22" s="388"/>
      <c r="Q22" s="535"/>
      <c r="R22" s="536"/>
      <c r="S22" s="388"/>
      <c r="T22" s="535"/>
      <c r="U22" s="536"/>
      <c r="V22" s="388"/>
      <c r="W22" s="535"/>
      <c r="X22" s="536"/>
      <c r="Y22" s="545"/>
      <c r="Z22" s="535"/>
      <c r="AA22" s="536"/>
      <c r="AB22" s="545"/>
      <c r="AC22" s="535"/>
      <c r="AD22" s="536"/>
      <c r="AE22" s="545"/>
      <c r="AF22" s="535"/>
      <c r="AG22" s="536"/>
      <c r="AH22" s="545"/>
      <c r="AI22" s="535"/>
      <c r="AJ22" s="536"/>
      <c r="AK22" s="545"/>
      <c r="AL22" s="535"/>
      <c r="AM22" s="536"/>
      <c r="AN22" s="545"/>
      <c r="AO22" s="535"/>
      <c r="AP22" s="536"/>
      <c r="AQ22" s="545"/>
      <c r="AR22" s="535"/>
      <c r="AS22" s="536"/>
      <c r="AT22" s="545"/>
      <c r="AU22" s="535"/>
      <c r="AV22" s="536"/>
      <c r="AW22" s="545"/>
      <c r="AX22" s="535"/>
      <c r="AY22" s="536"/>
      <c r="AZ22" s="545"/>
      <c r="BA22" s="535"/>
      <c r="BB22" s="536">
        <v>1333346.5220000001</v>
      </c>
      <c r="BC22" s="545">
        <v>1344851.9920000001</v>
      </c>
      <c r="BD22" s="535">
        <v>1344851.9920000001</v>
      </c>
      <c r="BE22" s="536"/>
      <c r="BF22" s="545"/>
      <c r="BG22" s="535"/>
      <c r="BH22" s="1194">
        <v>1333346.5220000001</v>
      </c>
      <c r="BI22" s="1197">
        <v>1344851.9920000001</v>
      </c>
      <c r="BJ22" s="1196">
        <v>1344851.9920000001</v>
      </c>
      <c r="BK22" s="1194"/>
      <c r="BL22" s="1197"/>
      <c r="BM22" s="1196"/>
      <c r="BN22" s="1194"/>
      <c r="BO22" s="1197"/>
      <c r="BP22" s="1196"/>
      <c r="BQ22" s="1194"/>
      <c r="BR22" s="1197"/>
      <c r="BS22" s="1196"/>
      <c r="BT22" s="1194"/>
      <c r="BU22" s="1197"/>
      <c r="BV22" s="1196"/>
      <c r="BW22" s="1194"/>
      <c r="BX22" s="1197"/>
      <c r="BY22" s="1196"/>
      <c r="BZ22" s="1194"/>
      <c r="CA22" s="1197"/>
      <c r="CB22" s="1196"/>
      <c r="CC22" s="1194"/>
      <c r="CD22" s="1197"/>
      <c r="CE22" s="1196"/>
      <c r="CF22" s="1194"/>
      <c r="CG22" s="1197"/>
      <c r="CH22" s="1196"/>
      <c r="CI22" s="1194"/>
      <c r="CJ22" s="1197"/>
      <c r="CK22" s="1256"/>
      <c r="CL22" s="1194"/>
      <c r="CM22" s="1197"/>
      <c r="CN22" s="1196"/>
      <c r="CO22" s="1194"/>
      <c r="CP22" s="1197"/>
      <c r="CQ22" s="1196"/>
      <c r="CR22" s="536"/>
      <c r="CS22" s="388"/>
      <c r="CT22" s="535"/>
      <c r="CU22" s="536"/>
      <c r="CV22" s="388"/>
      <c r="CW22" s="541"/>
      <c r="CX22" s="536"/>
      <c r="CY22" s="388"/>
      <c r="CZ22" s="535"/>
      <c r="DA22" s="1194">
        <v>0</v>
      </c>
      <c r="DB22" s="1197">
        <v>0</v>
      </c>
      <c r="DC22" s="1196">
        <v>0</v>
      </c>
      <c r="DD22" s="546">
        <v>1333346.5220000001</v>
      </c>
      <c r="DE22" s="547">
        <v>1344851.9920000001</v>
      </c>
      <c r="DF22" s="548">
        <v>1344851.9920000001</v>
      </c>
      <c r="DG22" s="1194"/>
      <c r="DH22" s="1197"/>
      <c r="DI22" s="1196"/>
      <c r="DJ22" s="1194"/>
      <c r="DK22" s="1256"/>
      <c r="DL22" s="1256"/>
      <c r="DM22" s="536">
        <v>0</v>
      </c>
      <c r="DN22" s="388">
        <v>0</v>
      </c>
      <c r="DO22" s="535">
        <v>0</v>
      </c>
      <c r="DP22" s="1194"/>
      <c r="DQ22" s="1256">
        <v>5090.7960000000003</v>
      </c>
      <c r="DR22" s="1196">
        <v>5090.7960000000003</v>
      </c>
      <c r="DS22" s="1272"/>
      <c r="DT22" s="1256"/>
      <c r="DU22" s="1196"/>
      <c r="DV22" s="536">
        <v>1333346.5220000001</v>
      </c>
      <c r="DW22" s="389">
        <v>1349942.7880000002</v>
      </c>
      <c r="DX22" s="541">
        <v>1349942.7880000002</v>
      </c>
      <c r="DY22" s="1298">
        <v>100</v>
      </c>
    </row>
    <row r="23" spans="1:129" ht="18" customHeight="1" x14ac:dyDescent="0.2">
      <c r="A23" s="2029" t="s">
        <v>791</v>
      </c>
      <c r="B23" s="2030" t="s">
        <v>833</v>
      </c>
      <c r="C23" s="536"/>
      <c r="D23" s="388"/>
      <c r="E23" s="535"/>
      <c r="F23" s="536"/>
      <c r="G23" s="388"/>
      <c r="H23" s="535"/>
      <c r="I23" s="536"/>
      <c r="J23" s="388"/>
      <c r="K23" s="535"/>
      <c r="L23" s="536"/>
      <c r="M23" s="388"/>
      <c r="N23" s="535"/>
      <c r="O23" s="536"/>
      <c r="P23" s="388"/>
      <c r="Q23" s="535"/>
      <c r="R23" s="536"/>
      <c r="S23" s="388"/>
      <c r="T23" s="535"/>
      <c r="U23" s="536"/>
      <c r="V23" s="388"/>
      <c r="W23" s="535"/>
      <c r="X23" s="536"/>
      <c r="Y23" s="545"/>
      <c r="Z23" s="535"/>
      <c r="AA23" s="536"/>
      <c r="AB23" s="545"/>
      <c r="AC23" s="535"/>
      <c r="AD23" s="536"/>
      <c r="AE23" s="545"/>
      <c r="AF23" s="535"/>
      <c r="AG23" s="536"/>
      <c r="AH23" s="545"/>
      <c r="AI23" s="535"/>
      <c r="AJ23" s="536"/>
      <c r="AK23" s="545"/>
      <c r="AL23" s="535"/>
      <c r="AM23" s="536"/>
      <c r="AN23" s="545"/>
      <c r="AO23" s="535"/>
      <c r="AP23" s="536"/>
      <c r="AQ23" s="545"/>
      <c r="AR23" s="535"/>
      <c r="AS23" s="536"/>
      <c r="AT23" s="545"/>
      <c r="AU23" s="535"/>
      <c r="AV23" s="536"/>
      <c r="AW23" s="545"/>
      <c r="AX23" s="535"/>
      <c r="AY23" s="536"/>
      <c r="AZ23" s="545"/>
      <c r="BA23" s="535"/>
      <c r="BB23" s="536"/>
      <c r="BC23" s="545"/>
      <c r="BD23" s="535"/>
      <c r="BE23" s="536"/>
      <c r="BF23" s="545"/>
      <c r="BG23" s="535"/>
      <c r="BH23" s="1194">
        <v>0</v>
      </c>
      <c r="BI23" s="1197">
        <v>0</v>
      </c>
      <c r="BJ23" s="1196">
        <v>0</v>
      </c>
      <c r="BK23" s="1194"/>
      <c r="BL23" s="1197"/>
      <c r="BM23" s="1196"/>
      <c r="BN23" s="1194"/>
      <c r="BO23" s="1197"/>
      <c r="BP23" s="1196"/>
      <c r="BQ23" s="1194"/>
      <c r="BR23" s="1197"/>
      <c r="BS23" s="1196"/>
      <c r="BT23" s="1194"/>
      <c r="BU23" s="1197"/>
      <c r="BV23" s="1196"/>
      <c r="BW23" s="1194"/>
      <c r="BX23" s="1197"/>
      <c r="BY23" s="1196"/>
      <c r="BZ23" s="1194"/>
      <c r="CA23" s="1197"/>
      <c r="CB23" s="1196"/>
      <c r="CC23" s="1194"/>
      <c r="CD23" s="1197"/>
      <c r="CE23" s="1196"/>
      <c r="CF23" s="1194"/>
      <c r="CG23" s="1197"/>
      <c r="CH23" s="1196"/>
      <c r="CI23" s="1194"/>
      <c r="CJ23" s="1197"/>
      <c r="CK23" s="1256"/>
      <c r="CL23" s="1194"/>
      <c r="CM23" s="1197"/>
      <c r="CN23" s="1196"/>
      <c r="CO23" s="1194"/>
      <c r="CP23" s="1197"/>
      <c r="CQ23" s="1196"/>
      <c r="CR23" s="536"/>
      <c r="CS23" s="388"/>
      <c r="CT23" s="535"/>
      <c r="CU23" s="536"/>
      <c r="CV23" s="388"/>
      <c r="CW23" s="541"/>
      <c r="CX23" s="536"/>
      <c r="CY23" s="388"/>
      <c r="CZ23" s="535"/>
      <c r="DA23" s="1194">
        <v>0</v>
      </c>
      <c r="DB23" s="1197">
        <v>0</v>
      </c>
      <c r="DC23" s="1196">
        <v>0</v>
      </c>
      <c r="DD23" s="546">
        <v>0</v>
      </c>
      <c r="DE23" s="547">
        <v>0</v>
      </c>
      <c r="DF23" s="548">
        <v>0</v>
      </c>
      <c r="DG23" s="1194"/>
      <c r="DH23" s="1197"/>
      <c r="DI23" s="1196"/>
      <c r="DJ23" s="1194"/>
      <c r="DK23" s="1256"/>
      <c r="DL23" s="1256"/>
      <c r="DM23" s="536">
        <v>0</v>
      </c>
      <c r="DN23" s="388">
        <v>0</v>
      </c>
      <c r="DO23" s="535">
        <v>0</v>
      </c>
      <c r="DP23" s="1194"/>
      <c r="DQ23" s="1256"/>
      <c r="DR23" s="1196"/>
      <c r="DS23" s="1272"/>
      <c r="DT23" s="1256"/>
      <c r="DU23" s="1196"/>
      <c r="DV23" s="536">
        <v>0</v>
      </c>
      <c r="DW23" s="389">
        <v>0</v>
      </c>
      <c r="DX23" s="541">
        <v>0</v>
      </c>
      <c r="DY23" s="1298">
        <v>0</v>
      </c>
    </row>
    <row r="24" spans="1:129" ht="18" customHeight="1" x14ac:dyDescent="0.2">
      <c r="A24" s="2029" t="s">
        <v>792</v>
      </c>
      <c r="B24" s="2030" t="s">
        <v>834</v>
      </c>
      <c r="C24" s="536"/>
      <c r="D24" s="388"/>
      <c r="E24" s="535"/>
      <c r="F24" s="536"/>
      <c r="G24" s="388"/>
      <c r="H24" s="535"/>
      <c r="I24" s="536"/>
      <c r="J24" s="388"/>
      <c r="K24" s="535"/>
      <c r="L24" s="536"/>
      <c r="M24" s="388"/>
      <c r="N24" s="535"/>
      <c r="O24" s="536"/>
      <c r="P24" s="388"/>
      <c r="Q24" s="535"/>
      <c r="R24" s="536"/>
      <c r="S24" s="388"/>
      <c r="T24" s="535"/>
      <c r="U24" s="536"/>
      <c r="V24" s="388"/>
      <c r="W24" s="535"/>
      <c r="X24" s="536"/>
      <c r="Y24" s="545"/>
      <c r="Z24" s="535"/>
      <c r="AA24" s="536"/>
      <c r="AB24" s="545"/>
      <c r="AC24" s="535"/>
      <c r="AD24" s="536"/>
      <c r="AE24" s="545"/>
      <c r="AF24" s="535"/>
      <c r="AG24" s="536"/>
      <c r="AH24" s="545"/>
      <c r="AI24" s="535"/>
      <c r="AJ24" s="536"/>
      <c r="AK24" s="545"/>
      <c r="AL24" s="535"/>
      <c r="AM24" s="536"/>
      <c r="AN24" s="545"/>
      <c r="AO24" s="535"/>
      <c r="AP24" s="536"/>
      <c r="AQ24" s="545"/>
      <c r="AR24" s="535"/>
      <c r="AS24" s="536"/>
      <c r="AT24" s="545"/>
      <c r="AU24" s="535"/>
      <c r="AV24" s="536"/>
      <c r="AW24" s="545"/>
      <c r="AX24" s="535"/>
      <c r="AY24" s="536"/>
      <c r="AZ24" s="545"/>
      <c r="BA24" s="535"/>
      <c r="BB24" s="536"/>
      <c r="BC24" s="545"/>
      <c r="BD24" s="535"/>
      <c r="BE24" s="536"/>
      <c r="BF24" s="545"/>
      <c r="BG24" s="535"/>
      <c r="BH24" s="1194">
        <v>0</v>
      </c>
      <c r="BI24" s="1197">
        <v>0</v>
      </c>
      <c r="BJ24" s="1196">
        <v>0</v>
      </c>
      <c r="BK24" s="1194"/>
      <c r="BL24" s="1197"/>
      <c r="BM24" s="1196"/>
      <c r="BN24" s="1194"/>
      <c r="BO24" s="1197"/>
      <c r="BP24" s="1196"/>
      <c r="BQ24" s="1194"/>
      <c r="BR24" s="1197"/>
      <c r="BS24" s="1196"/>
      <c r="BT24" s="1194"/>
      <c r="BU24" s="1197"/>
      <c r="BV24" s="1196"/>
      <c r="BW24" s="1194"/>
      <c r="BX24" s="1197"/>
      <c r="BY24" s="1196"/>
      <c r="BZ24" s="1194"/>
      <c r="CA24" s="1197"/>
      <c r="CB24" s="1196"/>
      <c r="CC24" s="1194"/>
      <c r="CD24" s="1197"/>
      <c r="CE24" s="1196"/>
      <c r="CF24" s="1194"/>
      <c r="CG24" s="1197"/>
      <c r="CH24" s="1196"/>
      <c r="CI24" s="1194"/>
      <c r="CJ24" s="1197"/>
      <c r="CK24" s="1256"/>
      <c r="CL24" s="1194"/>
      <c r="CM24" s="1197"/>
      <c r="CN24" s="1196"/>
      <c r="CO24" s="1194"/>
      <c r="CP24" s="1197"/>
      <c r="CQ24" s="1196"/>
      <c r="CR24" s="536"/>
      <c r="CS24" s="388"/>
      <c r="CT24" s="535"/>
      <c r="CU24" s="536"/>
      <c r="CV24" s="388"/>
      <c r="CW24" s="541"/>
      <c r="CX24" s="536"/>
      <c r="CY24" s="388"/>
      <c r="CZ24" s="535"/>
      <c r="DA24" s="1194">
        <v>0</v>
      </c>
      <c r="DB24" s="1197">
        <v>0</v>
      </c>
      <c r="DC24" s="1196">
        <v>0</v>
      </c>
      <c r="DD24" s="1029">
        <v>0</v>
      </c>
      <c r="DE24" s="1186">
        <v>0</v>
      </c>
      <c r="DF24" s="1185">
        <v>0</v>
      </c>
      <c r="DG24" s="1194"/>
      <c r="DH24" s="1197"/>
      <c r="DI24" s="1196"/>
      <c r="DJ24" s="1194"/>
      <c r="DK24" s="1256"/>
      <c r="DL24" s="1256"/>
      <c r="DM24" s="536">
        <v>0</v>
      </c>
      <c r="DN24" s="388">
        <v>0</v>
      </c>
      <c r="DO24" s="535">
        <v>0</v>
      </c>
      <c r="DP24" s="1194"/>
      <c r="DQ24" s="1256"/>
      <c r="DR24" s="1196"/>
      <c r="DS24" s="1272"/>
      <c r="DT24" s="1256"/>
      <c r="DU24" s="1196"/>
      <c r="DV24" s="536">
        <v>0</v>
      </c>
      <c r="DW24" s="389">
        <v>0</v>
      </c>
      <c r="DX24" s="541">
        <v>0</v>
      </c>
      <c r="DY24" s="1298">
        <v>0</v>
      </c>
    </row>
    <row r="25" spans="1:129" ht="18" customHeight="1" x14ac:dyDescent="0.2">
      <c r="A25" s="2029" t="s">
        <v>793</v>
      </c>
      <c r="B25" s="2030" t="s">
        <v>835</v>
      </c>
      <c r="C25" s="536"/>
      <c r="D25" s="388"/>
      <c r="E25" s="535"/>
      <c r="F25" s="536"/>
      <c r="G25" s="388"/>
      <c r="H25" s="535"/>
      <c r="I25" s="536"/>
      <c r="J25" s="388"/>
      <c r="K25" s="535"/>
      <c r="L25" s="536"/>
      <c r="M25" s="388"/>
      <c r="N25" s="535"/>
      <c r="O25" s="536"/>
      <c r="P25" s="388"/>
      <c r="Q25" s="535"/>
      <c r="R25" s="536"/>
      <c r="S25" s="388"/>
      <c r="T25" s="535"/>
      <c r="U25" s="536"/>
      <c r="V25" s="388"/>
      <c r="W25" s="535"/>
      <c r="X25" s="536"/>
      <c r="Y25" s="545"/>
      <c r="Z25" s="535"/>
      <c r="AA25" s="536"/>
      <c r="AB25" s="545"/>
      <c r="AC25" s="535"/>
      <c r="AD25" s="536"/>
      <c r="AE25" s="545"/>
      <c r="AF25" s="535"/>
      <c r="AG25" s="536"/>
      <c r="AH25" s="545"/>
      <c r="AI25" s="535"/>
      <c r="AJ25" s="536"/>
      <c r="AK25" s="545"/>
      <c r="AL25" s="535"/>
      <c r="AM25" s="536"/>
      <c r="AN25" s="545"/>
      <c r="AO25" s="535"/>
      <c r="AP25" s="536"/>
      <c r="AQ25" s="545"/>
      <c r="AR25" s="535"/>
      <c r="AS25" s="536"/>
      <c r="AT25" s="545"/>
      <c r="AU25" s="535"/>
      <c r="AV25" s="536"/>
      <c r="AW25" s="545"/>
      <c r="AX25" s="535"/>
      <c r="AY25" s="536"/>
      <c r="AZ25" s="545"/>
      <c r="BA25" s="535"/>
      <c r="BB25" s="536"/>
      <c r="BC25" s="545"/>
      <c r="BD25" s="535"/>
      <c r="BE25" s="536"/>
      <c r="BF25" s="545"/>
      <c r="BG25" s="535"/>
      <c r="BH25" s="1194">
        <v>0</v>
      </c>
      <c r="BI25" s="1197">
        <v>0</v>
      </c>
      <c r="BJ25" s="1196">
        <v>0</v>
      </c>
      <c r="BK25" s="1194"/>
      <c r="BL25" s="1197"/>
      <c r="BM25" s="1196"/>
      <c r="BN25" s="1194"/>
      <c r="BO25" s="1197"/>
      <c r="BP25" s="1196"/>
      <c r="BQ25" s="1194"/>
      <c r="BR25" s="1197"/>
      <c r="BS25" s="1196"/>
      <c r="BT25" s="1194"/>
      <c r="BU25" s="1197"/>
      <c r="BV25" s="1196"/>
      <c r="BW25" s="1194"/>
      <c r="BX25" s="1197"/>
      <c r="BY25" s="1196"/>
      <c r="BZ25" s="1194"/>
      <c r="CA25" s="1197"/>
      <c r="CB25" s="1196"/>
      <c r="CC25" s="1194"/>
      <c r="CD25" s="1197"/>
      <c r="CE25" s="1196"/>
      <c r="CF25" s="1194"/>
      <c r="CG25" s="1197"/>
      <c r="CH25" s="1196"/>
      <c r="CI25" s="1194"/>
      <c r="CJ25" s="1197"/>
      <c r="CK25" s="1256"/>
      <c r="CL25" s="1194"/>
      <c r="CM25" s="1197"/>
      <c r="CN25" s="1196"/>
      <c r="CO25" s="1194"/>
      <c r="CP25" s="1197"/>
      <c r="CQ25" s="1196"/>
      <c r="CR25" s="536"/>
      <c r="CS25" s="388"/>
      <c r="CT25" s="535"/>
      <c r="CU25" s="536"/>
      <c r="CV25" s="388"/>
      <c r="CW25" s="541"/>
      <c r="CX25" s="536"/>
      <c r="CY25" s="388"/>
      <c r="CZ25" s="535"/>
      <c r="DA25" s="1194">
        <v>0</v>
      </c>
      <c r="DB25" s="1197">
        <v>0</v>
      </c>
      <c r="DC25" s="1196">
        <v>0</v>
      </c>
      <c r="DD25" s="1029">
        <v>0</v>
      </c>
      <c r="DE25" s="1186">
        <v>0</v>
      </c>
      <c r="DF25" s="1185">
        <v>0</v>
      </c>
      <c r="DG25" s="1194"/>
      <c r="DH25" s="1197"/>
      <c r="DI25" s="1196"/>
      <c r="DJ25" s="1194"/>
      <c r="DK25" s="1256"/>
      <c r="DL25" s="1256"/>
      <c r="DM25" s="536">
        <v>0</v>
      </c>
      <c r="DN25" s="388">
        <v>0</v>
      </c>
      <c r="DO25" s="535">
        <v>0</v>
      </c>
      <c r="DP25" s="1194"/>
      <c r="DQ25" s="1256"/>
      <c r="DR25" s="1196"/>
      <c r="DS25" s="1272"/>
      <c r="DT25" s="1256"/>
      <c r="DU25" s="1196"/>
      <c r="DV25" s="536">
        <v>0</v>
      </c>
      <c r="DW25" s="389">
        <v>0</v>
      </c>
      <c r="DX25" s="541">
        <v>0</v>
      </c>
      <c r="DY25" s="1298">
        <v>0</v>
      </c>
    </row>
    <row r="26" spans="1:129" s="117" customFormat="1" ht="18" customHeight="1" x14ac:dyDescent="0.2">
      <c r="A26" s="2029" t="s">
        <v>794</v>
      </c>
      <c r="B26" s="2031" t="s">
        <v>836</v>
      </c>
      <c r="C26" s="536"/>
      <c r="D26" s="388">
        <v>15413.386</v>
      </c>
      <c r="E26" s="535">
        <v>15413.386</v>
      </c>
      <c r="F26" s="536"/>
      <c r="G26" s="388"/>
      <c r="H26" s="535"/>
      <c r="I26" s="536"/>
      <c r="J26" s="388"/>
      <c r="K26" s="535"/>
      <c r="L26" s="536"/>
      <c r="M26" s="388"/>
      <c r="N26" s="535"/>
      <c r="O26" s="536"/>
      <c r="P26" s="388"/>
      <c r="Q26" s="535"/>
      <c r="R26" s="536"/>
      <c r="S26" s="388"/>
      <c r="T26" s="535"/>
      <c r="U26" s="536"/>
      <c r="V26" s="388"/>
      <c r="W26" s="535"/>
      <c r="X26" s="536"/>
      <c r="Y26" s="545"/>
      <c r="Z26" s="535"/>
      <c r="AA26" s="536"/>
      <c r="AB26" s="545"/>
      <c r="AC26" s="535"/>
      <c r="AD26" s="536"/>
      <c r="AE26" s="545"/>
      <c r="AF26" s="535"/>
      <c r="AG26" s="536"/>
      <c r="AH26" s="545"/>
      <c r="AI26" s="535"/>
      <c r="AJ26" s="536">
        <v>8743</v>
      </c>
      <c r="AK26" s="545">
        <v>8743</v>
      </c>
      <c r="AL26" s="535"/>
      <c r="AM26" s="536"/>
      <c r="AN26" s="545"/>
      <c r="AO26" s="535"/>
      <c r="AP26" s="536">
        <v>40152</v>
      </c>
      <c r="AQ26" s="545">
        <v>50191</v>
      </c>
      <c r="AR26" s="535">
        <v>34446.906999999999</v>
      </c>
      <c r="AS26" s="536">
        <v>11000</v>
      </c>
      <c r="AT26" s="545">
        <v>10300</v>
      </c>
      <c r="AU26" s="535">
        <v>9300</v>
      </c>
      <c r="AV26" s="536"/>
      <c r="AW26" s="545"/>
      <c r="AX26" s="535"/>
      <c r="AY26" s="536"/>
      <c r="AZ26" s="545"/>
      <c r="BA26" s="535"/>
      <c r="BB26" s="536"/>
      <c r="BC26" s="545"/>
      <c r="BD26" s="535"/>
      <c r="BE26" s="536"/>
      <c r="BF26" s="545"/>
      <c r="BG26" s="535"/>
      <c r="BH26" s="1194">
        <v>59895</v>
      </c>
      <c r="BI26" s="1197">
        <v>84647.385999999999</v>
      </c>
      <c r="BJ26" s="1196">
        <v>59160.292999999998</v>
      </c>
      <c r="BK26" s="1194"/>
      <c r="BL26" s="1197"/>
      <c r="BM26" s="1196"/>
      <c r="BN26" s="1194"/>
      <c r="BO26" s="1197"/>
      <c r="BP26" s="1196"/>
      <c r="BQ26" s="1194"/>
      <c r="BR26" s="1197"/>
      <c r="BS26" s="1196"/>
      <c r="BT26" s="1194"/>
      <c r="BU26" s="1197"/>
      <c r="BV26" s="1196"/>
      <c r="BW26" s="1194"/>
      <c r="BX26" s="1197"/>
      <c r="BY26" s="1196"/>
      <c r="BZ26" s="1194"/>
      <c r="CA26" s="1197"/>
      <c r="CB26" s="1196"/>
      <c r="CC26" s="1194">
        <v>1600</v>
      </c>
      <c r="CD26" s="1197">
        <v>1600</v>
      </c>
      <c r="CE26" s="1196">
        <v>1600</v>
      </c>
      <c r="CF26" s="1194"/>
      <c r="CG26" s="1197"/>
      <c r="CH26" s="1196"/>
      <c r="CI26" s="1194">
        <v>3300</v>
      </c>
      <c r="CJ26" s="1197">
        <v>12300</v>
      </c>
      <c r="CK26" s="1256">
        <v>10669.179</v>
      </c>
      <c r="CL26" s="1194"/>
      <c r="CM26" s="1197"/>
      <c r="CN26" s="1196"/>
      <c r="CO26" s="1194"/>
      <c r="CP26" s="1197"/>
      <c r="CQ26" s="1196"/>
      <c r="CR26" s="536"/>
      <c r="CS26" s="388"/>
      <c r="CT26" s="535"/>
      <c r="CU26" s="536"/>
      <c r="CV26" s="388"/>
      <c r="CW26" s="541"/>
      <c r="CX26" s="536"/>
      <c r="CY26" s="388"/>
      <c r="CZ26" s="535"/>
      <c r="DA26" s="1194">
        <v>4900</v>
      </c>
      <c r="DB26" s="1197">
        <v>13900</v>
      </c>
      <c r="DC26" s="1196">
        <v>12269.179</v>
      </c>
      <c r="DD26" s="1029">
        <v>64795</v>
      </c>
      <c r="DE26" s="1186">
        <v>98547.385999999999</v>
      </c>
      <c r="DF26" s="1185">
        <v>71429.471999999994</v>
      </c>
      <c r="DG26" s="1194"/>
      <c r="DH26" s="1197">
        <v>69831.72</v>
      </c>
      <c r="DI26" s="1196">
        <v>69831.72</v>
      </c>
      <c r="DJ26" s="1194"/>
      <c r="DK26" s="1256"/>
      <c r="DL26" s="1256"/>
      <c r="DM26" s="536">
        <v>0</v>
      </c>
      <c r="DN26" s="388">
        <v>69831.72</v>
      </c>
      <c r="DO26" s="535">
        <v>69831.72</v>
      </c>
      <c r="DP26" s="1194"/>
      <c r="DQ26" s="1256">
        <v>71.108000000000004</v>
      </c>
      <c r="DR26" s="1196">
        <v>71.108000000000004</v>
      </c>
      <c r="DS26" s="1272"/>
      <c r="DT26" s="1256"/>
      <c r="DU26" s="1196"/>
      <c r="DV26" s="536">
        <v>64795</v>
      </c>
      <c r="DW26" s="389">
        <v>168450.21400000001</v>
      </c>
      <c r="DX26" s="541">
        <v>141332.29999999999</v>
      </c>
      <c r="DY26" s="1298">
        <v>83.90152594285216</v>
      </c>
    </row>
    <row r="27" spans="1:129" ht="18" customHeight="1" x14ac:dyDescent="0.2">
      <c r="A27" s="2029" t="s">
        <v>795</v>
      </c>
      <c r="B27" s="2030" t="s">
        <v>837</v>
      </c>
      <c r="C27" s="536"/>
      <c r="D27" s="388"/>
      <c r="E27" s="535"/>
      <c r="F27" s="536"/>
      <c r="G27" s="388"/>
      <c r="H27" s="535"/>
      <c r="I27" s="536"/>
      <c r="J27" s="388"/>
      <c r="K27" s="535"/>
      <c r="L27" s="536"/>
      <c r="M27" s="388"/>
      <c r="N27" s="535"/>
      <c r="O27" s="536"/>
      <c r="P27" s="388"/>
      <c r="Q27" s="535"/>
      <c r="R27" s="536"/>
      <c r="S27" s="388"/>
      <c r="T27" s="535"/>
      <c r="U27" s="536"/>
      <c r="V27" s="388"/>
      <c r="W27" s="535"/>
      <c r="X27" s="536"/>
      <c r="Y27" s="545"/>
      <c r="Z27" s="535"/>
      <c r="AA27" s="536"/>
      <c r="AB27" s="545"/>
      <c r="AC27" s="535"/>
      <c r="AD27" s="536"/>
      <c r="AE27" s="388"/>
      <c r="AF27" s="535"/>
      <c r="AG27" s="536"/>
      <c r="AH27" s="545"/>
      <c r="AI27" s="535"/>
      <c r="AJ27" s="536"/>
      <c r="AK27" s="545"/>
      <c r="AL27" s="535"/>
      <c r="AM27" s="536"/>
      <c r="AN27" s="545"/>
      <c r="AO27" s="535"/>
      <c r="AP27" s="536"/>
      <c r="AQ27" s="545"/>
      <c r="AR27" s="535"/>
      <c r="AS27" s="536"/>
      <c r="AT27" s="545"/>
      <c r="AU27" s="535"/>
      <c r="AV27" s="536"/>
      <c r="AW27" s="545"/>
      <c r="AX27" s="535"/>
      <c r="AY27" s="536"/>
      <c r="AZ27" s="545"/>
      <c r="BA27" s="535"/>
      <c r="BB27" s="536"/>
      <c r="BC27" s="545"/>
      <c r="BD27" s="535"/>
      <c r="BE27" s="536"/>
      <c r="BF27" s="545"/>
      <c r="BG27" s="535"/>
      <c r="BH27" s="1194">
        <v>0</v>
      </c>
      <c r="BI27" s="1197">
        <v>0</v>
      </c>
      <c r="BJ27" s="1196">
        <v>0</v>
      </c>
      <c r="BK27" s="536"/>
      <c r="BL27" s="1197"/>
      <c r="BM27" s="1196"/>
      <c r="BN27" s="1194"/>
      <c r="BO27" s="1197"/>
      <c r="BP27" s="1196"/>
      <c r="BQ27" s="1194"/>
      <c r="BR27" s="1197"/>
      <c r="BS27" s="1196"/>
      <c r="BT27" s="1194"/>
      <c r="BU27" s="1197"/>
      <c r="BV27" s="1196"/>
      <c r="BW27" s="1194"/>
      <c r="BX27" s="1197"/>
      <c r="BY27" s="1196"/>
      <c r="BZ27" s="1194"/>
      <c r="CA27" s="1197"/>
      <c r="CB27" s="1196"/>
      <c r="CC27" s="1194"/>
      <c r="CD27" s="1247"/>
      <c r="CE27" s="1196"/>
      <c r="CF27" s="1194"/>
      <c r="CG27" s="1197"/>
      <c r="CH27" s="1196"/>
      <c r="CI27" s="1194"/>
      <c r="CJ27" s="1197"/>
      <c r="CK27" s="1256"/>
      <c r="CL27" s="1194"/>
      <c r="CM27" s="1197"/>
      <c r="CN27" s="1196"/>
      <c r="CO27" s="1194"/>
      <c r="CP27" s="1197"/>
      <c r="CQ27" s="1196"/>
      <c r="CR27" s="536"/>
      <c r="CS27" s="388"/>
      <c r="CT27" s="535"/>
      <c r="CU27" s="536"/>
      <c r="CV27" s="388"/>
      <c r="CW27" s="541"/>
      <c r="CX27" s="536"/>
      <c r="CY27" s="388"/>
      <c r="CZ27" s="535"/>
      <c r="DA27" s="1194">
        <v>0</v>
      </c>
      <c r="DB27" s="1197">
        <v>0</v>
      </c>
      <c r="DC27" s="1196">
        <v>0</v>
      </c>
      <c r="DD27" s="536">
        <v>0</v>
      </c>
      <c r="DE27" s="545">
        <v>0</v>
      </c>
      <c r="DF27" s="535">
        <v>0</v>
      </c>
      <c r="DG27" s="1194"/>
      <c r="DH27" s="1197"/>
      <c r="DI27" s="1196"/>
      <c r="DJ27" s="1194"/>
      <c r="DK27" s="1256"/>
      <c r="DL27" s="1256"/>
      <c r="DM27" s="536">
        <v>0</v>
      </c>
      <c r="DN27" s="388">
        <v>0</v>
      </c>
      <c r="DO27" s="535">
        <v>0</v>
      </c>
      <c r="DP27" s="1194"/>
      <c r="DQ27" s="1256"/>
      <c r="DR27" s="1196"/>
      <c r="DS27" s="1272"/>
      <c r="DT27" s="1256"/>
      <c r="DU27" s="1196"/>
      <c r="DV27" s="536">
        <v>0</v>
      </c>
      <c r="DW27" s="389">
        <v>0</v>
      </c>
      <c r="DX27" s="541">
        <v>0</v>
      </c>
      <c r="DY27" s="1298">
        <v>0</v>
      </c>
    </row>
    <row r="28" spans="1:129" ht="18" customHeight="1" x14ac:dyDescent="0.2">
      <c r="A28" s="2029" t="s">
        <v>796</v>
      </c>
      <c r="B28" s="2030" t="s">
        <v>838</v>
      </c>
      <c r="C28" s="536"/>
      <c r="D28" s="388"/>
      <c r="E28" s="535"/>
      <c r="F28" s="536"/>
      <c r="G28" s="388"/>
      <c r="H28" s="535"/>
      <c r="I28" s="536"/>
      <c r="J28" s="388"/>
      <c r="K28" s="535"/>
      <c r="L28" s="536"/>
      <c r="M28" s="388"/>
      <c r="N28" s="535"/>
      <c r="O28" s="536"/>
      <c r="P28" s="388"/>
      <c r="Q28" s="535"/>
      <c r="R28" s="536"/>
      <c r="S28" s="388"/>
      <c r="T28" s="535"/>
      <c r="U28" s="536"/>
      <c r="V28" s="388"/>
      <c r="W28" s="535"/>
      <c r="X28" s="536"/>
      <c r="Y28" s="545"/>
      <c r="Z28" s="535"/>
      <c r="AA28" s="536"/>
      <c r="AB28" s="545"/>
      <c r="AC28" s="535"/>
      <c r="AD28" s="536"/>
      <c r="AE28" s="388"/>
      <c r="AF28" s="571"/>
      <c r="AG28" s="536"/>
      <c r="AH28" s="545"/>
      <c r="AI28" s="535"/>
      <c r="AJ28" s="536"/>
      <c r="AK28" s="545"/>
      <c r="AL28" s="535"/>
      <c r="AM28" s="536"/>
      <c r="AN28" s="545"/>
      <c r="AO28" s="535"/>
      <c r="AP28" s="536"/>
      <c r="AQ28" s="545"/>
      <c r="AR28" s="535"/>
      <c r="AS28" s="536"/>
      <c r="AT28" s="545"/>
      <c r="AU28" s="535"/>
      <c r="AV28" s="536"/>
      <c r="AW28" s="545"/>
      <c r="AX28" s="535"/>
      <c r="AY28" s="536"/>
      <c r="AZ28" s="545"/>
      <c r="BA28" s="535"/>
      <c r="BB28" s="536"/>
      <c r="BC28" s="545"/>
      <c r="BD28" s="535"/>
      <c r="BE28" s="536"/>
      <c r="BF28" s="545"/>
      <c r="BG28" s="535"/>
      <c r="BH28" s="1194">
        <v>0</v>
      </c>
      <c r="BI28" s="1197">
        <v>0</v>
      </c>
      <c r="BJ28" s="1196">
        <v>0</v>
      </c>
      <c r="BK28" s="536"/>
      <c r="BL28" s="545"/>
      <c r="BM28" s="535"/>
      <c r="BN28" s="536"/>
      <c r="BO28" s="545"/>
      <c r="BP28" s="535"/>
      <c r="BQ28" s="536"/>
      <c r="BR28" s="545"/>
      <c r="BS28" s="535"/>
      <c r="BT28" s="536"/>
      <c r="BU28" s="545"/>
      <c r="BV28" s="535"/>
      <c r="BW28" s="536"/>
      <c r="BX28" s="545"/>
      <c r="BY28" s="535"/>
      <c r="BZ28" s="536"/>
      <c r="CA28" s="545"/>
      <c r="CB28" s="535"/>
      <c r="CC28" s="536"/>
      <c r="CD28" s="545"/>
      <c r="CE28" s="535"/>
      <c r="CF28" s="536"/>
      <c r="CG28" s="545"/>
      <c r="CH28" s="535"/>
      <c r="CI28" s="536"/>
      <c r="CJ28" s="545"/>
      <c r="CK28" s="541"/>
      <c r="CL28" s="536"/>
      <c r="CM28" s="545"/>
      <c r="CN28" s="535"/>
      <c r="CO28" s="536"/>
      <c r="CP28" s="545"/>
      <c r="CQ28" s="535"/>
      <c r="CR28" s="536"/>
      <c r="CS28" s="388"/>
      <c r="CT28" s="535"/>
      <c r="CU28" s="536"/>
      <c r="CV28" s="388"/>
      <c r="CW28" s="541"/>
      <c r="CX28" s="536"/>
      <c r="CY28" s="388"/>
      <c r="CZ28" s="535"/>
      <c r="DA28" s="1194">
        <v>0</v>
      </c>
      <c r="DB28" s="1197">
        <v>0</v>
      </c>
      <c r="DC28" s="1196">
        <v>0</v>
      </c>
      <c r="DD28" s="536">
        <v>0</v>
      </c>
      <c r="DE28" s="545">
        <v>0</v>
      </c>
      <c r="DF28" s="535">
        <v>0</v>
      </c>
      <c r="DG28" s="1194"/>
      <c r="DH28" s="1197"/>
      <c r="DI28" s="1196"/>
      <c r="DJ28" s="1194"/>
      <c r="DK28" s="1256"/>
      <c r="DL28" s="1256"/>
      <c r="DM28" s="536">
        <v>0</v>
      </c>
      <c r="DN28" s="388">
        <v>0</v>
      </c>
      <c r="DO28" s="535">
        <v>0</v>
      </c>
      <c r="DP28" s="1194"/>
      <c r="DQ28" s="1256"/>
      <c r="DR28" s="1196"/>
      <c r="DS28" s="1272"/>
      <c r="DT28" s="1256"/>
      <c r="DU28" s="1196"/>
      <c r="DV28" s="536">
        <v>0</v>
      </c>
      <c r="DW28" s="389">
        <v>0</v>
      </c>
      <c r="DX28" s="541">
        <v>0</v>
      </c>
      <c r="DY28" s="1298">
        <v>0</v>
      </c>
    </row>
    <row r="29" spans="1:129" ht="18" customHeight="1" x14ac:dyDescent="0.2">
      <c r="A29" s="2029" t="s">
        <v>797</v>
      </c>
      <c r="B29" s="2031" t="s">
        <v>839</v>
      </c>
      <c r="C29" s="536">
        <v>3000</v>
      </c>
      <c r="D29" s="388">
        <v>3000</v>
      </c>
      <c r="E29" s="535">
        <v>389.35700000000003</v>
      </c>
      <c r="F29" s="536"/>
      <c r="G29" s="388"/>
      <c r="H29" s="535"/>
      <c r="I29" s="536"/>
      <c r="J29" s="388"/>
      <c r="K29" s="535"/>
      <c r="L29" s="536"/>
      <c r="M29" s="388"/>
      <c r="N29" s="535"/>
      <c r="O29" s="536"/>
      <c r="P29" s="388"/>
      <c r="Q29" s="535"/>
      <c r="R29" s="536"/>
      <c r="S29" s="388"/>
      <c r="T29" s="535"/>
      <c r="U29" s="536"/>
      <c r="V29" s="388"/>
      <c r="W29" s="535"/>
      <c r="X29" s="536">
        <v>44320</v>
      </c>
      <c r="Y29" s="545">
        <v>45600</v>
      </c>
      <c r="Z29" s="535">
        <v>43072.423999999999</v>
      </c>
      <c r="AA29" s="536">
        <v>4646</v>
      </c>
      <c r="AB29" s="545">
        <v>4646</v>
      </c>
      <c r="AC29" s="535">
        <v>4645.3</v>
      </c>
      <c r="AD29" s="536">
        <v>465949</v>
      </c>
      <c r="AE29" s="388">
        <v>465949</v>
      </c>
      <c r="AF29" s="571">
        <v>465949</v>
      </c>
      <c r="AG29" s="536"/>
      <c r="AH29" s="545"/>
      <c r="AI29" s="535"/>
      <c r="AJ29" s="536"/>
      <c r="AK29" s="545"/>
      <c r="AL29" s="535"/>
      <c r="AM29" s="536">
        <v>460278</v>
      </c>
      <c r="AN29" s="545">
        <v>455312.2</v>
      </c>
      <c r="AO29" s="535">
        <v>453517.95400000003</v>
      </c>
      <c r="AP29" s="536"/>
      <c r="AQ29" s="545"/>
      <c r="AR29" s="535"/>
      <c r="AS29" s="536"/>
      <c r="AT29" s="545"/>
      <c r="AU29" s="535"/>
      <c r="AV29" s="536"/>
      <c r="AW29" s="545"/>
      <c r="AX29" s="535"/>
      <c r="AY29" s="536"/>
      <c r="AZ29" s="545"/>
      <c r="BA29" s="535"/>
      <c r="BB29" s="536"/>
      <c r="BC29" s="545">
        <v>10000</v>
      </c>
      <c r="BD29" s="535">
        <v>10000</v>
      </c>
      <c r="BE29" s="536"/>
      <c r="BF29" s="545"/>
      <c r="BG29" s="535"/>
      <c r="BH29" s="1194">
        <v>978193</v>
      </c>
      <c r="BI29" s="1197">
        <v>984507.2</v>
      </c>
      <c r="BJ29" s="1196">
        <v>977574.03500000003</v>
      </c>
      <c r="BK29" s="536"/>
      <c r="BL29" s="545"/>
      <c r="BM29" s="535"/>
      <c r="BN29" s="536">
        <v>15445</v>
      </c>
      <c r="BO29" s="545">
        <v>10445</v>
      </c>
      <c r="BP29" s="535">
        <v>6023.33</v>
      </c>
      <c r="BQ29" s="536"/>
      <c r="BR29" s="545"/>
      <c r="BS29" s="535"/>
      <c r="BT29" s="536"/>
      <c r="BU29" s="545"/>
      <c r="BV29" s="1196"/>
      <c r="BW29" s="1194"/>
      <c r="BX29" s="1197"/>
      <c r="BY29" s="1196"/>
      <c r="BZ29" s="1194"/>
      <c r="CA29" s="1197"/>
      <c r="CB29" s="1196"/>
      <c r="CC29" s="536"/>
      <c r="CD29" s="545">
        <v>400</v>
      </c>
      <c r="CE29" s="535">
        <v>400</v>
      </c>
      <c r="CF29" s="536"/>
      <c r="CG29" s="545"/>
      <c r="CH29" s="535"/>
      <c r="CI29" s="536">
        <v>76856</v>
      </c>
      <c r="CJ29" s="545">
        <v>77997</v>
      </c>
      <c r="CK29" s="541">
        <v>73592</v>
      </c>
      <c r="CL29" s="536"/>
      <c r="CM29" s="545"/>
      <c r="CN29" s="535"/>
      <c r="CO29" s="536"/>
      <c r="CP29" s="545"/>
      <c r="CQ29" s="535"/>
      <c r="CR29" s="536"/>
      <c r="CS29" s="388"/>
      <c r="CT29" s="535"/>
      <c r="CU29" s="536"/>
      <c r="CV29" s="388"/>
      <c r="CW29" s="541"/>
      <c r="CX29" s="536"/>
      <c r="CY29" s="388"/>
      <c r="CZ29" s="535"/>
      <c r="DA29" s="1194">
        <v>92301</v>
      </c>
      <c r="DB29" s="1197">
        <v>88842</v>
      </c>
      <c r="DC29" s="1196">
        <v>80015.33</v>
      </c>
      <c r="DD29" s="546">
        <v>1070494</v>
      </c>
      <c r="DE29" s="547">
        <v>1073349.2</v>
      </c>
      <c r="DF29" s="548">
        <v>1057589.365</v>
      </c>
      <c r="DG29" s="1194"/>
      <c r="DH29" s="1197"/>
      <c r="DI29" s="1196"/>
      <c r="DJ29" s="1194"/>
      <c r="DK29" s="1256"/>
      <c r="DL29" s="1256"/>
      <c r="DM29" s="536">
        <v>0</v>
      </c>
      <c r="DN29" s="388">
        <v>0</v>
      </c>
      <c r="DO29" s="535">
        <v>0</v>
      </c>
      <c r="DP29" s="1194"/>
      <c r="DQ29" s="1256"/>
      <c r="DR29" s="1196"/>
      <c r="DS29" s="1272"/>
      <c r="DT29" s="1256"/>
      <c r="DU29" s="1196"/>
      <c r="DV29" s="536">
        <v>1070494</v>
      </c>
      <c r="DW29" s="389">
        <v>1073349.2</v>
      </c>
      <c r="DX29" s="541">
        <v>1057589.365</v>
      </c>
      <c r="DY29" s="1298">
        <v>98.531714096400307</v>
      </c>
    </row>
    <row r="30" spans="1:129" ht="18" customHeight="1" x14ac:dyDescent="0.2">
      <c r="A30" s="2029" t="s">
        <v>798</v>
      </c>
      <c r="B30" s="2032" t="s">
        <v>840</v>
      </c>
      <c r="C30" s="1187"/>
      <c r="D30" s="1224"/>
      <c r="E30" s="1178"/>
      <c r="F30" s="1223"/>
      <c r="G30" s="1224"/>
      <c r="H30" s="1225"/>
      <c r="I30" s="1176"/>
      <c r="J30" s="1177"/>
      <c r="K30" s="1178"/>
      <c r="L30" s="1223"/>
      <c r="M30" s="1224"/>
      <c r="N30" s="1225"/>
      <c r="O30" s="1223"/>
      <c r="P30" s="1224"/>
      <c r="Q30" s="1225"/>
      <c r="R30" s="1223"/>
      <c r="S30" s="1224"/>
      <c r="T30" s="1225"/>
      <c r="U30" s="1223"/>
      <c r="V30" s="1224"/>
      <c r="W30" s="1225"/>
      <c r="X30" s="1223"/>
      <c r="Y30" s="1226"/>
      <c r="Z30" s="1225"/>
      <c r="AA30" s="1223"/>
      <c r="AB30" s="1226"/>
      <c r="AC30" s="1225"/>
      <c r="AD30" s="1223">
        <v>32210</v>
      </c>
      <c r="AE30" s="1226">
        <v>12210</v>
      </c>
      <c r="AF30" s="1225"/>
      <c r="AG30" s="1223">
        <v>90000</v>
      </c>
      <c r="AH30" s="1226">
        <v>20000</v>
      </c>
      <c r="AI30" s="1225"/>
      <c r="AJ30" s="1223"/>
      <c r="AK30" s="1226"/>
      <c r="AL30" s="1225"/>
      <c r="AM30" s="1223">
        <v>32766</v>
      </c>
      <c r="AN30" s="1226">
        <v>29766</v>
      </c>
      <c r="AO30" s="1225"/>
      <c r="AP30" s="1223"/>
      <c r="AQ30" s="1226"/>
      <c r="AR30" s="1225"/>
      <c r="AS30" s="1223"/>
      <c r="AT30" s="1226"/>
      <c r="AU30" s="1225"/>
      <c r="AV30" s="1223">
        <v>127000</v>
      </c>
      <c r="AW30" s="1226">
        <v>74794</v>
      </c>
      <c r="AX30" s="1225"/>
      <c r="AY30" s="1223"/>
      <c r="AZ30" s="1226"/>
      <c r="BA30" s="1225"/>
      <c r="BB30" s="1223">
        <v>745639</v>
      </c>
      <c r="BC30" s="1226">
        <v>171335</v>
      </c>
      <c r="BD30" s="1225"/>
      <c r="BE30" s="1223">
        <v>150000</v>
      </c>
      <c r="BF30" s="1226">
        <v>40000</v>
      </c>
      <c r="BG30" s="1225"/>
      <c r="BH30" s="1223">
        <v>1177615</v>
      </c>
      <c r="BI30" s="1226">
        <v>348105</v>
      </c>
      <c r="BJ30" s="1225">
        <v>0</v>
      </c>
      <c r="BK30" s="1176"/>
      <c r="BL30" s="1179"/>
      <c r="BM30" s="1178"/>
      <c r="BN30" s="1223">
        <v>3500</v>
      </c>
      <c r="BO30" s="1226">
        <v>2600</v>
      </c>
      <c r="BP30" s="1178"/>
      <c r="BQ30" s="1176"/>
      <c r="BR30" s="1179"/>
      <c r="BS30" s="1178"/>
      <c r="BT30" s="1176"/>
      <c r="BU30" s="1179"/>
      <c r="BV30" s="1225"/>
      <c r="BW30" s="1223"/>
      <c r="BX30" s="1226"/>
      <c r="BY30" s="1225"/>
      <c r="BZ30" s="1223"/>
      <c r="CA30" s="1226"/>
      <c r="CB30" s="1225"/>
      <c r="CC30" s="1223">
        <v>214486</v>
      </c>
      <c r="CD30" s="1226">
        <v>109644.944</v>
      </c>
      <c r="CE30" s="1225"/>
      <c r="CF30" s="1176"/>
      <c r="CG30" s="1179"/>
      <c r="CH30" s="1178"/>
      <c r="CI30" s="1223">
        <v>160600</v>
      </c>
      <c r="CJ30" s="1226">
        <v>23362</v>
      </c>
      <c r="CK30" s="1257"/>
      <c r="CL30" s="1223"/>
      <c r="CM30" s="1226"/>
      <c r="CN30" s="1225"/>
      <c r="CO30" s="1223"/>
      <c r="CP30" s="1226"/>
      <c r="CQ30" s="1225"/>
      <c r="CR30" s="1223">
        <v>500000</v>
      </c>
      <c r="CS30" s="1224"/>
      <c r="CT30" s="1225"/>
      <c r="CU30" s="1223"/>
      <c r="CV30" s="1224"/>
      <c r="CW30" s="1257"/>
      <c r="CX30" s="1223">
        <v>36500</v>
      </c>
      <c r="CY30" s="1224"/>
      <c r="CZ30" s="1225"/>
      <c r="DA30" s="1223">
        <v>915086</v>
      </c>
      <c r="DB30" s="1226">
        <v>135606.94400000002</v>
      </c>
      <c r="DC30" s="1225">
        <v>0</v>
      </c>
      <c r="DD30" s="1176">
        <v>2092701</v>
      </c>
      <c r="DE30" s="1179">
        <v>483711.94400000002</v>
      </c>
      <c r="DF30" s="1178">
        <v>0</v>
      </c>
      <c r="DG30" s="1223"/>
      <c r="DH30" s="1226"/>
      <c r="DI30" s="1225"/>
      <c r="DJ30" s="1223"/>
      <c r="DK30" s="1257"/>
      <c r="DL30" s="1257"/>
      <c r="DM30" s="1275">
        <v>0</v>
      </c>
      <c r="DN30" s="573">
        <v>0</v>
      </c>
      <c r="DO30" s="1695">
        <v>0</v>
      </c>
      <c r="DP30" s="1223"/>
      <c r="DQ30" s="1257"/>
      <c r="DR30" s="1225"/>
      <c r="DS30" s="1269"/>
      <c r="DT30" s="1257"/>
      <c r="DU30" s="1225"/>
      <c r="DV30" s="1275">
        <v>2092701</v>
      </c>
      <c r="DW30" s="1285">
        <v>483711.94400000002</v>
      </c>
      <c r="DX30" s="2319">
        <v>0</v>
      </c>
      <c r="DY30" s="1300">
        <v>0</v>
      </c>
    </row>
    <row r="31" spans="1:129" ht="24.95" customHeight="1" x14ac:dyDescent="0.2">
      <c r="A31" s="2020" t="s">
        <v>108</v>
      </c>
      <c r="B31" s="2021" t="s">
        <v>799</v>
      </c>
      <c r="C31" s="534">
        <v>2571981</v>
      </c>
      <c r="D31" s="347">
        <v>3260639.7089999998</v>
      </c>
      <c r="E31" s="533">
        <v>1591782.2649999997</v>
      </c>
      <c r="F31" s="534">
        <v>11339</v>
      </c>
      <c r="G31" s="347">
        <v>11339</v>
      </c>
      <c r="H31" s="533">
        <v>508.99099999999999</v>
      </c>
      <c r="I31" s="534">
        <v>5000</v>
      </c>
      <c r="J31" s="347">
        <v>5000</v>
      </c>
      <c r="K31" s="533">
        <v>0</v>
      </c>
      <c r="L31" s="534">
        <v>0</v>
      </c>
      <c r="M31" s="347">
        <v>0</v>
      </c>
      <c r="N31" s="533">
        <v>0</v>
      </c>
      <c r="O31" s="534">
        <v>0</v>
      </c>
      <c r="P31" s="347">
        <v>0</v>
      </c>
      <c r="Q31" s="533">
        <v>0</v>
      </c>
      <c r="R31" s="534">
        <v>496270</v>
      </c>
      <c r="S31" s="347">
        <v>719011</v>
      </c>
      <c r="T31" s="533">
        <v>178369.05300000001</v>
      </c>
      <c r="U31" s="534">
        <v>296545</v>
      </c>
      <c r="V31" s="347">
        <v>295256</v>
      </c>
      <c r="W31" s="533">
        <v>280156.18200000003</v>
      </c>
      <c r="X31" s="534">
        <v>0</v>
      </c>
      <c r="Y31" s="544">
        <v>18882</v>
      </c>
      <c r="Z31" s="533">
        <v>18515.723999999998</v>
      </c>
      <c r="AA31" s="534">
        <v>0</v>
      </c>
      <c r="AB31" s="544">
        <v>0</v>
      </c>
      <c r="AC31" s="533">
        <v>0</v>
      </c>
      <c r="AD31" s="534">
        <v>5380</v>
      </c>
      <c r="AE31" s="544">
        <v>5380</v>
      </c>
      <c r="AF31" s="533">
        <v>5380</v>
      </c>
      <c r="AG31" s="534">
        <v>9260</v>
      </c>
      <c r="AH31" s="544">
        <v>254398</v>
      </c>
      <c r="AI31" s="533">
        <v>227667.61600000001</v>
      </c>
      <c r="AJ31" s="534">
        <v>0</v>
      </c>
      <c r="AK31" s="544">
        <v>0</v>
      </c>
      <c r="AL31" s="533">
        <v>0</v>
      </c>
      <c r="AM31" s="534">
        <v>1038951</v>
      </c>
      <c r="AN31" s="544">
        <v>1100686</v>
      </c>
      <c r="AO31" s="533">
        <v>56762.038</v>
      </c>
      <c r="AP31" s="534">
        <v>20047</v>
      </c>
      <c r="AQ31" s="544">
        <v>24008</v>
      </c>
      <c r="AR31" s="533">
        <v>6800.21</v>
      </c>
      <c r="AS31" s="534">
        <v>0</v>
      </c>
      <c r="AT31" s="544">
        <v>0</v>
      </c>
      <c r="AU31" s="533">
        <v>0</v>
      </c>
      <c r="AV31" s="534">
        <v>0</v>
      </c>
      <c r="AW31" s="544">
        <v>0</v>
      </c>
      <c r="AX31" s="533">
        <v>0</v>
      </c>
      <c r="AY31" s="534">
        <v>0</v>
      </c>
      <c r="AZ31" s="544">
        <v>0</v>
      </c>
      <c r="BA31" s="533">
        <v>0</v>
      </c>
      <c r="BB31" s="534">
        <v>6350</v>
      </c>
      <c r="BC31" s="544">
        <v>446154</v>
      </c>
      <c r="BD31" s="533">
        <v>404551</v>
      </c>
      <c r="BE31" s="534">
        <v>1270</v>
      </c>
      <c r="BF31" s="544">
        <v>102671</v>
      </c>
      <c r="BG31" s="533">
        <v>31988.183000000001</v>
      </c>
      <c r="BH31" s="534">
        <v>4462393</v>
      </c>
      <c r="BI31" s="544">
        <v>6243424.7089999998</v>
      </c>
      <c r="BJ31" s="533">
        <v>2802481.2620000001</v>
      </c>
      <c r="BK31" s="534">
        <v>0</v>
      </c>
      <c r="BL31" s="544">
        <v>0</v>
      </c>
      <c r="BM31" s="533">
        <v>0</v>
      </c>
      <c r="BN31" s="534">
        <v>0</v>
      </c>
      <c r="BO31" s="544">
        <v>5715</v>
      </c>
      <c r="BP31" s="533">
        <v>1200.1500000000001</v>
      </c>
      <c r="BQ31" s="534">
        <v>0</v>
      </c>
      <c r="BR31" s="544">
        <v>0</v>
      </c>
      <c r="BS31" s="533">
        <v>0</v>
      </c>
      <c r="BT31" s="534">
        <v>6161</v>
      </c>
      <c r="BU31" s="544">
        <v>6861</v>
      </c>
      <c r="BV31" s="533">
        <v>6153.15</v>
      </c>
      <c r="BW31" s="534">
        <v>1270</v>
      </c>
      <c r="BX31" s="544">
        <v>2433</v>
      </c>
      <c r="BY31" s="533">
        <v>2336.8000000000002</v>
      </c>
      <c r="BZ31" s="534">
        <v>57150</v>
      </c>
      <c r="CA31" s="544">
        <v>21372</v>
      </c>
      <c r="CB31" s="533">
        <v>11389.402999999998</v>
      </c>
      <c r="CC31" s="534">
        <v>13295</v>
      </c>
      <c r="CD31" s="544">
        <v>20804.3</v>
      </c>
      <c r="CE31" s="533">
        <v>8363.7170000000006</v>
      </c>
      <c r="CF31" s="534">
        <v>0</v>
      </c>
      <c r="CG31" s="544">
        <v>0</v>
      </c>
      <c r="CH31" s="533">
        <v>0</v>
      </c>
      <c r="CI31" s="534">
        <v>172360</v>
      </c>
      <c r="CJ31" s="544">
        <v>447142</v>
      </c>
      <c r="CK31" s="540">
        <v>207054.50400000002</v>
      </c>
      <c r="CL31" s="534">
        <v>3044</v>
      </c>
      <c r="CM31" s="544">
        <v>3044</v>
      </c>
      <c r="CN31" s="533">
        <v>368.57900000000001</v>
      </c>
      <c r="CO31" s="534">
        <v>0</v>
      </c>
      <c r="CP31" s="544">
        <v>0</v>
      </c>
      <c r="CQ31" s="533">
        <v>0</v>
      </c>
      <c r="CR31" s="534">
        <v>0</v>
      </c>
      <c r="CS31" s="347">
        <v>398282</v>
      </c>
      <c r="CT31" s="533">
        <v>0</v>
      </c>
      <c r="CU31" s="534">
        <v>6350</v>
      </c>
      <c r="CV31" s="347">
        <v>64968</v>
      </c>
      <c r="CW31" s="540">
        <v>1117.5999999999999</v>
      </c>
      <c r="CX31" s="534">
        <v>19050</v>
      </c>
      <c r="CY31" s="347">
        <v>51238</v>
      </c>
      <c r="CZ31" s="533">
        <v>49651.224999999999</v>
      </c>
      <c r="DA31" s="534">
        <v>278680</v>
      </c>
      <c r="DB31" s="1671">
        <v>1021859.3</v>
      </c>
      <c r="DC31" s="533">
        <v>287635.12800000003</v>
      </c>
      <c r="DD31" s="534">
        <v>4741073</v>
      </c>
      <c r="DE31" s="544">
        <v>7265284.0089999996</v>
      </c>
      <c r="DF31" s="533">
        <v>3090116.39</v>
      </c>
      <c r="DG31" s="534">
        <v>0</v>
      </c>
      <c r="DH31" s="544">
        <v>0</v>
      </c>
      <c r="DI31" s="533">
        <v>0</v>
      </c>
      <c r="DJ31" s="534">
        <v>80158</v>
      </c>
      <c r="DK31" s="544">
        <v>185286</v>
      </c>
      <c r="DL31" s="540">
        <v>102636.56999999999</v>
      </c>
      <c r="DM31" s="534">
        <v>80158</v>
      </c>
      <c r="DN31" s="1671">
        <v>185286</v>
      </c>
      <c r="DO31" s="533">
        <v>102636.56999999999</v>
      </c>
      <c r="DP31" s="534">
        <v>39036</v>
      </c>
      <c r="DQ31" s="544">
        <v>87669.119999999995</v>
      </c>
      <c r="DR31" s="533">
        <v>72369.751999999993</v>
      </c>
      <c r="DS31" s="542">
        <v>6000</v>
      </c>
      <c r="DT31" s="544">
        <v>6302.241</v>
      </c>
      <c r="DU31" s="533">
        <v>5365.491</v>
      </c>
      <c r="DV31" s="534">
        <v>4866267</v>
      </c>
      <c r="DW31" s="544">
        <v>7544541.3700000001</v>
      </c>
      <c r="DX31" s="540">
        <v>3270488.2029999993</v>
      </c>
      <c r="DY31" s="1297">
        <v>43.349065802789802</v>
      </c>
    </row>
    <row r="32" spans="1:129" ht="23.1" customHeight="1" x14ac:dyDescent="0.2">
      <c r="A32" s="2033" t="s">
        <v>36</v>
      </c>
      <c r="B32" s="2034" t="s">
        <v>379</v>
      </c>
      <c r="C32" s="1190">
        <v>2571981</v>
      </c>
      <c r="D32" s="1191">
        <v>3161775.0949999997</v>
      </c>
      <c r="E32" s="1192">
        <v>1492986.8699999996</v>
      </c>
      <c r="F32" s="1190">
        <v>11339</v>
      </c>
      <c r="G32" s="1191">
        <v>11339</v>
      </c>
      <c r="H32" s="1192">
        <v>508.99099999999999</v>
      </c>
      <c r="I32" s="1190">
        <v>5000</v>
      </c>
      <c r="J32" s="1191">
        <v>5000</v>
      </c>
      <c r="K32" s="1192"/>
      <c r="L32" s="1190"/>
      <c r="M32" s="1191"/>
      <c r="N32" s="1192"/>
      <c r="O32" s="1190"/>
      <c r="P32" s="1191"/>
      <c r="Q32" s="1192"/>
      <c r="R32" s="1190">
        <v>496270</v>
      </c>
      <c r="S32" s="1191">
        <v>394216</v>
      </c>
      <c r="T32" s="1192">
        <v>88238.627000000008</v>
      </c>
      <c r="U32" s="1190">
        <v>250825</v>
      </c>
      <c r="V32" s="1191">
        <v>247584</v>
      </c>
      <c r="W32" s="1192">
        <v>233509.75</v>
      </c>
      <c r="X32" s="1190"/>
      <c r="Y32" s="1193">
        <v>18882</v>
      </c>
      <c r="Z32" s="1192">
        <v>18515.723999999998</v>
      </c>
      <c r="AA32" s="1190"/>
      <c r="AB32" s="1193"/>
      <c r="AC32" s="1192"/>
      <c r="AD32" s="1190"/>
      <c r="AE32" s="1193"/>
      <c r="AF32" s="1192"/>
      <c r="AG32" s="1190">
        <v>3810</v>
      </c>
      <c r="AH32" s="1193">
        <v>23180</v>
      </c>
      <c r="AI32" s="1192">
        <v>9027.8700000000008</v>
      </c>
      <c r="AJ32" s="1190"/>
      <c r="AK32" s="1193"/>
      <c r="AL32" s="1192"/>
      <c r="AM32" s="1190">
        <v>1002540</v>
      </c>
      <c r="AN32" s="1193">
        <v>1051375</v>
      </c>
      <c r="AO32" s="1192">
        <v>9004.8080000000009</v>
      </c>
      <c r="AP32" s="1190">
        <v>20047</v>
      </c>
      <c r="AQ32" s="1193">
        <v>24008</v>
      </c>
      <c r="AR32" s="1192">
        <v>6800.21</v>
      </c>
      <c r="AS32" s="1190"/>
      <c r="AT32" s="1193"/>
      <c r="AU32" s="1192"/>
      <c r="AV32" s="1190"/>
      <c r="AW32" s="1193"/>
      <c r="AX32" s="1192"/>
      <c r="AY32" s="1190"/>
      <c r="AZ32" s="1193"/>
      <c r="BA32" s="1192"/>
      <c r="BB32" s="1190">
        <v>6350</v>
      </c>
      <c r="BC32" s="1193">
        <v>42024</v>
      </c>
      <c r="BD32" s="1192">
        <v>421.4</v>
      </c>
      <c r="BE32" s="1190">
        <v>1270</v>
      </c>
      <c r="BF32" s="1193">
        <v>68338</v>
      </c>
      <c r="BG32" s="1192">
        <v>18335.683000000001</v>
      </c>
      <c r="BH32" s="1190">
        <v>4369432</v>
      </c>
      <c r="BI32" s="1193">
        <v>5047721.0949999997</v>
      </c>
      <c r="BJ32" s="1192">
        <v>1877349.9329999995</v>
      </c>
      <c r="BK32" s="1190"/>
      <c r="BL32" s="1193"/>
      <c r="BM32" s="1192"/>
      <c r="BN32" s="1190"/>
      <c r="BO32" s="1193">
        <v>5715</v>
      </c>
      <c r="BP32" s="1192">
        <v>1200.1500000000001</v>
      </c>
      <c r="BQ32" s="1190"/>
      <c r="BR32" s="1193"/>
      <c r="BS32" s="1192"/>
      <c r="BT32" s="1190">
        <v>6161</v>
      </c>
      <c r="BU32" s="1193">
        <v>6861</v>
      </c>
      <c r="BV32" s="1192">
        <v>6153.15</v>
      </c>
      <c r="BW32" s="1190">
        <v>1270</v>
      </c>
      <c r="BX32" s="1193">
        <v>2433</v>
      </c>
      <c r="BY32" s="1192">
        <v>2336.8000000000002</v>
      </c>
      <c r="BZ32" s="1190">
        <v>57150</v>
      </c>
      <c r="CA32" s="1193">
        <v>21372</v>
      </c>
      <c r="CB32" s="1192">
        <v>11389.402999999998</v>
      </c>
      <c r="CC32" s="1190">
        <v>13095</v>
      </c>
      <c r="CD32" s="1193">
        <v>18054.3</v>
      </c>
      <c r="CE32" s="1192">
        <v>8163.7170000000006</v>
      </c>
      <c r="CF32" s="1190"/>
      <c r="CG32" s="1193"/>
      <c r="CH32" s="1192"/>
      <c r="CI32" s="1190"/>
      <c r="CJ32" s="1193"/>
      <c r="CK32" s="1271"/>
      <c r="CL32" s="1190">
        <v>3044</v>
      </c>
      <c r="CM32" s="1193">
        <v>3044</v>
      </c>
      <c r="CN32" s="1192">
        <v>368.57900000000001</v>
      </c>
      <c r="CO32" s="1190"/>
      <c r="CP32" s="1193"/>
      <c r="CQ32" s="1192"/>
      <c r="CR32" s="1190"/>
      <c r="CS32" s="1191"/>
      <c r="CT32" s="1192"/>
      <c r="CU32" s="1190"/>
      <c r="CV32" s="1191"/>
      <c r="CW32" s="1271"/>
      <c r="CX32" s="1190"/>
      <c r="CY32" s="1191">
        <v>41256</v>
      </c>
      <c r="CZ32" s="1192">
        <v>39669.224999999999</v>
      </c>
      <c r="DA32" s="1190">
        <v>80720</v>
      </c>
      <c r="DB32" s="1672">
        <v>98735.3</v>
      </c>
      <c r="DC32" s="1192">
        <v>69281.024000000005</v>
      </c>
      <c r="DD32" s="534">
        <v>4450152</v>
      </c>
      <c r="DE32" s="544">
        <v>5146456.3949999996</v>
      </c>
      <c r="DF32" s="533">
        <v>1946630.9569999995</v>
      </c>
      <c r="DG32" s="1190"/>
      <c r="DH32" s="1193"/>
      <c r="DI32" s="1192"/>
      <c r="DJ32" s="1190">
        <v>74880</v>
      </c>
      <c r="DK32" s="1271">
        <v>174826</v>
      </c>
      <c r="DL32" s="1271">
        <v>99037.883999999991</v>
      </c>
      <c r="DM32" s="1190">
        <v>74880</v>
      </c>
      <c r="DN32" s="1274">
        <v>174826</v>
      </c>
      <c r="DO32" s="1192">
        <v>99037.883999999991</v>
      </c>
      <c r="DP32" s="1190">
        <v>39036</v>
      </c>
      <c r="DQ32" s="1271">
        <v>86699.12</v>
      </c>
      <c r="DR32" s="1192">
        <v>71399.751999999993</v>
      </c>
      <c r="DS32" s="1274">
        <v>6000</v>
      </c>
      <c r="DT32" s="1271">
        <v>6302.241</v>
      </c>
      <c r="DU32" s="1192">
        <v>5365.491</v>
      </c>
      <c r="DV32" s="534">
        <v>4570068</v>
      </c>
      <c r="DW32" s="542">
        <v>5414283.7560000001</v>
      </c>
      <c r="DX32" s="540">
        <v>2122434.0839999993</v>
      </c>
      <c r="DY32" s="1297">
        <v>39.200643698216972</v>
      </c>
    </row>
    <row r="33" spans="1:129" ht="23.1" customHeight="1" x14ac:dyDescent="0.2">
      <c r="A33" s="2033" t="s">
        <v>37</v>
      </c>
      <c r="B33" s="2028" t="s">
        <v>380</v>
      </c>
      <c r="C33" s="1190"/>
      <c r="D33" s="1191">
        <v>41778</v>
      </c>
      <c r="E33" s="1192">
        <v>41708.781000000003</v>
      </c>
      <c r="F33" s="1190"/>
      <c r="G33" s="1191"/>
      <c r="H33" s="1192"/>
      <c r="I33" s="1190"/>
      <c r="J33" s="1191"/>
      <c r="K33" s="1192"/>
      <c r="L33" s="1190"/>
      <c r="M33" s="1191"/>
      <c r="N33" s="1192"/>
      <c r="O33" s="1190"/>
      <c r="P33" s="1191"/>
      <c r="Q33" s="1192"/>
      <c r="R33" s="1190"/>
      <c r="S33" s="1191">
        <v>324795</v>
      </c>
      <c r="T33" s="1192">
        <v>90130.426000000007</v>
      </c>
      <c r="U33" s="1190">
        <v>45720</v>
      </c>
      <c r="V33" s="1191">
        <v>47672</v>
      </c>
      <c r="W33" s="1192">
        <v>46646.432000000001</v>
      </c>
      <c r="X33" s="1190"/>
      <c r="Y33" s="1193"/>
      <c r="Z33" s="1192"/>
      <c r="AA33" s="1190"/>
      <c r="AB33" s="1193"/>
      <c r="AC33" s="1192"/>
      <c r="AD33" s="1190"/>
      <c r="AE33" s="1193"/>
      <c r="AF33" s="1192"/>
      <c r="AG33" s="1190">
        <v>5450</v>
      </c>
      <c r="AH33" s="1193">
        <v>16593</v>
      </c>
      <c r="AI33" s="1192">
        <v>10939.746000000001</v>
      </c>
      <c r="AJ33" s="1190"/>
      <c r="AK33" s="1193"/>
      <c r="AL33" s="1192"/>
      <c r="AM33" s="1190"/>
      <c r="AN33" s="1193"/>
      <c r="AO33" s="1192"/>
      <c r="AP33" s="1190"/>
      <c r="AQ33" s="1193"/>
      <c r="AR33" s="1192"/>
      <c r="AS33" s="1190"/>
      <c r="AT33" s="1193"/>
      <c r="AU33" s="1192"/>
      <c r="AV33" s="1190"/>
      <c r="AW33" s="1193"/>
      <c r="AX33" s="1192"/>
      <c r="AY33" s="1190"/>
      <c r="AZ33" s="1193"/>
      <c r="BA33" s="1192"/>
      <c r="BB33" s="1190"/>
      <c r="BC33" s="1193"/>
      <c r="BD33" s="1192"/>
      <c r="BE33" s="1190"/>
      <c r="BF33" s="1193">
        <v>34333</v>
      </c>
      <c r="BG33" s="1192">
        <v>13652.5</v>
      </c>
      <c r="BH33" s="1190">
        <v>51170</v>
      </c>
      <c r="BI33" s="1193">
        <v>465171</v>
      </c>
      <c r="BJ33" s="1192">
        <v>203077.88500000001</v>
      </c>
      <c r="BK33" s="1190"/>
      <c r="BL33" s="1193"/>
      <c r="BM33" s="1192"/>
      <c r="BN33" s="1190"/>
      <c r="BO33" s="1193"/>
      <c r="BP33" s="1192"/>
      <c r="BQ33" s="1190"/>
      <c r="BR33" s="1193"/>
      <c r="BS33" s="1192"/>
      <c r="BT33" s="1190"/>
      <c r="BU33" s="1193"/>
      <c r="BV33" s="1192"/>
      <c r="BW33" s="1190"/>
      <c r="BX33" s="1193"/>
      <c r="BY33" s="1192"/>
      <c r="BZ33" s="1190"/>
      <c r="CA33" s="1193"/>
      <c r="CB33" s="1192"/>
      <c r="CC33" s="1190"/>
      <c r="CD33" s="1193">
        <v>2550</v>
      </c>
      <c r="CE33" s="1192"/>
      <c r="CF33" s="1190"/>
      <c r="CG33" s="1193"/>
      <c r="CH33" s="1192"/>
      <c r="CI33" s="1190"/>
      <c r="CJ33" s="1193"/>
      <c r="CK33" s="1271"/>
      <c r="CL33" s="1190"/>
      <c r="CM33" s="1193"/>
      <c r="CN33" s="1192"/>
      <c r="CO33" s="1190"/>
      <c r="CP33" s="1193"/>
      <c r="CQ33" s="1192"/>
      <c r="CR33" s="1190"/>
      <c r="CS33" s="1191">
        <v>398282</v>
      </c>
      <c r="CT33" s="1192"/>
      <c r="CU33" s="1190">
        <v>6350</v>
      </c>
      <c r="CV33" s="1191">
        <v>64968</v>
      </c>
      <c r="CW33" s="1271">
        <v>1117.5999999999999</v>
      </c>
      <c r="CX33" s="1190">
        <v>12700</v>
      </c>
      <c r="CY33" s="1191"/>
      <c r="CZ33" s="1192"/>
      <c r="DA33" s="1190">
        <v>19050</v>
      </c>
      <c r="DB33" s="1682">
        <v>465800</v>
      </c>
      <c r="DC33" s="649">
        <v>1117.5999999999999</v>
      </c>
      <c r="DD33" s="982">
        <v>70220</v>
      </c>
      <c r="DE33" s="1252">
        <v>930971</v>
      </c>
      <c r="DF33" s="1251">
        <v>204195.48500000002</v>
      </c>
      <c r="DG33" s="1189"/>
      <c r="DH33" s="1233"/>
      <c r="DI33" s="649"/>
      <c r="DJ33" s="1189">
        <v>5278</v>
      </c>
      <c r="DK33" s="1253">
        <v>5460</v>
      </c>
      <c r="DL33" s="1253">
        <v>1598.6859999999999</v>
      </c>
      <c r="DM33" s="1189">
        <v>5278</v>
      </c>
      <c r="DN33" s="1254">
        <v>5460</v>
      </c>
      <c r="DO33" s="649">
        <v>1598.6859999999999</v>
      </c>
      <c r="DP33" s="1189"/>
      <c r="DQ33" s="1253">
        <v>970</v>
      </c>
      <c r="DR33" s="649">
        <v>970</v>
      </c>
      <c r="DS33" s="1254"/>
      <c r="DT33" s="2035"/>
      <c r="DU33" s="649"/>
      <c r="DV33" s="982">
        <v>75498</v>
      </c>
      <c r="DW33" s="1276">
        <v>937401</v>
      </c>
      <c r="DX33" s="1294">
        <v>206764.171</v>
      </c>
      <c r="DY33" s="1297">
        <v>22.057174144256301</v>
      </c>
    </row>
    <row r="34" spans="1:129" ht="23.1" customHeight="1" x14ac:dyDescent="0.2">
      <c r="A34" s="2033" t="s">
        <v>615</v>
      </c>
      <c r="B34" s="2036" t="s">
        <v>513</v>
      </c>
      <c r="C34" s="1198">
        <v>0</v>
      </c>
      <c r="D34" s="1199">
        <v>57086.614000000001</v>
      </c>
      <c r="E34" s="1200">
        <v>57086.614000000001</v>
      </c>
      <c r="F34" s="1198">
        <v>0</v>
      </c>
      <c r="G34" s="1199">
        <v>0</v>
      </c>
      <c r="H34" s="1200">
        <v>0</v>
      </c>
      <c r="I34" s="1198">
        <v>0</v>
      </c>
      <c r="J34" s="1199">
        <v>0</v>
      </c>
      <c r="K34" s="1200">
        <v>0</v>
      </c>
      <c r="L34" s="1198">
        <v>0</v>
      </c>
      <c r="M34" s="1199">
        <v>0</v>
      </c>
      <c r="N34" s="1200">
        <v>0</v>
      </c>
      <c r="O34" s="1198">
        <v>0</v>
      </c>
      <c r="P34" s="1199">
        <v>0</v>
      </c>
      <c r="Q34" s="1200">
        <v>0</v>
      </c>
      <c r="R34" s="1198">
        <v>0</v>
      </c>
      <c r="S34" s="1199">
        <v>0</v>
      </c>
      <c r="T34" s="1200">
        <v>0</v>
      </c>
      <c r="U34" s="1198">
        <v>0</v>
      </c>
      <c r="V34" s="1199">
        <v>0</v>
      </c>
      <c r="W34" s="1200">
        <v>0</v>
      </c>
      <c r="X34" s="1198">
        <v>0</v>
      </c>
      <c r="Y34" s="1201">
        <v>0</v>
      </c>
      <c r="Z34" s="1200">
        <v>0</v>
      </c>
      <c r="AA34" s="1198">
        <v>0</v>
      </c>
      <c r="AB34" s="1201">
        <v>0</v>
      </c>
      <c r="AC34" s="1200">
        <v>0</v>
      </c>
      <c r="AD34" s="1198">
        <v>5380</v>
      </c>
      <c r="AE34" s="1201">
        <v>5380</v>
      </c>
      <c r="AF34" s="1200">
        <v>5380</v>
      </c>
      <c r="AG34" s="1198">
        <v>0</v>
      </c>
      <c r="AH34" s="1201">
        <v>214625</v>
      </c>
      <c r="AI34" s="1200">
        <v>207700</v>
      </c>
      <c r="AJ34" s="1198">
        <v>0</v>
      </c>
      <c r="AK34" s="1201">
        <v>0</v>
      </c>
      <c r="AL34" s="1200">
        <v>0</v>
      </c>
      <c r="AM34" s="1198">
        <v>36411</v>
      </c>
      <c r="AN34" s="1201">
        <v>49311</v>
      </c>
      <c r="AO34" s="1200">
        <v>47757.229999999996</v>
      </c>
      <c r="AP34" s="1198">
        <v>0</v>
      </c>
      <c r="AQ34" s="1201">
        <v>0</v>
      </c>
      <c r="AR34" s="1200">
        <v>0</v>
      </c>
      <c r="AS34" s="1198">
        <v>0</v>
      </c>
      <c r="AT34" s="1201">
        <v>0</v>
      </c>
      <c r="AU34" s="1200">
        <v>0</v>
      </c>
      <c r="AV34" s="1198">
        <v>0</v>
      </c>
      <c r="AW34" s="1201">
        <v>0</v>
      </c>
      <c r="AX34" s="1200">
        <v>0</v>
      </c>
      <c r="AY34" s="1198">
        <v>0</v>
      </c>
      <c r="AZ34" s="1201">
        <v>0</v>
      </c>
      <c r="BA34" s="1200">
        <v>0</v>
      </c>
      <c r="BB34" s="1198">
        <v>0</v>
      </c>
      <c r="BC34" s="1201">
        <v>404130</v>
      </c>
      <c r="BD34" s="1200">
        <v>404129.6</v>
      </c>
      <c r="BE34" s="1198">
        <v>0</v>
      </c>
      <c r="BF34" s="1201">
        <v>0</v>
      </c>
      <c r="BG34" s="1249">
        <v>0</v>
      </c>
      <c r="BH34" s="982">
        <v>41791</v>
      </c>
      <c r="BI34" s="2313">
        <v>730532.61400000006</v>
      </c>
      <c r="BJ34" s="1251">
        <v>722053.4439999999</v>
      </c>
      <c r="BK34" s="982">
        <v>0</v>
      </c>
      <c r="BL34" s="1252">
        <v>0</v>
      </c>
      <c r="BM34" s="1251">
        <v>0</v>
      </c>
      <c r="BN34" s="982">
        <v>0</v>
      </c>
      <c r="BO34" s="1252">
        <v>0</v>
      </c>
      <c r="BP34" s="1251">
        <v>0</v>
      </c>
      <c r="BQ34" s="982">
        <v>0</v>
      </c>
      <c r="BR34" s="1252">
        <v>0</v>
      </c>
      <c r="BS34" s="1251">
        <v>0</v>
      </c>
      <c r="BT34" s="982">
        <v>0</v>
      </c>
      <c r="BU34" s="1252">
        <v>0</v>
      </c>
      <c r="BV34" s="1251">
        <v>0</v>
      </c>
      <c r="BW34" s="982">
        <v>0</v>
      </c>
      <c r="BX34" s="1252">
        <v>0</v>
      </c>
      <c r="BY34" s="1251">
        <v>0</v>
      </c>
      <c r="BZ34" s="982">
        <v>0</v>
      </c>
      <c r="CA34" s="1252">
        <v>0</v>
      </c>
      <c r="CB34" s="1251">
        <v>0</v>
      </c>
      <c r="CC34" s="982">
        <v>200</v>
      </c>
      <c r="CD34" s="1252">
        <v>200</v>
      </c>
      <c r="CE34" s="1251">
        <v>200</v>
      </c>
      <c r="CF34" s="982">
        <v>0</v>
      </c>
      <c r="CG34" s="1252">
        <v>0</v>
      </c>
      <c r="CH34" s="1251">
        <v>0</v>
      </c>
      <c r="CI34" s="982">
        <v>172360</v>
      </c>
      <c r="CJ34" s="1252">
        <v>447142</v>
      </c>
      <c r="CK34" s="1294">
        <v>207054.50400000002</v>
      </c>
      <c r="CL34" s="982">
        <v>0</v>
      </c>
      <c r="CM34" s="1252">
        <v>0</v>
      </c>
      <c r="CN34" s="1251">
        <v>0</v>
      </c>
      <c r="CO34" s="982">
        <v>0</v>
      </c>
      <c r="CP34" s="1252">
        <v>0</v>
      </c>
      <c r="CQ34" s="1251">
        <v>0</v>
      </c>
      <c r="CR34" s="1198">
        <v>0</v>
      </c>
      <c r="CS34" s="1199">
        <v>0</v>
      </c>
      <c r="CT34" s="1200">
        <v>0</v>
      </c>
      <c r="CU34" s="1198">
        <v>0</v>
      </c>
      <c r="CV34" s="1199">
        <v>0</v>
      </c>
      <c r="CW34" s="1676">
        <v>0</v>
      </c>
      <c r="CX34" s="1198">
        <v>6350</v>
      </c>
      <c r="CY34" s="1199">
        <v>9982</v>
      </c>
      <c r="CZ34" s="1200">
        <v>9982</v>
      </c>
      <c r="DA34" s="982">
        <v>178910</v>
      </c>
      <c r="DB34" s="1685">
        <v>457324</v>
      </c>
      <c r="DC34" s="1251">
        <v>217236.50400000002</v>
      </c>
      <c r="DD34" s="982">
        <v>220701</v>
      </c>
      <c r="DE34" s="1252">
        <v>1187856.6140000001</v>
      </c>
      <c r="DF34" s="1251">
        <v>939289.94799999986</v>
      </c>
      <c r="DG34" s="982">
        <v>0</v>
      </c>
      <c r="DH34" s="1252">
        <v>0</v>
      </c>
      <c r="DI34" s="1251">
        <v>0</v>
      </c>
      <c r="DJ34" s="982">
        <v>0</v>
      </c>
      <c r="DK34" s="1252">
        <v>5000</v>
      </c>
      <c r="DL34" s="1294">
        <v>2000</v>
      </c>
      <c r="DM34" s="982">
        <v>0</v>
      </c>
      <c r="DN34" s="1276">
        <v>5000</v>
      </c>
      <c r="DO34" s="1251">
        <v>2000</v>
      </c>
      <c r="DP34" s="982">
        <v>0</v>
      </c>
      <c r="DQ34" s="1252">
        <v>0</v>
      </c>
      <c r="DR34" s="1251">
        <v>0</v>
      </c>
      <c r="DS34" s="1276">
        <v>0</v>
      </c>
      <c r="DT34" s="1252">
        <v>0</v>
      </c>
      <c r="DU34" s="1251">
        <v>0</v>
      </c>
      <c r="DV34" s="982">
        <v>220701</v>
      </c>
      <c r="DW34" s="1252">
        <v>1192856.6140000001</v>
      </c>
      <c r="DX34" s="1294">
        <v>941289.94799999997</v>
      </c>
      <c r="DY34" s="1297">
        <v>78.910569548135129</v>
      </c>
    </row>
    <row r="35" spans="1:129" ht="18" customHeight="1" x14ac:dyDescent="0.2">
      <c r="A35" s="2029" t="s">
        <v>800</v>
      </c>
      <c r="B35" s="2030" t="s">
        <v>831</v>
      </c>
      <c r="C35" s="1214"/>
      <c r="D35" s="1215"/>
      <c r="E35" s="1216"/>
      <c r="F35" s="1214"/>
      <c r="G35" s="1215"/>
      <c r="H35" s="1217"/>
      <c r="I35" s="1218"/>
      <c r="J35" s="1215"/>
      <c r="K35" s="1217"/>
      <c r="L35" s="1218"/>
      <c r="M35" s="1215"/>
      <c r="N35" s="1217"/>
      <c r="O35" s="1218"/>
      <c r="P35" s="1215"/>
      <c r="Q35" s="1217"/>
      <c r="R35" s="1218"/>
      <c r="S35" s="1215"/>
      <c r="T35" s="1217"/>
      <c r="U35" s="1218"/>
      <c r="V35" s="1215"/>
      <c r="W35" s="1217"/>
      <c r="X35" s="1218"/>
      <c r="Y35" s="1215"/>
      <c r="Z35" s="1217"/>
      <c r="AA35" s="1218"/>
      <c r="AB35" s="1215"/>
      <c r="AC35" s="1217"/>
      <c r="AD35" s="1218"/>
      <c r="AE35" s="1215"/>
      <c r="AF35" s="1217"/>
      <c r="AG35" s="1218"/>
      <c r="AH35" s="1215"/>
      <c r="AI35" s="1217"/>
      <c r="AJ35" s="1218"/>
      <c r="AK35" s="1215"/>
      <c r="AL35" s="1217"/>
      <c r="AM35" s="1218"/>
      <c r="AN35" s="1215"/>
      <c r="AO35" s="1217"/>
      <c r="AP35" s="1218"/>
      <c r="AQ35" s="1215"/>
      <c r="AR35" s="1217"/>
      <c r="AS35" s="1218"/>
      <c r="AT35" s="1215"/>
      <c r="AU35" s="1217"/>
      <c r="AV35" s="1218"/>
      <c r="AW35" s="1215"/>
      <c r="AX35" s="1217"/>
      <c r="AY35" s="1218"/>
      <c r="AZ35" s="1215"/>
      <c r="BA35" s="1217"/>
      <c r="BB35" s="1218"/>
      <c r="BC35" s="1215"/>
      <c r="BD35" s="1217"/>
      <c r="BE35" s="1218"/>
      <c r="BF35" s="1215"/>
      <c r="BG35" s="1250"/>
      <c r="BH35" s="1230">
        <v>0</v>
      </c>
      <c r="BI35" s="1248">
        <v>0</v>
      </c>
      <c r="BJ35" s="1232">
        <v>0</v>
      </c>
      <c r="BK35" s="1214"/>
      <c r="BL35" s="1215"/>
      <c r="BM35" s="1217"/>
      <c r="BN35" s="1218"/>
      <c r="BO35" s="1215"/>
      <c r="BP35" s="1217"/>
      <c r="BQ35" s="1218"/>
      <c r="BR35" s="1215"/>
      <c r="BS35" s="1217"/>
      <c r="BT35" s="1218"/>
      <c r="BU35" s="1215"/>
      <c r="BV35" s="1217"/>
      <c r="BW35" s="1218"/>
      <c r="BX35" s="1215"/>
      <c r="BY35" s="1217"/>
      <c r="BZ35" s="1218"/>
      <c r="CA35" s="1215"/>
      <c r="CB35" s="1217"/>
      <c r="CC35" s="1218"/>
      <c r="CD35" s="1215"/>
      <c r="CE35" s="1217"/>
      <c r="CF35" s="1218"/>
      <c r="CG35" s="1215"/>
      <c r="CH35" s="1217"/>
      <c r="CI35" s="1218"/>
      <c r="CJ35" s="1215"/>
      <c r="CK35" s="1255"/>
      <c r="CL35" s="1214"/>
      <c r="CM35" s="1215"/>
      <c r="CN35" s="1587"/>
      <c r="CO35" s="1214"/>
      <c r="CP35" s="1215"/>
      <c r="CQ35" s="1587"/>
      <c r="CR35" s="1218"/>
      <c r="CS35" s="1215"/>
      <c r="CT35" s="1217"/>
      <c r="CU35" s="1218"/>
      <c r="CV35" s="1215"/>
      <c r="CW35" s="1677"/>
      <c r="CX35" s="1218"/>
      <c r="CY35" s="1215"/>
      <c r="CZ35" s="1217"/>
      <c r="DA35" s="1683">
        <v>0</v>
      </c>
      <c r="DB35" s="1686">
        <v>0</v>
      </c>
      <c r="DC35" s="1684">
        <v>0</v>
      </c>
      <c r="DD35" s="1180">
        <v>0</v>
      </c>
      <c r="DE35" s="1181">
        <v>0</v>
      </c>
      <c r="DF35" s="1182">
        <v>0</v>
      </c>
      <c r="DG35" s="1218"/>
      <c r="DH35" s="1215"/>
      <c r="DI35" s="1217"/>
      <c r="DJ35" s="1218"/>
      <c r="DK35" s="1215"/>
      <c r="DL35" s="1677"/>
      <c r="DM35" s="536">
        <v>0</v>
      </c>
      <c r="DN35" s="541">
        <v>0</v>
      </c>
      <c r="DO35" s="535">
        <v>0</v>
      </c>
      <c r="DP35" s="1214"/>
      <c r="DQ35" s="1215"/>
      <c r="DR35" s="1216"/>
      <c r="DS35" s="1273"/>
      <c r="DT35" s="1215"/>
      <c r="DU35" s="1217"/>
      <c r="DV35" s="536">
        <v>0</v>
      </c>
      <c r="DW35" s="389">
        <v>0</v>
      </c>
      <c r="DX35" s="541">
        <v>0</v>
      </c>
      <c r="DY35" s="1299">
        <v>0</v>
      </c>
    </row>
    <row r="36" spans="1:129" ht="18" customHeight="1" x14ac:dyDescent="0.2">
      <c r="A36" s="2029" t="s">
        <v>801</v>
      </c>
      <c r="B36" s="2030" t="s">
        <v>830</v>
      </c>
      <c r="C36" s="1194"/>
      <c r="D36" s="1195"/>
      <c r="E36" s="1196"/>
      <c r="F36" s="1194"/>
      <c r="G36" s="1195"/>
      <c r="H36" s="1196"/>
      <c r="I36" s="1194"/>
      <c r="J36" s="1195"/>
      <c r="K36" s="1196"/>
      <c r="L36" s="1194"/>
      <c r="M36" s="1195"/>
      <c r="N36" s="1196"/>
      <c r="O36" s="1194"/>
      <c r="P36" s="1195"/>
      <c r="Q36" s="1196"/>
      <c r="R36" s="1194"/>
      <c r="S36" s="1195"/>
      <c r="T36" s="1196"/>
      <c r="U36" s="1194"/>
      <c r="V36" s="1195"/>
      <c r="W36" s="1196"/>
      <c r="X36" s="1194"/>
      <c r="Y36" s="1197"/>
      <c r="Z36" s="1196"/>
      <c r="AA36" s="1194"/>
      <c r="AB36" s="1197"/>
      <c r="AC36" s="1196"/>
      <c r="AD36" s="1194"/>
      <c r="AE36" s="1197"/>
      <c r="AF36" s="1196"/>
      <c r="AG36" s="1194"/>
      <c r="AH36" s="1197"/>
      <c r="AI36" s="1196"/>
      <c r="AJ36" s="1194"/>
      <c r="AK36" s="1197"/>
      <c r="AL36" s="1196"/>
      <c r="AM36" s="1194"/>
      <c r="AN36" s="1197"/>
      <c r="AO36" s="1196"/>
      <c r="AP36" s="1194"/>
      <c r="AQ36" s="1197"/>
      <c r="AR36" s="1196"/>
      <c r="AS36" s="1194"/>
      <c r="AT36" s="1197"/>
      <c r="AU36" s="1196"/>
      <c r="AV36" s="1194"/>
      <c r="AW36" s="1197"/>
      <c r="AX36" s="1196"/>
      <c r="AY36" s="1194"/>
      <c r="AZ36" s="1197"/>
      <c r="BA36" s="1196"/>
      <c r="BB36" s="1194"/>
      <c r="BC36" s="1197"/>
      <c r="BD36" s="1196"/>
      <c r="BE36" s="1194"/>
      <c r="BF36" s="1197"/>
      <c r="BG36" s="1196"/>
      <c r="BH36" s="1219">
        <v>0</v>
      </c>
      <c r="BI36" s="1220">
        <v>0</v>
      </c>
      <c r="BJ36" s="1221">
        <v>0</v>
      </c>
      <c r="BK36" s="1194"/>
      <c r="BL36" s="1197"/>
      <c r="BM36" s="1196"/>
      <c r="BN36" s="1194"/>
      <c r="BO36" s="1197"/>
      <c r="BP36" s="1196"/>
      <c r="BQ36" s="1194"/>
      <c r="BR36" s="1197"/>
      <c r="BS36" s="1196"/>
      <c r="BT36" s="1194"/>
      <c r="BU36" s="1197"/>
      <c r="BV36" s="1196"/>
      <c r="BW36" s="1194"/>
      <c r="BX36" s="1197"/>
      <c r="BY36" s="1196"/>
      <c r="BZ36" s="1194"/>
      <c r="CA36" s="1197"/>
      <c r="CB36" s="1196"/>
      <c r="CC36" s="1194"/>
      <c r="CD36" s="1197"/>
      <c r="CE36" s="1196"/>
      <c r="CF36" s="1194"/>
      <c r="CG36" s="1197"/>
      <c r="CH36" s="1196"/>
      <c r="CI36" s="1194"/>
      <c r="CJ36" s="1197"/>
      <c r="CK36" s="1256"/>
      <c r="CL36" s="1194"/>
      <c r="CM36" s="1197"/>
      <c r="CN36" s="1196"/>
      <c r="CO36" s="1194"/>
      <c r="CP36" s="1197"/>
      <c r="CQ36" s="1196"/>
      <c r="CR36" s="1194"/>
      <c r="CS36" s="1195"/>
      <c r="CT36" s="1196"/>
      <c r="CU36" s="1194"/>
      <c r="CV36" s="1195"/>
      <c r="CW36" s="1256"/>
      <c r="CX36" s="1194"/>
      <c r="CY36" s="1195"/>
      <c r="CZ36" s="1196"/>
      <c r="DA36" s="1194">
        <v>0</v>
      </c>
      <c r="DB36" s="1195">
        <v>0</v>
      </c>
      <c r="DC36" s="1196">
        <v>0</v>
      </c>
      <c r="DD36" s="1029">
        <v>0</v>
      </c>
      <c r="DE36" s="1184">
        <v>0</v>
      </c>
      <c r="DF36" s="1185">
        <v>0</v>
      </c>
      <c r="DG36" s="1194"/>
      <c r="DH36" s="1197"/>
      <c r="DI36" s="1196"/>
      <c r="DJ36" s="1194"/>
      <c r="DK36" s="1197"/>
      <c r="DL36" s="1256"/>
      <c r="DM36" s="536">
        <v>0</v>
      </c>
      <c r="DN36" s="541">
        <v>0</v>
      </c>
      <c r="DO36" s="535">
        <v>0</v>
      </c>
      <c r="DP36" s="1194"/>
      <c r="DQ36" s="1197"/>
      <c r="DR36" s="1196"/>
      <c r="DS36" s="1272"/>
      <c r="DT36" s="1197"/>
      <c r="DU36" s="1196"/>
      <c r="DV36" s="536">
        <v>0</v>
      </c>
      <c r="DW36" s="389">
        <v>0</v>
      </c>
      <c r="DX36" s="541">
        <v>0</v>
      </c>
      <c r="DY36" s="1298">
        <v>0</v>
      </c>
    </row>
    <row r="37" spans="1:129" ht="18" customHeight="1" x14ac:dyDescent="0.2">
      <c r="A37" s="2029" t="s">
        <v>802</v>
      </c>
      <c r="B37" s="2030" t="s">
        <v>829</v>
      </c>
      <c r="C37" s="1194"/>
      <c r="D37" s="1195"/>
      <c r="E37" s="1196"/>
      <c r="F37" s="1194"/>
      <c r="G37" s="1195"/>
      <c r="H37" s="1196"/>
      <c r="I37" s="1194"/>
      <c r="J37" s="1195"/>
      <c r="K37" s="1196"/>
      <c r="L37" s="1194"/>
      <c r="M37" s="1195"/>
      <c r="N37" s="1196"/>
      <c r="O37" s="1194"/>
      <c r="P37" s="1195"/>
      <c r="Q37" s="1196"/>
      <c r="R37" s="1194"/>
      <c r="S37" s="1195"/>
      <c r="T37" s="1196"/>
      <c r="U37" s="1194"/>
      <c r="V37" s="1195"/>
      <c r="W37" s="1196"/>
      <c r="X37" s="1194"/>
      <c r="Y37" s="1197"/>
      <c r="Z37" s="1196"/>
      <c r="AA37" s="1194"/>
      <c r="AB37" s="1197"/>
      <c r="AC37" s="1196"/>
      <c r="AD37" s="1194"/>
      <c r="AE37" s="1197"/>
      <c r="AF37" s="1196"/>
      <c r="AG37" s="1194"/>
      <c r="AH37" s="1197"/>
      <c r="AI37" s="1196"/>
      <c r="AJ37" s="1194"/>
      <c r="AK37" s="1197"/>
      <c r="AL37" s="1196"/>
      <c r="AM37" s="1194"/>
      <c r="AN37" s="1197"/>
      <c r="AO37" s="1196"/>
      <c r="AP37" s="1194"/>
      <c r="AQ37" s="1197"/>
      <c r="AR37" s="1196"/>
      <c r="AS37" s="1194"/>
      <c r="AT37" s="1197"/>
      <c r="AU37" s="1196"/>
      <c r="AV37" s="1194"/>
      <c r="AW37" s="1197"/>
      <c r="AX37" s="1196"/>
      <c r="AY37" s="1194"/>
      <c r="AZ37" s="1197"/>
      <c r="BA37" s="1196"/>
      <c r="BB37" s="1194"/>
      <c r="BC37" s="1197"/>
      <c r="BD37" s="1196"/>
      <c r="BE37" s="1194"/>
      <c r="BF37" s="1197"/>
      <c r="BG37" s="1196"/>
      <c r="BH37" s="1219">
        <v>0</v>
      </c>
      <c r="BI37" s="1220">
        <v>0</v>
      </c>
      <c r="BJ37" s="1221">
        <v>0</v>
      </c>
      <c r="BK37" s="1194"/>
      <c r="BL37" s="1197"/>
      <c r="BM37" s="1196"/>
      <c r="BN37" s="1194"/>
      <c r="BO37" s="1197"/>
      <c r="BP37" s="1196"/>
      <c r="BQ37" s="1194"/>
      <c r="BR37" s="1197"/>
      <c r="BS37" s="1196"/>
      <c r="BT37" s="1194"/>
      <c r="BU37" s="1197"/>
      <c r="BV37" s="1196"/>
      <c r="BW37" s="1194"/>
      <c r="BX37" s="1197"/>
      <c r="BY37" s="1196"/>
      <c r="BZ37" s="1194"/>
      <c r="CA37" s="1197"/>
      <c r="CB37" s="1196"/>
      <c r="CC37" s="1194"/>
      <c r="CD37" s="1197"/>
      <c r="CE37" s="1196"/>
      <c r="CF37" s="1194"/>
      <c r="CG37" s="1197"/>
      <c r="CH37" s="1196"/>
      <c r="CI37" s="1194"/>
      <c r="CJ37" s="1197"/>
      <c r="CK37" s="1256"/>
      <c r="CL37" s="1194"/>
      <c r="CM37" s="1197"/>
      <c r="CN37" s="1196"/>
      <c r="CO37" s="1194"/>
      <c r="CP37" s="1197"/>
      <c r="CQ37" s="1196"/>
      <c r="CR37" s="1194"/>
      <c r="CS37" s="1195"/>
      <c r="CT37" s="1196"/>
      <c r="CU37" s="1194"/>
      <c r="CV37" s="1195"/>
      <c r="CW37" s="1256"/>
      <c r="CX37" s="1194"/>
      <c r="CY37" s="1195"/>
      <c r="CZ37" s="1196"/>
      <c r="DA37" s="1194">
        <v>0</v>
      </c>
      <c r="DB37" s="1195">
        <v>0</v>
      </c>
      <c r="DC37" s="1196">
        <v>0</v>
      </c>
      <c r="DD37" s="1029">
        <v>0</v>
      </c>
      <c r="DE37" s="1184">
        <v>0</v>
      </c>
      <c r="DF37" s="1185">
        <v>0</v>
      </c>
      <c r="DG37" s="1194"/>
      <c r="DH37" s="1197"/>
      <c r="DI37" s="1196"/>
      <c r="DJ37" s="1194"/>
      <c r="DK37" s="1197"/>
      <c r="DL37" s="1256"/>
      <c r="DM37" s="536">
        <v>0</v>
      </c>
      <c r="DN37" s="541">
        <v>0</v>
      </c>
      <c r="DO37" s="535">
        <v>0</v>
      </c>
      <c r="DP37" s="1194"/>
      <c r="DQ37" s="1197"/>
      <c r="DR37" s="1196"/>
      <c r="DS37" s="1272"/>
      <c r="DT37" s="1197"/>
      <c r="DU37" s="1196"/>
      <c r="DV37" s="536">
        <v>0</v>
      </c>
      <c r="DW37" s="389">
        <v>0</v>
      </c>
      <c r="DX37" s="541">
        <v>0</v>
      </c>
      <c r="DY37" s="1298">
        <v>0</v>
      </c>
    </row>
    <row r="38" spans="1:129" ht="18" customHeight="1" x14ac:dyDescent="0.2">
      <c r="A38" s="2029" t="s">
        <v>803</v>
      </c>
      <c r="B38" s="2031" t="s">
        <v>828</v>
      </c>
      <c r="C38" s="1194"/>
      <c r="D38" s="1195">
        <v>57086.614000000001</v>
      </c>
      <c r="E38" s="1196">
        <v>57086.614000000001</v>
      </c>
      <c r="F38" s="1194"/>
      <c r="G38" s="1195"/>
      <c r="H38" s="1196"/>
      <c r="I38" s="1194"/>
      <c r="J38" s="1195"/>
      <c r="K38" s="1196"/>
      <c r="L38" s="1194"/>
      <c r="M38" s="1195"/>
      <c r="N38" s="1196"/>
      <c r="O38" s="1194"/>
      <c r="P38" s="1195"/>
      <c r="Q38" s="1196"/>
      <c r="R38" s="1194"/>
      <c r="S38" s="1195"/>
      <c r="T38" s="1196"/>
      <c r="U38" s="1194"/>
      <c r="V38" s="1195"/>
      <c r="W38" s="1196"/>
      <c r="X38" s="1194"/>
      <c r="Y38" s="1195"/>
      <c r="Z38" s="1196"/>
      <c r="AA38" s="1194"/>
      <c r="AB38" s="1195"/>
      <c r="AC38" s="1196"/>
      <c r="AD38" s="1194"/>
      <c r="AE38" s="1195"/>
      <c r="AF38" s="1196"/>
      <c r="AG38" s="1194"/>
      <c r="AH38" s="1195"/>
      <c r="AI38" s="1196"/>
      <c r="AJ38" s="1194"/>
      <c r="AK38" s="1195"/>
      <c r="AL38" s="1196"/>
      <c r="AM38" s="1194"/>
      <c r="AN38" s="1195"/>
      <c r="AO38" s="1196"/>
      <c r="AP38" s="1194"/>
      <c r="AQ38" s="1195"/>
      <c r="AR38" s="1196"/>
      <c r="AS38" s="1194"/>
      <c r="AT38" s="1195"/>
      <c r="AU38" s="1196"/>
      <c r="AV38" s="1194"/>
      <c r="AW38" s="1195"/>
      <c r="AX38" s="1196"/>
      <c r="AY38" s="1194"/>
      <c r="AZ38" s="1195"/>
      <c r="BA38" s="1196"/>
      <c r="BB38" s="1194"/>
      <c r="BC38" s="1195">
        <v>401330</v>
      </c>
      <c r="BD38" s="1196">
        <v>401329.6</v>
      </c>
      <c r="BE38" s="1194"/>
      <c r="BF38" s="1195"/>
      <c r="BG38" s="1196"/>
      <c r="BH38" s="1219">
        <v>0</v>
      </c>
      <c r="BI38" s="1220">
        <v>458416.614</v>
      </c>
      <c r="BJ38" s="1221">
        <v>458416.21399999998</v>
      </c>
      <c r="BK38" s="1194"/>
      <c r="BL38" s="1195"/>
      <c r="BM38" s="1196"/>
      <c r="BN38" s="1194"/>
      <c r="BO38" s="1195"/>
      <c r="BP38" s="1196"/>
      <c r="BQ38" s="1194"/>
      <c r="BR38" s="1195"/>
      <c r="BS38" s="1196"/>
      <c r="BT38" s="1194"/>
      <c r="BU38" s="1195"/>
      <c r="BV38" s="1196"/>
      <c r="BW38" s="1194"/>
      <c r="BX38" s="1195"/>
      <c r="BY38" s="1196"/>
      <c r="BZ38" s="1194"/>
      <c r="CA38" s="1195"/>
      <c r="CB38" s="1196"/>
      <c r="CC38" s="1194">
        <v>200</v>
      </c>
      <c r="CD38" s="1195">
        <v>200</v>
      </c>
      <c r="CE38" s="1196">
        <v>200</v>
      </c>
      <c r="CF38" s="1194"/>
      <c r="CG38" s="1195"/>
      <c r="CH38" s="1196"/>
      <c r="CI38" s="1194"/>
      <c r="CJ38" s="1195"/>
      <c r="CK38" s="1256"/>
      <c r="CL38" s="1194"/>
      <c r="CM38" s="1195"/>
      <c r="CN38" s="1196"/>
      <c r="CO38" s="1194"/>
      <c r="CP38" s="1195"/>
      <c r="CQ38" s="1196"/>
      <c r="CR38" s="1194"/>
      <c r="CS38" s="1195"/>
      <c r="CT38" s="1196"/>
      <c r="CU38" s="1194"/>
      <c r="CV38" s="1195"/>
      <c r="CW38" s="1256"/>
      <c r="CX38" s="1194">
        <v>6350</v>
      </c>
      <c r="CY38" s="1195">
        <v>9982</v>
      </c>
      <c r="CZ38" s="1196">
        <v>9982</v>
      </c>
      <c r="DA38" s="1194">
        <v>6550</v>
      </c>
      <c r="DB38" s="1195">
        <v>10182</v>
      </c>
      <c r="DC38" s="1196">
        <v>10182</v>
      </c>
      <c r="DD38" s="1029">
        <v>6550</v>
      </c>
      <c r="DE38" s="1184">
        <v>468598.614</v>
      </c>
      <c r="DF38" s="1185">
        <v>468598.21399999998</v>
      </c>
      <c r="DG38" s="1194"/>
      <c r="DH38" s="1195"/>
      <c r="DI38" s="1196"/>
      <c r="DJ38" s="1194"/>
      <c r="DK38" s="1195"/>
      <c r="DL38" s="1256"/>
      <c r="DM38" s="536">
        <v>0</v>
      </c>
      <c r="DN38" s="541">
        <v>0</v>
      </c>
      <c r="DO38" s="535">
        <v>0</v>
      </c>
      <c r="DP38" s="1194"/>
      <c r="DQ38" s="1195"/>
      <c r="DR38" s="1196"/>
      <c r="DS38" s="1272"/>
      <c r="DT38" s="1195"/>
      <c r="DU38" s="1196"/>
      <c r="DV38" s="536">
        <v>6550</v>
      </c>
      <c r="DW38" s="389">
        <v>468598.614</v>
      </c>
      <c r="DX38" s="541">
        <v>468598.21399999998</v>
      </c>
      <c r="DY38" s="1298">
        <v>99.999914639098776</v>
      </c>
    </row>
    <row r="39" spans="1:129" ht="18" customHeight="1" x14ac:dyDescent="0.2">
      <c r="A39" s="2029" t="s">
        <v>804</v>
      </c>
      <c r="B39" s="2030" t="s">
        <v>827</v>
      </c>
      <c r="C39" s="1194"/>
      <c r="D39" s="1195"/>
      <c r="E39" s="1196"/>
      <c r="F39" s="1194"/>
      <c r="G39" s="1195"/>
      <c r="H39" s="1196"/>
      <c r="I39" s="1194"/>
      <c r="J39" s="1195"/>
      <c r="K39" s="1196"/>
      <c r="L39" s="1194"/>
      <c r="M39" s="1195"/>
      <c r="N39" s="1196"/>
      <c r="O39" s="1194"/>
      <c r="P39" s="1195"/>
      <c r="Q39" s="1196"/>
      <c r="R39" s="1194"/>
      <c r="S39" s="1195"/>
      <c r="T39" s="1196"/>
      <c r="U39" s="1194"/>
      <c r="V39" s="1195"/>
      <c r="W39" s="1196"/>
      <c r="X39" s="1194"/>
      <c r="Y39" s="1197"/>
      <c r="Z39" s="1196"/>
      <c r="AA39" s="1194"/>
      <c r="AB39" s="1197"/>
      <c r="AC39" s="1196"/>
      <c r="AD39" s="1194"/>
      <c r="AE39" s="1197"/>
      <c r="AF39" s="1196"/>
      <c r="AG39" s="1194"/>
      <c r="AH39" s="1197"/>
      <c r="AI39" s="1196"/>
      <c r="AJ39" s="1194"/>
      <c r="AK39" s="1197"/>
      <c r="AL39" s="1196"/>
      <c r="AM39" s="1194"/>
      <c r="AN39" s="1197"/>
      <c r="AO39" s="1196"/>
      <c r="AP39" s="1194"/>
      <c r="AQ39" s="1197"/>
      <c r="AR39" s="1196"/>
      <c r="AS39" s="1194"/>
      <c r="AT39" s="1197"/>
      <c r="AU39" s="1196"/>
      <c r="AV39" s="1194"/>
      <c r="AW39" s="1197"/>
      <c r="AX39" s="1196"/>
      <c r="AY39" s="1194"/>
      <c r="AZ39" s="1197"/>
      <c r="BA39" s="1196"/>
      <c r="BB39" s="1194"/>
      <c r="BC39" s="1197"/>
      <c r="BD39" s="1196"/>
      <c r="BE39" s="1194"/>
      <c r="BF39" s="1197"/>
      <c r="BG39" s="1196"/>
      <c r="BH39" s="1219">
        <v>0</v>
      </c>
      <c r="BI39" s="1220">
        <v>0</v>
      </c>
      <c r="BJ39" s="1221">
        <v>0</v>
      </c>
      <c r="BK39" s="1194"/>
      <c r="BL39" s="1197"/>
      <c r="BM39" s="1196"/>
      <c r="BN39" s="1194"/>
      <c r="BO39" s="1197"/>
      <c r="BP39" s="1196"/>
      <c r="BQ39" s="1194"/>
      <c r="BR39" s="1197"/>
      <c r="BS39" s="1196"/>
      <c r="BT39" s="1194"/>
      <c r="BU39" s="1197"/>
      <c r="BV39" s="1196"/>
      <c r="BW39" s="1194"/>
      <c r="BX39" s="1197"/>
      <c r="BY39" s="1196"/>
      <c r="BZ39" s="1194"/>
      <c r="CA39" s="1197"/>
      <c r="CB39" s="1196"/>
      <c r="CC39" s="1194"/>
      <c r="CD39" s="1197"/>
      <c r="CE39" s="1196"/>
      <c r="CF39" s="1194"/>
      <c r="CG39" s="1197"/>
      <c r="CH39" s="1196"/>
      <c r="CI39" s="1194"/>
      <c r="CJ39" s="1197"/>
      <c r="CK39" s="1256"/>
      <c r="CL39" s="1194"/>
      <c r="CM39" s="1197"/>
      <c r="CN39" s="1196"/>
      <c r="CO39" s="1194"/>
      <c r="CP39" s="1197"/>
      <c r="CQ39" s="1196"/>
      <c r="CR39" s="1194"/>
      <c r="CS39" s="1195"/>
      <c r="CT39" s="1196"/>
      <c r="CU39" s="1194"/>
      <c r="CV39" s="1195"/>
      <c r="CW39" s="1256"/>
      <c r="CX39" s="1194"/>
      <c r="CY39" s="1195"/>
      <c r="CZ39" s="1196"/>
      <c r="DA39" s="1194">
        <v>0</v>
      </c>
      <c r="DB39" s="1195">
        <v>0</v>
      </c>
      <c r="DC39" s="1196">
        <v>0</v>
      </c>
      <c r="DD39" s="1029">
        <v>0</v>
      </c>
      <c r="DE39" s="1184">
        <v>0</v>
      </c>
      <c r="DF39" s="1185">
        <v>0</v>
      </c>
      <c r="DG39" s="1194"/>
      <c r="DH39" s="1197"/>
      <c r="DI39" s="1196"/>
      <c r="DJ39" s="1194"/>
      <c r="DK39" s="1197"/>
      <c r="DL39" s="1256"/>
      <c r="DM39" s="536">
        <v>0</v>
      </c>
      <c r="DN39" s="541">
        <v>0</v>
      </c>
      <c r="DO39" s="535">
        <v>0</v>
      </c>
      <c r="DP39" s="1194"/>
      <c r="DQ39" s="1197"/>
      <c r="DR39" s="1196"/>
      <c r="DS39" s="1272"/>
      <c r="DT39" s="1197"/>
      <c r="DU39" s="1196"/>
      <c r="DV39" s="536">
        <v>0</v>
      </c>
      <c r="DW39" s="389">
        <v>0</v>
      </c>
      <c r="DX39" s="541">
        <v>0</v>
      </c>
      <c r="DY39" s="1298">
        <v>0</v>
      </c>
    </row>
    <row r="40" spans="1:129" ht="18" customHeight="1" x14ac:dyDescent="0.2">
      <c r="A40" s="2029" t="s">
        <v>805</v>
      </c>
      <c r="B40" s="2030" t="s">
        <v>826</v>
      </c>
      <c r="C40" s="1194"/>
      <c r="D40" s="1195"/>
      <c r="E40" s="1196"/>
      <c r="F40" s="1219"/>
      <c r="G40" s="1220"/>
      <c r="H40" s="1221"/>
      <c r="I40" s="1219"/>
      <c r="J40" s="1220"/>
      <c r="K40" s="1221"/>
      <c r="L40" s="1219"/>
      <c r="M40" s="1220"/>
      <c r="N40" s="1221"/>
      <c r="O40" s="1219"/>
      <c r="P40" s="1220"/>
      <c r="Q40" s="1221"/>
      <c r="R40" s="1219"/>
      <c r="S40" s="1220"/>
      <c r="T40" s="1221"/>
      <c r="U40" s="1219"/>
      <c r="V40" s="1222"/>
      <c r="W40" s="1196"/>
      <c r="X40" s="1194"/>
      <c r="Y40" s="1197"/>
      <c r="Z40" s="1196"/>
      <c r="AA40" s="1194"/>
      <c r="AB40" s="1197"/>
      <c r="AC40" s="1196"/>
      <c r="AD40" s="1194"/>
      <c r="AE40" s="1197"/>
      <c r="AF40" s="1196"/>
      <c r="AG40" s="1194"/>
      <c r="AH40" s="1197"/>
      <c r="AI40" s="1196"/>
      <c r="AJ40" s="1194"/>
      <c r="AK40" s="1197"/>
      <c r="AL40" s="1196"/>
      <c r="AM40" s="1194"/>
      <c r="AN40" s="1197"/>
      <c r="AO40" s="1196"/>
      <c r="AP40" s="1194"/>
      <c r="AQ40" s="1197"/>
      <c r="AR40" s="1196"/>
      <c r="AS40" s="1194"/>
      <c r="AT40" s="1197"/>
      <c r="AU40" s="1196"/>
      <c r="AV40" s="1194"/>
      <c r="AW40" s="1197"/>
      <c r="AX40" s="1196"/>
      <c r="AY40" s="1194"/>
      <c r="AZ40" s="1197"/>
      <c r="BA40" s="1196"/>
      <c r="BB40" s="1194"/>
      <c r="BC40" s="1197"/>
      <c r="BD40" s="1196"/>
      <c r="BE40" s="1194"/>
      <c r="BF40" s="1197"/>
      <c r="BG40" s="1196"/>
      <c r="BH40" s="1219">
        <v>0</v>
      </c>
      <c r="BI40" s="1220">
        <v>0</v>
      </c>
      <c r="BJ40" s="1221">
        <v>0</v>
      </c>
      <c r="BK40" s="1194"/>
      <c r="BL40" s="1197"/>
      <c r="BM40" s="1196"/>
      <c r="BN40" s="1194"/>
      <c r="BO40" s="1197"/>
      <c r="BP40" s="1196"/>
      <c r="BQ40" s="1194"/>
      <c r="BR40" s="1197"/>
      <c r="BS40" s="1196"/>
      <c r="BT40" s="1194"/>
      <c r="BU40" s="1197"/>
      <c r="BV40" s="1196"/>
      <c r="BW40" s="1194"/>
      <c r="BX40" s="1197"/>
      <c r="BY40" s="1196"/>
      <c r="BZ40" s="1194"/>
      <c r="CA40" s="1197"/>
      <c r="CB40" s="1196"/>
      <c r="CC40" s="1194"/>
      <c r="CD40" s="1197"/>
      <c r="CE40" s="1196"/>
      <c r="CF40" s="1194"/>
      <c r="CG40" s="1197"/>
      <c r="CH40" s="1196"/>
      <c r="CI40" s="1194"/>
      <c r="CJ40" s="1197">
        <v>3000</v>
      </c>
      <c r="CK40" s="1256">
        <v>1000</v>
      </c>
      <c r="CL40" s="1194"/>
      <c r="CM40" s="1197"/>
      <c r="CN40" s="1196"/>
      <c r="CO40" s="1194"/>
      <c r="CP40" s="1197"/>
      <c r="CQ40" s="1196"/>
      <c r="CR40" s="1219"/>
      <c r="CS40" s="1220"/>
      <c r="CT40" s="1221"/>
      <c r="CU40" s="1219"/>
      <c r="CV40" s="1220"/>
      <c r="CW40" s="1678"/>
      <c r="CX40" s="1219"/>
      <c r="CY40" s="1220"/>
      <c r="CZ40" s="1221"/>
      <c r="DA40" s="1194">
        <v>0</v>
      </c>
      <c r="DB40" s="1195">
        <v>3000</v>
      </c>
      <c r="DC40" s="1196">
        <v>1000</v>
      </c>
      <c r="DD40" s="1029">
        <v>0</v>
      </c>
      <c r="DE40" s="1184">
        <v>3000</v>
      </c>
      <c r="DF40" s="2274">
        <v>1000</v>
      </c>
      <c r="DG40" s="1194"/>
      <c r="DH40" s="1197"/>
      <c r="DI40" s="1196"/>
      <c r="DJ40" s="1194"/>
      <c r="DK40" s="1197">
        <v>5000</v>
      </c>
      <c r="DL40" s="1256">
        <v>2000</v>
      </c>
      <c r="DM40" s="536">
        <v>0</v>
      </c>
      <c r="DN40" s="541">
        <v>5000</v>
      </c>
      <c r="DO40" s="535">
        <v>2000</v>
      </c>
      <c r="DP40" s="1194"/>
      <c r="DQ40" s="1197"/>
      <c r="DR40" s="1196"/>
      <c r="DS40" s="1272"/>
      <c r="DT40" s="1197"/>
      <c r="DU40" s="1196"/>
      <c r="DV40" s="536">
        <v>0</v>
      </c>
      <c r="DW40" s="389">
        <v>8000</v>
      </c>
      <c r="DX40" s="541">
        <v>3000</v>
      </c>
      <c r="DY40" s="1298">
        <v>37.5</v>
      </c>
    </row>
    <row r="41" spans="1:129" ht="18" customHeight="1" x14ac:dyDescent="0.2">
      <c r="A41" s="2029" t="s">
        <v>806</v>
      </c>
      <c r="B41" s="2037" t="s">
        <v>846</v>
      </c>
      <c r="C41" s="1219"/>
      <c r="D41" s="1220"/>
      <c r="E41" s="1221"/>
      <c r="F41" s="1219"/>
      <c r="G41" s="1220"/>
      <c r="H41" s="1221"/>
      <c r="I41" s="1219"/>
      <c r="J41" s="1220"/>
      <c r="K41" s="1221"/>
      <c r="L41" s="1219"/>
      <c r="M41" s="1220"/>
      <c r="N41" s="1221"/>
      <c r="O41" s="1219"/>
      <c r="P41" s="1220"/>
      <c r="Q41" s="1221"/>
      <c r="R41" s="1219"/>
      <c r="S41" s="1220"/>
      <c r="T41" s="1221"/>
      <c r="U41" s="1219"/>
      <c r="V41" s="1222"/>
      <c r="W41" s="1196"/>
      <c r="X41" s="1194"/>
      <c r="Y41" s="1197"/>
      <c r="Z41" s="1196"/>
      <c r="AA41" s="1194"/>
      <c r="AB41" s="1197"/>
      <c r="AC41" s="1196"/>
      <c r="AD41" s="1194"/>
      <c r="AE41" s="1197"/>
      <c r="AF41" s="1196"/>
      <c r="AG41" s="1194"/>
      <c r="AH41" s="1197"/>
      <c r="AI41" s="1196"/>
      <c r="AJ41" s="1194"/>
      <c r="AK41" s="1197"/>
      <c r="AL41" s="1196"/>
      <c r="AM41" s="1194"/>
      <c r="AN41" s="1197"/>
      <c r="AO41" s="1196"/>
      <c r="AP41" s="1194"/>
      <c r="AQ41" s="1197"/>
      <c r="AR41" s="1196"/>
      <c r="AS41" s="1194"/>
      <c r="AT41" s="1197"/>
      <c r="AU41" s="1196"/>
      <c r="AV41" s="1194"/>
      <c r="AW41" s="1197"/>
      <c r="AX41" s="1196"/>
      <c r="AY41" s="1194"/>
      <c r="AZ41" s="1197"/>
      <c r="BA41" s="1196"/>
      <c r="BB41" s="1194"/>
      <c r="BC41" s="1197"/>
      <c r="BD41" s="1196"/>
      <c r="BE41" s="1194"/>
      <c r="BF41" s="1197"/>
      <c r="BG41" s="1196"/>
      <c r="BH41" s="1219">
        <v>0</v>
      </c>
      <c r="BI41" s="1220">
        <v>0</v>
      </c>
      <c r="BJ41" s="1221">
        <v>0</v>
      </c>
      <c r="BK41" s="1194"/>
      <c r="BL41" s="1197"/>
      <c r="BM41" s="1196"/>
      <c r="BN41" s="1194"/>
      <c r="BO41" s="1197"/>
      <c r="BP41" s="1196"/>
      <c r="BQ41" s="1194"/>
      <c r="BR41" s="1197"/>
      <c r="BS41" s="1196"/>
      <c r="BT41" s="1194"/>
      <c r="BU41" s="1197"/>
      <c r="BV41" s="1196"/>
      <c r="BW41" s="1194"/>
      <c r="BX41" s="1197"/>
      <c r="BY41" s="1196"/>
      <c r="BZ41" s="1194"/>
      <c r="CA41" s="1197"/>
      <c r="CB41" s="1196"/>
      <c r="CC41" s="1194"/>
      <c r="CD41" s="1197"/>
      <c r="CE41" s="1196"/>
      <c r="CF41" s="1194"/>
      <c r="CG41" s="1197"/>
      <c r="CH41" s="1196"/>
      <c r="CI41" s="1194"/>
      <c r="CJ41" s="1197"/>
      <c r="CK41" s="1256"/>
      <c r="CL41" s="1194"/>
      <c r="CM41" s="1197"/>
      <c r="CN41" s="1196"/>
      <c r="CO41" s="1194"/>
      <c r="CP41" s="1197"/>
      <c r="CQ41" s="1196"/>
      <c r="CR41" s="1219"/>
      <c r="CS41" s="1220"/>
      <c r="CT41" s="1221"/>
      <c r="CU41" s="1219"/>
      <c r="CV41" s="1220"/>
      <c r="CW41" s="1678"/>
      <c r="CX41" s="1219"/>
      <c r="CY41" s="1220"/>
      <c r="CZ41" s="1221"/>
      <c r="DA41" s="1194">
        <v>0</v>
      </c>
      <c r="DB41" s="1195">
        <v>0</v>
      </c>
      <c r="DC41" s="1196">
        <v>0</v>
      </c>
      <c r="DD41" s="1029">
        <v>0</v>
      </c>
      <c r="DE41" s="1184">
        <v>0</v>
      </c>
      <c r="DF41" s="1185">
        <v>0</v>
      </c>
      <c r="DG41" s="1194"/>
      <c r="DH41" s="1197"/>
      <c r="DI41" s="1196"/>
      <c r="DJ41" s="1194"/>
      <c r="DK41" s="1197"/>
      <c r="DL41" s="1256"/>
      <c r="DM41" s="536">
        <v>0</v>
      </c>
      <c r="DN41" s="541">
        <v>0</v>
      </c>
      <c r="DO41" s="535">
        <v>0</v>
      </c>
      <c r="DP41" s="1194"/>
      <c r="DQ41" s="1197"/>
      <c r="DR41" s="1196"/>
      <c r="DS41" s="1272"/>
      <c r="DT41" s="1197"/>
      <c r="DU41" s="1196"/>
      <c r="DV41" s="536">
        <v>0</v>
      </c>
      <c r="DW41" s="389">
        <v>0</v>
      </c>
      <c r="DX41" s="541">
        <v>0</v>
      </c>
      <c r="DY41" s="1298">
        <v>0</v>
      </c>
    </row>
    <row r="42" spans="1:129" ht="18" customHeight="1" x14ac:dyDescent="0.2">
      <c r="A42" s="2029" t="s">
        <v>807</v>
      </c>
      <c r="B42" s="2031" t="s">
        <v>825</v>
      </c>
      <c r="C42" s="1219"/>
      <c r="D42" s="1220"/>
      <c r="E42" s="1221"/>
      <c r="F42" s="1219"/>
      <c r="G42" s="1220"/>
      <c r="H42" s="1221"/>
      <c r="I42" s="1219"/>
      <c r="J42" s="1220"/>
      <c r="K42" s="1221"/>
      <c r="L42" s="1219"/>
      <c r="M42" s="1220"/>
      <c r="N42" s="1221"/>
      <c r="O42" s="1219"/>
      <c r="P42" s="1220"/>
      <c r="Q42" s="1221"/>
      <c r="R42" s="1219"/>
      <c r="S42" s="1220"/>
      <c r="T42" s="1221"/>
      <c r="U42" s="1219"/>
      <c r="V42" s="1222"/>
      <c r="W42" s="1196"/>
      <c r="X42" s="1194"/>
      <c r="Y42" s="1197"/>
      <c r="Z42" s="1196"/>
      <c r="AA42" s="1194"/>
      <c r="AB42" s="1197"/>
      <c r="AC42" s="1196"/>
      <c r="AD42" s="1194">
        <v>5380</v>
      </c>
      <c r="AE42" s="1197">
        <v>5380</v>
      </c>
      <c r="AF42" s="1196">
        <v>5380</v>
      </c>
      <c r="AG42" s="1194"/>
      <c r="AH42" s="1197">
        <v>214625</v>
      </c>
      <c r="AI42" s="1196">
        <v>207700</v>
      </c>
      <c r="AJ42" s="1194"/>
      <c r="AK42" s="1197"/>
      <c r="AL42" s="1196"/>
      <c r="AM42" s="1194">
        <v>36411</v>
      </c>
      <c r="AN42" s="1197">
        <v>49311</v>
      </c>
      <c r="AO42" s="1196">
        <v>47757.229999999996</v>
      </c>
      <c r="AP42" s="1194"/>
      <c r="AQ42" s="1197"/>
      <c r="AR42" s="1196"/>
      <c r="AS42" s="1194"/>
      <c r="AT42" s="1197"/>
      <c r="AU42" s="1196"/>
      <c r="AV42" s="1194"/>
      <c r="AW42" s="1197"/>
      <c r="AX42" s="1196"/>
      <c r="AY42" s="1194"/>
      <c r="AZ42" s="1197"/>
      <c r="BA42" s="1196"/>
      <c r="BB42" s="1194"/>
      <c r="BC42" s="1197">
        <v>2800</v>
      </c>
      <c r="BD42" s="1196">
        <v>2800</v>
      </c>
      <c r="BE42" s="1194"/>
      <c r="BF42" s="1197"/>
      <c r="BG42" s="1196"/>
      <c r="BH42" s="1234">
        <v>41791</v>
      </c>
      <c r="BI42" s="1235">
        <v>272116</v>
      </c>
      <c r="BJ42" s="1236">
        <v>263637.23</v>
      </c>
      <c r="BK42" s="1223"/>
      <c r="BL42" s="1226"/>
      <c r="BM42" s="1225"/>
      <c r="BN42" s="1223"/>
      <c r="BO42" s="1226"/>
      <c r="BP42" s="1225"/>
      <c r="BQ42" s="1223"/>
      <c r="BR42" s="1226"/>
      <c r="BS42" s="1225"/>
      <c r="BT42" s="1223"/>
      <c r="BU42" s="1226"/>
      <c r="BV42" s="1225"/>
      <c r="BW42" s="1223"/>
      <c r="BX42" s="1226"/>
      <c r="BY42" s="1225"/>
      <c r="BZ42" s="1223"/>
      <c r="CA42" s="1226"/>
      <c r="CB42" s="1225"/>
      <c r="CC42" s="1223"/>
      <c r="CD42" s="1226"/>
      <c r="CE42" s="1225"/>
      <c r="CF42" s="1223"/>
      <c r="CG42" s="1226"/>
      <c r="CH42" s="1225"/>
      <c r="CI42" s="1223">
        <v>172360</v>
      </c>
      <c r="CJ42" s="1226">
        <v>444142</v>
      </c>
      <c r="CK42" s="1257">
        <v>206054.50400000002</v>
      </c>
      <c r="CL42" s="1223"/>
      <c r="CM42" s="1226"/>
      <c r="CN42" s="1225"/>
      <c r="CO42" s="1223"/>
      <c r="CP42" s="1226"/>
      <c r="CQ42" s="1225"/>
      <c r="CR42" s="1219"/>
      <c r="CS42" s="1220"/>
      <c r="CT42" s="1221"/>
      <c r="CU42" s="1219"/>
      <c r="CV42" s="1220"/>
      <c r="CW42" s="1678"/>
      <c r="CX42" s="1219"/>
      <c r="CY42" s="1220"/>
      <c r="CZ42" s="1221"/>
      <c r="DA42" s="1223">
        <v>172360</v>
      </c>
      <c r="DB42" s="1224">
        <v>444142</v>
      </c>
      <c r="DC42" s="1225">
        <v>206054.50400000002</v>
      </c>
      <c r="DD42" s="1176">
        <v>214151</v>
      </c>
      <c r="DE42" s="1177">
        <v>716258</v>
      </c>
      <c r="DF42" s="1178">
        <v>469691.734</v>
      </c>
      <c r="DG42" s="1223"/>
      <c r="DH42" s="1226"/>
      <c r="DI42" s="1225"/>
      <c r="DJ42" s="1223"/>
      <c r="DK42" s="1226"/>
      <c r="DL42" s="1257"/>
      <c r="DM42" s="1223">
        <v>0</v>
      </c>
      <c r="DN42" s="1269">
        <v>0</v>
      </c>
      <c r="DO42" s="1225">
        <v>0</v>
      </c>
      <c r="DP42" s="1223"/>
      <c r="DQ42" s="1226"/>
      <c r="DR42" s="1225"/>
      <c r="DS42" s="1269"/>
      <c r="DT42" s="1226"/>
      <c r="DU42" s="1225"/>
      <c r="DV42" s="536">
        <v>214151</v>
      </c>
      <c r="DW42" s="389">
        <v>716258</v>
      </c>
      <c r="DX42" s="541">
        <v>469691.734</v>
      </c>
      <c r="DY42" s="1300">
        <v>65.575774930262554</v>
      </c>
    </row>
    <row r="43" spans="1:129" s="118" customFormat="1" ht="30" customHeight="1" x14ac:dyDescent="0.2">
      <c r="A43" s="2020"/>
      <c r="B43" s="2021" t="s">
        <v>808</v>
      </c>
      <c r="C43" s="534">
        <v>3364669</v>
      </c>
      <c r="D43" s="347">
        <v>4864605</v>
      </c>
      <c r="E43" s="533">
        <v>2622267.2979999995</v>
      </c>
      <c r="F43" s="534">
        <v>226550</v>
      </c>
      <c r="G43" s="347">
        <v>229668</v>
      </c>
      <c r="H43" s="533">
        <v>130905.69600000001</v>
      </c>
      <c r="I43" s="534">
        <v>38978</v>
      </c>
      <c r="J43" s="347">
        <v>69807</v>
      </c>
      <c r="K43" s="533">
        <v>51469.734000000004</v>
      </c>
      <c r="L43" s="534">
        <v>36846</v>
      </c>
      <c r="M43" s="347">
        <v>67891</v>
      </c>
      <c r="N43" s="533">
        <v>30480.155999999999</v>
      </c>
      <c r="O43" s="534">
        <v>0</v>
      </c>
      <c r="P43" s="347">
        <v>0</v>
      </c>
      <c r="Q43" s="533">
        <v>0</v>
      </c>
      <c r="R43" s="534">
        <v>616942</v>
      </c>
      <c r="S43" s="347">
        <v>903216</v>
      </c>
      <c r="T43" s="533">
        <v>290928.26300000004</v>
      </c>
      <c r="U43" s="534">
        <v>763789</v>
      </c>
      <c r="V43" s="347">
        <v>756954.09700000007</v>
      </c>
      <c r="W43" s="533">
        <v>544309.41599999997</v>
      </c>
      <c r="X43" s="534">
        <v>124022</v>
      </c>
      <c r="Y43" s="544">
        <v>153635</v>
      </c>
      <c r="Z43" s="533">
        <v>121370.84600000001</v>
      </c>
      <c r="AA43" s="534">
        <v>5646</v>
      </c>
      <c r="AB43" s="544">
        <v>5646</v>
      </c>
      <c r="AC43" s="533">
        <v>5645.3</v>
      </c>
      <c r="AD43" s="534">
        <v>510539</v>
      </c>
      <c r="AE43" s="544">
        <v>483539</v>
      </c>
      <c r="AF43" s="533">
        <v>471329</v>
      </c>
      <c r="AG43" s="534">
        <v>633258</v>
      </c>
      <c r="AH43" s="544">
        <v>831726</v>
      </c>
      <c r="AI43" s="533">
        <v>734681.39199999999</v>
      </c>
      <c r="AJ43" s="534">
        <v>8743</v>
      </c>
      <c r="AK43" s="544">
        <v>8743</v>
      </c>
      <c r="AL43" s="533">
        <v>0</v>
      </c>
      <c r="AM43" s="534">
        <v>1535805</v>
      </c>
      <c r="AN43" s="544">
        <v>1608342.2</v>
      </c>
      <c r="AO43" s="533">
        <v>525647.56600000011</v>
      </c>
      <c r="AP43" s="534">
        <v>65152</v>
      </c>
      <c r="AQ43" s="544">
        <v>79440</v>
      </c>
      <c r="AR43" s="533">
        <v>42550.693999999996</v>
      </c>
      <c r="AS43" s="534">
        <v>11000</v>
      </c>
      <c r="AT43" s="544">
        <v>10300</v>
      </c>
      <c r="AU43" s="533">
        <v>9300</v>
      </c>
      <c r="AV43" s="534">
        <v>831612</v>
      </c>
      <c r="AW43" s="544">
        <v>854849</v>
      </c>
      <c r="AX43" s="533">
        <v>554613.70199999993</v>
      </c>
      <c r="AY43" s="534">
        <v>7237</v>
      </c>
      <c r="AZ43" s="544">
        <v>11771</v>
      </c>
      <c r="BA43" s="533">
        <v>8447.1810000000005</v>
      </c>
      <c r="BB43" s="534">
        <v>2578491.0810000002</v>
      </c>
      <c r="BC43" s="544">
        <v>2563239.2290000003</v>
      </c>
      <c r="BD43" s="533">
        <v>2223206.7769999998</v>
      </c>
      <c r="BE43" s="534">
        <v>471012</v>
      </c>
      <c r="BF43" s="544">
        <v>344011</v>
      </c>
      <c r="BG43" s="533">
        <v>222387.95799999998</v>
      </c>
      <c r="BH43" s="534">
        <v>11830291.081</v>
      </c>
      <c r="BI43" s="544">
        <v>13847382.526000001</v>
      </c>
      <c r="BJ43" s="533">
        <v>8589540.9790000003</v>
      </c>
      <c r="BK43" s="534">
        <v>635</v>
      </c>
      <c r="BL43" s="544">
        <v>635</v>
      </c>
      <c r="BM43" s="533">
        <v>211.02499999999998</v>
      </c>
      <c r="BN43" s="534">
        <v>118681</v>
      </c>
      <c r="BO43" s="544">
        <v>294306</v>
      </c>
      <c r="BP43" s="533">
        <v>219796.30100000001</v>
      </c>
      <c r="BQ43" s="534">
        <v>93000</v>
      </c>
      <c r="BR43" s="544">
        <v>93000</v>
      </c>
      <c r="BS43" s="533">
        <v>93000</v>
      </c>
      <c r="BT43" s="534">
        <v>7431</v>
      </c>
      <c r="BU43" s="544">
        <v>48565</v>
      </c>
      <c r="BV43" s="533">
        <v>28192.499000000003</v>
      </c>
      <c r="BW43" s="534">
        <v>1270</v>
      </c>
      <c r="BX43" s="544">
        <v>2484</v>
      </c>
      <c r="BY43" s="533">
        <v>2387.6000000000004</v>
      </c>
      <c r="BZ43" s="534">
        <v>59690</v>
      </c>
      <c r="CA43" s="544">
        <v>25211</v>
      </c>
      <c r="CB43" s="533">
        <v>11744.457999999999</v>
      </c>
      <c r="CC43" s="534">
        <v>548861</v>
      </c>
      <c r="CD43" s="544">
        <v>628196.24400000006</v>
      </c>
      <c r="CE43" s="540">
        <v>297001.03200000006</v>
      </c>
      <c r="CF43" s="534">
        <v>2000</v>
      </c>
      <c r="CG43" s="544">
        <v>2017</v>
      </c>
      <c r="CH43" s="533">
        <v>72.819999999999993</v>
      </c>
      <c r="CI43" s="534">
        <v>424779</v>
      </c>
      <c r="CJ43" s="544">
        <v>572714</v>
      </c>
      <c r="CK43" s="540">
        <v>300235.41100000002</v>
      </c>
      <c r="CL43" s="534">
        <v>50473</v>
      </c>
      <c r="CM43" s="544">
        <v>50473</v>
      </c>
      <c r="CN43" s="533">
        <v>12857.289000000001</v>
      </c>
      <c r="CO43" s="534">
        <v>5080</v>
      </c>
      <c r="CP43" s="544">
        <v>5080</v>
      </c>
      <c r="CQ43" s="533">
        <v>3083.6979999999994</v>
      </c>
      <c r="CR43" s="534">
        <v>500000</v>
      </c>
      <c r="CS43" s="347">
        <v>401330</v>
      </c>
      <c r="CT43" s="533">
        <v>0</v>
      </c>
      <c r="CU43" s="534">
        <v>6350</v>
      </c>
      <c r="CV43" s="347">
        <v>65621</v>
      </c>
      <c r="CW43" s="540">
        <v>1725.2949999999998</v>
      </c>
      <c r="CX43" s="534">
        <v>55550</v>
      </c>
      <c r="CY43" s="347">
        <v>51238</v>
      </c>
      <c r="CZ43" s="533">
        <v>49651.224999999999</v>
      </c>
      <c r="DA43" s="534">
        <v>1873800</v>
      </c>
      <c r="DB43" s="347">
        <v>2240870.2439999999</v>
      </c>
      <c r="DC43" s="533">
        <v>1019958.6839999999</v>
      </c>
      <c r="DD43" s="534">
        <v>13704091.081</v>
      </c>
      <c r="DE43" s="347">
        <v>16088252.77</v>
      </c>
      <c r="DF43" s="533">
        <v>9609499.6630000006</v>
      </c>
      <c r="DG43" s="534">
        <v>36717</v>
      </c>
      <c r="DH43" s="544">
        <v>107398.72</v>
      </c>
      <c r="DI43" s="533">
        <v>90249.249000000011</v>
      </c>
      <c r="DJ43" s="534">
        <v>3356003</v>
      </c>
      <c r="DK43" s="544">
        <v>3686976.7890000003</v>
      </c>
      <c r="DL43" s="540">
        <v>2886831.2729999996</v>
      </c>
      <c r="DM43" s="534">
        <v>3392720</v>
      </c>
      <c r="DN43" s="1671">
        <v>3794375.5090000005</v>
      </c>
      <c r="DO43" s="533">
        <v>2977080.5219999999</v>
      </c>
      <c r="DP43" s="534">
        <v>4842436</v>
      </c>
      <c r="DQ43" s="544">
        <v>5115132.4279999994</v>
      </c>
      <c r="DR43" s="533">
        <v>4744184.7379999999</v>
      </c>
      <c r="DS43" s="542">
        <v>3043358</v>
      </c>
      <c r="DT43" s="544">
        <v>3279236.6170000001</v>
      </c>
      <c r="DU43" s="533">
        <v>3166462.8969999999</v>
      </c>
      <c r="DV43" s="534">
        <v>24982605.081</v>
      </c>
      <c r="DW43" s="544">
        <v>28276997.324000005</v>
      </c>
      <c r="DX43" s="533">
        <v>20497227.82</v>
      </c>
      <c r="DY43" s="1297">
        <v>72.487285637655191</v>
      </c>
    </row>
    <row r="44" spans="1:129" s="118" customFormat="1" ht="20.100000000000001" customHeight="1" x14ac:dyDescent="0.2">
      <c r="A44" s="2020" t="s">
        <v>109</v>
      </c>
      <c r="B44" s="2021" t="s">
        <v>64</v>
      </c>
      <c r="C44" s="534">
        <v>0</v>
      </c>
      <c r="D44" s="347">
        <v>0</v>
      </c>
      <c r="E44" s="533">
        <v>0</v>
      </c>
      <c r="F44" s="534">
        <v>0</v>
      </c>
      <c r="G44" s="347">
        <v>0</v>
      </c>
      <c r="H44" s="533">
        <v>0</v>
      </c>
      <c r="I44" s="534">
        <v>0</v>
      </c>
      <c r="J44" s="347">
        <v>0</v>
      </c>
      <c r="K44" s="533">
        <v>0</v>
      </c>
      <c r="L44" s="534">
        <v>0</v>
      </c>
      <c r="M44" s="347">
        <v>0</v>
      </c>
      <c r="N44" s="533">
        <v>0</v>
      </c>
      <c r="O44" s="534">
        <v>0</v>
      </c>
      <c r="P44" s="347">
        <v>0</v>
      </c>
      <c r="Q44" s="533">
        <v>0</v>
      </c>
      <c r="R44" s="534">
        <v>0</v>
      </c>
      <c r="S44" s="347">
        <v>0</v>
      </c>
      <c r="T44" s="533">
        <v>0</v>
      </c>
      <c r="U44" s="534">
        <v>0</v>
      </c>
      <c r="V44" s="347">
        <v>0</v>
      </c>
      <c r="W44" s="533">
        <v>0</v>
      </c>
      <c r="X44" s="534">
        <v>0</v>
      </c>
      <c r="Y44" s="544">
        <v>0</v>
      </c>
      <c r="Z44" s="533">
        <v>0</v>
      </c>
      <c r="AA44" s="534">
        <v>0</v>
      </c>
      <c r="AB44" s="544">
        <v>0</v>
      </c>
      <c r="AC44" s="533">
        <v>0</v>
      </c>
      <c r="AD44" s="534">
        <v>0</v>
      </c>
      <c r="AE44" s="544">
        <v>0</v>
      </c>
      <c r="AF44" s="533">
        <v>0</v>
      </c>
      <c r="AG44" s="534">
        <v>0</v>
      </c>
      <c r="AH44" s="544">
        <v>0</v>
      </c>
      <c r="AI44" s="533">
        <v>0</v>
      </c>
      <c r="AJ44" s="534">
        <v>0</v>
      </c>
      <c r="AK44" s="544">
        <v>0</v>
      </c>
      <c r="AL44" s="533">
        <v>0</v>
      </c>
      <c r="AM44" s="534">
        <v>0</v>
      </c>
      <c r="AN44" s="544">
        <v>0</v>
      </c>
      <c r="AO44" s="533">
        <v>0</v>
      </c>
      <c r="AP44" s="534">
        <v>0</v>
      </c>
      <c r="AQ44" s="544">
        <v>0</v>
      </c>
      <c r="AR44" s="533">
        <v>0</v>
      </c>
      <c r="AS44" s="534">
        <v>0</v>
      </c>
      <c r="AT44" s="544">
        <v>0</v>
      </c>
      <c r="AU44" s="533">
        <v>0</v>
      </c>
      <c r="AV44" s="534">
        <v>0</v>
      </c>
      <c r="AW44" s="544">
        <v>0</v>
      </c>
      <c r="AX44" s="533">
        <v>0</v>
      </c>
      <c r="AY44" s="534">
        <v>0</v>
      </c>
      <c r="AZ44" s="544">
        <v>0</v>
      </c>
      <c r="BA44" s="533">
        <v>0</v>
      </c>
      <c r="BB44" s="534">
        <v>145357.91899999999</v>
      </c>
      <c r="BC44" s="544">
        <v>600157.58100000001</v>
      </c>
      <c r="BD44" s="533">
        <v>458307.82699999999</v>
      </c>
      <c r="BE44" s="534">
        <v>0</v>
      </c>
      <c r="BF44" s="544">
        <v>0</v>
      </c>
      <c r="BG44" s="533">
        <v>0</v>
      </c>
      <c r="BH44" s="534">
        <v>145357.91899999999</v>
      </c>
      <c r="BI44" s="544">
        <v>600157.58100000001</v>
      </c>
      <c r="BJ44" s="533">
        <v>458307.82699999999</v>
      </c>
      <c r="BK44" s="534">
        <v>0</v>
      </c>
      <c r="BL44" s="544">
        <v>0</v>
      </c>
      <c r="BM44" s="533">
        <v>0</v>
      </c>
      <c r="BN44" s="534">
        <v>0</v>
      </c>
      <c r="BO44" s="544">
        <v>0</v>
      </c>
      <c r="BP44" s="533">
        <v>0</v>
      </c>
      <c r="BQ44" s="534">
        <v>0</v>
      </c>
      <c r="BR44" s="544">
        <v>0</v>
      </c>
      <c r="BS44" s="533">
        <v>0</v>
      </c>
      <c r="BT44" s="534">
        <v>0</v>
      </c>
      <c r="BU44" s="544">
        <v>0</v>
      </c>
      <c r="BV44" s="533">
        <v>0</v>
      </c>
      <c r="BW44" s="534">
        <v>0</v>
      </c>
      <c r="BX44" s="544">
        <v>0</v>
      </c>
      <c r="BY44" s="533">
        <v>0</v>
      </c>
      <c r="BZ44" s="534">
        <v>0</v>
      </c>
      <c r="CA44" s="544">
        <v>0</v>
      </c>
      <c r="CB44" s="533">
        <v>0</v>
      </c>
      <c r="CC44" s="534">
        <v>0</v>
      </c>
      <c r="CD44" s="544">
        <v>0</v>
      </c>
      <c r="CE44" s="533">
        <v>21300000</v>
      </c>
      <c r="CF44" s="534">
        <v>0</v>
      </c>
      <c r="CG44" s="544">
        <v>0</v>
      </c>
      <c r="CH44" s="533">
        <v>0</v>
      </c>
      <c r="CI44" s="534">
        <v>0</v>
      </c>
      <c r="CJ44" s="544">
        <v>0</v>
      </c>
      <c r="CK44" s="540">
        <v>0</v>
      </c>
      <c r="CL44" s="534">
        <v>0</v>
      </c>
      <c r="CM44" s="544">
        <v>0</v>
      </c>
      <c r="CN44" s="533">
        <v>0</v>
      </c>
      <c r="CO44" s="534">
        <v>0</v>
      </c>
      <c r="CP44" s="544">
        <v>0</v>
      </c>
      <c r="CQ44" s="533">
        <v>0</v>
      </c>
      <c r="CR44" s="534">
        <v>0</v>
      </c>
      <c r="CS44" s="347">
        <v>0</v>
      </c>
      <c r="CT44" s="533">
        <v>0</v>
      </c>
      <c r="CU44" s="534">
        <v>0</v>
      </c>
      <c r="CV44" s="347">
        <v>0</v>
      </c>
      <c r="CW44" s="540">
        <v>0</v>
      </c>
      <c r="CX44" s="534">
        <v>0</v>
      </c>
      <c r="CY44" s="347">
        <v>0</v>
      </c>
      <c r="CZ44" s="533">
        <v>0</v>
      </c>
      <c r="DA44" s="534">
        <v>0</v>
      </c>
      <c r="DB44" s="1671">
        <v>0</v>
      </c>
      <c r="DC44" s="533">
        <v>21300000</v>
      </c>
      <c r="DD44" s="534">
        <v>145357.91899999999</v>
      </c>
      <c r="DE44" s="544">
        <v>600157.58100000001</v>
      </c>
      <c r="DF44" s="533">
        <v>21758307.827</v>
      </c>
      <c r="DG44" s="534">
        <v>0</v>
      </c>
      <c r="DH44" s="544">
        <v>0</v>
      </c>
      <c r="DI44" s="533">
        <v>0</v>
      </c>
      <c r="DJ44" s="534">
        <v>0</v>
      </c>
      <c r="DK44" s="544">
        <v>0</v>
      </c>
      <c r="DL44" s="540">
        <v>0</v>
      </c>
      <c r="DM44" s="534">
        <v>0</v>
      </c>
      <c r="DN44" s="1671">
        <v>0</v>
      </c>
      <c r="DO44" s="533">
        <v>0</v>
      </c>
      <c r="DP44" s="534">
        <v>0</v>
      </c>
      <c r="DQ44" s="544">
        <v>0</v>
      </c>
      <c r="DR44" s="533">
        <v>0</v>
      </c>
      <c r="DS44" s="542">
        <v>0</v>
      </c>
      <c r="DT44" s="544">
        <v>0</v>
      </c>
      <c r="DU44" s="533">
        <v>0</v>
      </c>
      <c r="DV44" s="534">
        <v>145357.91899999999</v>
      </c>
      <c r="DW44" s="544">
        <v>600157.58100000001</v>
      </c>
      <c r="DX44" s="540">
        <v>21758307.827</v>
      </c>
      <c r="DY44" s="1297">
        <v>3625.432472375951</v>
      </c>
    </row>
    <row r="45" spans="1:129" ht="20.100000000000001" customHeight="1" x14ac:dyDescent="0.2">
      <c r="A45" s="2038" t="s">
        <v>38</v>
      </c>
      <c r="B45" s="2039" t="s">
        <v>809</v>
      </c>
      <c r="C45" s="534">
        <v>0</v>
      </c>
      <c r="D45" s="347">
        <v>0</v>
      </c>
      <c r="E45" s="533">
        <v>0</v>
      </c>
      <c r="F45" s="534">
        <v>0</v>
      </c>
      <c r="G45" s="347">
        <v>0</v>
      </c>
      <c r="H45" s="533">
        <v>0</v>
      </c>
      <c r="I45" s="534">
        <v>0</v>
      </c>
      <c r="J45" s="347">
        <v>0</v>
      </c>
      <c r="K45" s="533">
        <v>0</v>
      </c>
      <c r="L45" s="534">
        <v>0</v>
      </c>
      <c r="M45" s="347">
        <v>0</v>
      </c>
      <c r="N45" s="533">
        <v>0</v>
      </c>
      <c r="O45" s="534">
        <v>0</v>
      </c>
      <c r="P45" s="347">
        <v>0</v>
      </c>
      <c r="Q45" s="533">
        <v>0</v>
      </c>
      <c r="R45" s="534">
        <v>0</v>
      </c>
      <c r="S45" s="347">
        <v>0</v>
      </c>
      <c r="T45" s="533">
        <v>0</v>
      </c>
      <c r="U45" s="534">
        <v>0</v>
      </c>
      <c r="V45" s="347">
        <v>0</v>
      </c>
      <c r="W45" s="533">
        <v>0</v>
      </c>
      <c r="X45" s="534">
        <v>0</v>
      </c>
      <c r="Y45" s="544">
        <v>0</v>
      </c>
      <c r="Z45" s="533">
        <v>0</v>
      </c>
      <c r="AA45" s="534">
        <v>0</v>
      </c>
      <c r="AB45" s="544">
        <v>0</v>
      </c>
      <c r="AC45" s="533">
        <v>0</v>
      </c>
      <c r="AD45" s="534">
        <v>0</v>
      </c>
      <c r="AE45" s="544">
        <v>0</v>
      </c>
      <c r="AF45" s="533">
        <v>0</v>
      </c>
      <c r="AG45" s="534">
        <v>0</v>
      </c>
      <c r="AH45" s="544">
        <v>0</v>
      </c>
      <c r="AI45" s="533">
        <v>0</v>
      </c>
      <c r="AJ45" s="534">
        <v>0</v>
      </c>
      <c r="AK45" s="544">
        <v>0</v>
      </c>
      <c r="AL45" s="533">
        <v>0</v>
      </c>
      <c r="AM45" s="534">
        <v>0</v>
      </c>
      <c r="AN45" s="544">
        <v>0</v>
      </c>
      <c r="AO45" s="533">
        <v>0</v>
      </c>
      <c r="AP45" s="534">
        <v>0</v>
      </c>
      <c r="AQ45" s="544">
        <v>0</v>
      </c>
      <c r="AR45" s="533">
        <v>0</v>
      </c>
      <c r="AS45" s="534">
        <v>0</v>
      </c>
      <c r="AT45" s="544">
        <v>0</v>
      </c>
      <c r="AU45" s="533">
        <v>0</v>
      </c>
      <c r="AV45" s="534">
        <v>0</v>
      </c>
      <c r="AW45" s="544">
        <v>0</v>
      </c>
      <c r="AX45" s="533">
        <v>0</v>
      </c>
      <c r="AY45" s="534">
        <v>0</v>
      </c>
      <c r="AZ45" s="544">
        <v>0</v>
      </c>
      <c r="BA45" s="533">
        <v>0</v>
      </c>
      <c r="BB45" s="534">
        <v>145357.91899999999</v>
      </c>
      <c r="BC45" s="544">
        <v>600157.58100000001</v>
      </c>
      <c r="BD45" s="533">
        <v>458307.82699999999</v>
      </c>
      <c r="BE45" s="534">
        <v>0</v>
      </c>
      <c r="BF45" s="544">
        <v>0</v>
      </c>
      <c r="BG45" s="533">
        <v>0</v>
      </c>
      <c r="BH45" s="534">
        <v>145357.91899999999</v>
      </c>
      <c r="BI45" s="347">
        <v>600157.58100000001</v>
      </c>
      <c r="BJ45" s="533">
        <v>458307.82699999999</v>
      </c>
      <c r="BK45" s="534">
        <v>0</v>
      </c>
      <c r="BL45" s="544">
        <v>0</v>
      </c>
      <c r="BM45" s="533">
        <v>0</v>
      </c>
      <c r="BN45" s="534">
        <v>0</v>
      </c>
      <c r="BO45" s="544">
        <v>0</v>
      </c>
      <c r="BP45" s="533">
        <v>0</v>
      </c>
      <c r="BQ45" s="534">
        <v>0</v>
      </c>
      <c r="BR45" s="544">
        <v>0</v>
      </c>
      <c r="BS45" s="533">
        <v>0</v>
      </c>
      <c r="BT45" s="534">
        <v>0</v>
      </c>
      <c r="BU45" s="544">
        <v>0</v>
      </c>
      <c r="BV45" s="533">
        <v>0</v>
      </c>
      <c r="BW45" s="534">
        <v>0</v>
      </c>
      <c r="BX45" s="544">
        <v>0</v>
      </c>
      <c r="BY45" s="533">
        <v>0</v>
      </c>
      <c r="BZ45" s="534">
        <v>0</v>
      </c>
      <c r="CA45" s="544">
        <v>0</v>
      </c>
      <c r="CB45" s="533">
        <v>0</v>
      </c>
      <c r="CC45" s="534">
        <v>0</v>
      </c>
      <c r="CD45" s="544">
        <v>0</v>
      </c>
      <c r="CE45" s="533">
        <v>21300000</v>
      </c>
      <c r="CF45" s="1190">
        <v>0</v>
      </c>
      <c r="CG45" s="1193">
        <v>0</v>
      </c>
      <c r="CH45" s="1192">
        <v>0</v>
      </c>
      <c r="CI45" s="1190">
        <v>0</v>
      </c>
      <c r="CJ45" s="1193">
        <v>0</v>
      </c>
      <c r="CK45" s="1271">
        <v>0</v>
      </c>
      <c r="CL45" s="1190">
        <v>0</v>
      </c>
      <c r="CM45" s="1193">
        <v>0</v>
      </c>
      <c r="CN45" s="1192">
        <v>0</v>
      </c>
      <c r="CO45" s="1190">
        <v>0</v>
      </c>
      <c r="CP45" s="1193">
        <v>0</v>
      </c>
      <c r="CQ45" s="1192">
        <v>0</v>
      </c>
      <c r="CR45" s="534">
        <v>0</v>
      </c>
      <c r="CS45" s="347">
        <v>0</v>
      </c>
      <c r="CT45" s="533">
        <v>0</v>
      </c>
      <c r="CU45" s="534">
        <v>0</v>
      </c>
      <c r="CV45" s="347">
        <v>0</v>
      </c>
      <c r="CW45" s="540">
        <v>0</v>
      </c>
      <c r="CX45" s="534">
        <v>0</v>
      </c>
      <c r="CY45" s="347">
        <v>0</v>
      </c>
      <c r="CZ45" s="533">
        <v>0</v>
      </c>
      <c r="DA45" s="1190">
        <v>0</v>
      </c>
      <c r="DB45" s="1672">
        <v>0</v>
      </c>
      <c r="DC45" s="1192">
        <v>21300000</v>
      </c>
      <c r="DD45" s="982">
        <v>145357.91899999999</v>
      </c>
      <c r="DE45" s="1252">
        <v>600157.58100000001</v>
      </c>
      <c r="DF45" s="1251">
        <v>21758307.827</v>
      </c>
      <c r="DG45" s="1190">
        <v>0</v>
      </c>
      <c r="DH45" s="1193">
        <v>0</v>
      </c>
      <c r="DI45" s="1192">
        <v>0</v>
      </c>
      <c r="DJ45" s="1190">
        <v>0</v>
      </c>
      <c r="DK45" s="1193">
        <v>0</v>
      </c>
      <c r="DL45" s="1271">
        <v>0</v>
      </c>
      <c r="DM45" s="1190">
        <v>0</v>
      </c>
      <c r="DN45" s="1191">
        <v>0</v>
      </c>
      <c r="DO45" s="1192">
        <v>0</v>
      </c>
      <c r="DP45" s="1190">
        <v>0</v>
      </c>
      <c r="DQ45" s="1193">
        <v>0</v>
      </c>
      <c r="DR45" s="1192">
        <v>0</v>
      </c>
      <c r="DS45" s="1274">
        <v>0</v>
      </c>
      <c r="DT45" s="1193">
        <v>0</v>
      </c>
      <c r="DU45" s="1192">
        <v>0</v>
      </c>
      <c r="DV45" s="1190">
        <v>145357.91899999999</v>
      </c>
      <c r="DW45" s="1193">
        <v>600157.58100000001</v>
      </c>
      <c r="DX45" s="1271">
        <v>21758307.827</v>
      </c>
      <c r="DY45" s="1297">
        <v>3625.432472375951</v>
      </c>
    </row>
    <row r="46" spans="1:129" ht="18" customHeight="1" x14ac:dyDescent="0.2">
      <c r="A46" s="2029" t="s">
        <v>810</v>
      </c>
      <c r="B46" s="2040" t="s">
        <v>811</v>
      </c>
      <c r="C46" s="1204"/>
      <c r="D46" s="1206"/>
      <c r="E46" s="1207"/>
      <c r="F46" s="1204"/>
      <c r="G46" s="1206"/>
      <c r="H46" s="1207"/>
      <c r="I46" s="1204"/>
      <c r="J46" s="1206"/>
      <c r="K46" s="1207"/>
      <c r="L46" s="1204"/>
      <c r="M46" s="1206"/>
      <c r="N46" s="1207"/>
      <c r="O46" s="1204"/>
      <c r="P46" s="1206"/>
      <c r="Q46" s="1207"/>
      <c r="R46" s="1204"/>
      <c r="S46" s="1206"/>
      <c r="T46" s="1207"/>
      <c r="U46" s="1204"/>
      <c r="V46" s="1206"/>
      <c r="W46" s="1207"/>
      <c r="X46" s="1204"/>
      <c r="Y46" s="1206"/>
      <c r="Z46" s="1207"/>
      <c r="AA46" s="1204"/>
      <c r="AB46" s="1206"/>
      <c r="AC46" s="1207"/>
      <c r="AD46" s="1204"/>
      <c r="AE46" s="1206"/>
      <c r="AF46" s="1207"/>
      <c r="AG46" s="1204"/>
      <c r="AH46" s="1206"/>
      <c r="AI46" s="1207"/>
      <c r="AJ46" s="1204"/>
      <c r="AK46" s="1206"/>
      <c r="AL46" s="1207"/>
      <c r="AM46" s="1204"/>
      <c r="AN46" s="1206"/>
      <c r="AO46" s="1207"/>
      <c r="AP46" s="1204"/>
      <c r="AQ46" s="1206"/>
      <c r="AR46" s="1207"/>
      <c r="AS46" s="1204"/>
      <c r="AT46" s="1206"/>
      <c r="AU46" s="1207"/>
      <c r="AV46" s="1204"/>
      <c r="AW46" s="1206"/>
      <c r="AX46" s="1207"/>
      <c r="AY46" s="1204"/>
      <c r="AZ46" s="1206"/>
      <c r="BA46" s="1207"/>
      <c r="BB46" s="1204"/>
      <c r="BC46" s="1206"/>
      <c r="BD46" s="1207"/>
      <c r="BE46" s="1227">
        <v>0</v>
      </c>
      <c r="BF46" s="1228">
        <v>0</v>
      </c>
      <c r="BG46" s="1229">
        <v>0</v>
      </c>
      <c r="BH46" s="1230">
        <v>0</v>
      </c>
      <c r="BI46" s="1248">
        <v>0</v>
      </c>
      <c r="BJ46" s="1232">
        <v>0</v>
      </c>
      <c r="BK46" s="1204"/>
      <c r="BL46" s="1206"/>
      <c r="BM46" s="1207"/>
      <c r="BN46" s="1204"/>
      <c r="BO46" s="1206"/>
      <c r="BP46" s="1207"/>
      <c r="BQ46" s="1204"/>
      <c r="BR46" s="1206"/>
      <c r="BS46" s="1207"/>
      <c r="BT46" s="1204"/>
      <c r="BU46" s="1206"/>
      <c r="BV46" s="1207"/>
      <c r="BW46" s="1204"/>
      <c r="BX46" s="1206"/>
      <c r="BY46" s="1207"/>
      <c r="BZ46" s="1204"/>
      <c r="CA46" s="1206"/>
      <c r="CB46" s="1207"/>
      <c r="CC46" s="1204"/>
      <c r="CD46" s="1206"/>
      <c r="CE46" s="1263"/>
      <c r="CF46" s="1204"/>
      <c r="CG46" s="1206"/>
      <c r="CH46" s="1207"/>
      <c r="CI46" s="1204"/>
      <c r="CJ46" s="1206"/>
      <c r="CK46" s="1583"/>
      <c r="CL46" s="1204"/>
      <c r="CM46" s="1206"/>
      <c r="CN46" s="1263"/>
      <c r="CO46" s="1204"/>
      <c r="CP46" s="1206"/>
      <c r="CQ46" s="1263"/>
      <c r="CR46" s="1204"/>
      <c r="CS46" s="1206"/>
      <c r="CT46" s="1207"/>
      <c r="CU46" s="1204"/>
      <c r="CV46" s="1206"/>
      <c r="CW46" s="1679"/>
      <c r="CX46" s="1204"/>
      <c r="CY46" s="1206"/>
      <c r="CZ46" s="1207"/>
      <c r="DA46" s="1683">
        <v>0</v>
      </c>
      <c r="DB46" s="1673">
        <v>0</v>
      </c>
      <c r="DC46" s="1684">
        <v>0</v>
      </c>
      <c r="DD46" s="1029">
        <v>0</v>
      </c>
      <c r="DE46" s="1184">
        <v>0</v>
      </c>
      <c r="DF46" s="1185">
        <v>0</v>
      </c>
      <c r="DG46" s="1204"/>
      <c r="DH46" s="1206"/>
      <c r="DI46" s="1207"/>
      <c r="DJ46" s="1204"/>
      <c r="DK46" s="1206"/>
      <c r="DL46" s="1679"/>
      <c r="DM46" s="536">
        <v>0</v>
      </c>
      <c r="DN46" s="541">
        <v>0</v>
      </c>
      <c r="DO46" s="535">
        <v>0</v>
      </c>
      <c r="DP46" s="1204"/>
      <c r="DQ46" s="1206"/>
      <c r="DR46" s="1263"/>
      <c r="DS46" s="1592"/>
      <c r="DT46" s="1206"/>
      <c r="DU46" s="1207"/>
      <c r="DV46" s="536">
        <v>0</v>
      </c>
      <c r="DW46" s="545">
        <v>0</v>
      </c>
      <c r="DX46" s="541">
        <v>0</v>
      </c>
      <c r="DY46" s="1299">
        <v>0</v>
      </c>
    </row>
    <row r="47" spans="1:129" ht="15" customHeight="1" x14ac:dyDescent="0.2">
      <c r="A47" s="2041" t="s">
        <v>812</v>
      </c>
      <c r="B47" s="2042" t="s">
        <v>841</v>
      </c>
      <c r="C47" s="1205"/>
      <c r="D47" s="1208"/>
      <c r="E47" s="1209"/>
      <c r="F47" s="1205"/>
      <c r="G47" s="1208"/>
      <c r="H47" s="1209"/>
      <c r="I47" s="1205"/>
      <c r="J47" s="1208"/>
      <c r="K47" s="1209"/>
      <c r="L47" s="1205"/>
      <c r="M47" s="1208"/>
      <c r="N47" s="1209"/>
      <c r="O47" s="1205"/>
      <c r="P47" s="1208"/>
      <c r="Q47" s="1209"/>
      <c r="R47" s="1205"/>
      <c r="S47" s="1208"/>
      <c r="T47" s="1209"/>
      <c r="U47" s="1205"/>
      <c r="V47" s="1208"/>
      <c r="W47" s="1209"/>
      <c r="X47" s="1205"/>
      <c r="Y47" s="1208"/>
      <c r="Z47" s="1209"/>
      <c r="AA47" s="1205"/>
      <c r="AB47" s="1208"/>
      <c r="AC47" s="1209"/>
      <c r="AD47" s="1205"/>
      <c r="AE47" s="1208"/>
      <c r="AF47" s="1209"/>
      <c r="AG47" s="1205"/>
      <c r="AH47" s="1208"/>
      <c r="AI47" s="1209"/>
      <c r="AJ47" s="1205"/>
      <c r="AK47" s="1208"/>
      <c r="AL47" s="1209"/>
      <c r="AM47" s="1205"/>
      <c r="AN47" s="1208"/>
      <c r="AO47" s="1209"/>
      <c r="AP47" s="1205"/>
      <c r="AQ47" s="1208"/>
      <c r="AR47" s="1209"/>
      <c r="AS47" s="1205"/>
      <c r="AT47" s="1208"/>
      <c r="AU47" s="1209"/>
      <c r="AV47" s="1205"/>
      <c r="AW47" s="1208"/>
      <c r="AX47" s="1209"/>
      <c r="AY47" s="1205"/>
      <c r="AZ47" s="1208"/>
      <c r="BA47" s="1209"/>
      <c r="BB47" s="1205"/>
      <c r="BC47" s="1208"/>
      <c r="BD47" s="1209"/>
      <c r="BE47" s="1237"/>
      <c r="BF47" s="1241"/>
      <c r="BG47" s="1242"/>
      <c r="BH47" s="1238">
        <v>0</v>
      </c>
      <c r="BI47" s="1239">
        <v>0</v>
      </c>
      <c r="BJ47" s="1240">
        <v>0</v>
      </c>
      <c r="BK47" s="1205"/>
      <c r="BL47" s="1208"/>
      <c r="BM47" s="1209"/>
      <c r="BN47" s="1205"/>
      <c r="BO47" s="1208"/>
      <c r="BP47" s="1209"/>
      <c r="BQ47" s="1205"/>
      <c r="BR47" s="1208"/>
      <c r="BS47" s="1209"/>
      <c r="BT47" s="1205"/>
      <c r="BU47" s="1208"/>
      <c r="BV47" s="1209"/>
      <c r="BW47" s="1205"/>
      <c r="BX47" s="1208"/>
      <c r="BY47" s="1209"/>
      <c r="BZ47" s="1205"/>
      <c r="CA47" s="1208"/>
      <c r="CB47" s="1209"/>
      <c r="CC47" s="1205"/>
      <c r="CD47" s="1208"/>
      <c r="CE47" s="1264"/>
      <c r="CF47" s="1205"/>
      <c r="CG47" s="1208"/>
      <c r="CH47" s="1209"/>
      <c r="CI47" s="1205"/>
      <c r="CJ47" s="1208"/>
      <c r="CK47" s="1584"/>
      <c r="CL47" s="1205"/>
      <c r="CM47" s="1208"/>
      <c r="CN47" s="1264"/>
      <c r="CO47" s="1205"/>
      <c r="CP47" s="1208"/>
      <c r="CQ47" s="1264"/>
      <c r="CR47" s="1205"/>
      <c r="CS47" s="1208"/>
      <c r="CT47" s="1209"/>
      <c r="CU47" s="1205"/>
      <c r="CV47" s="1208"/>
      <c r="CW47" s="1584"/>
      <c r="CX47" s="1205"/>
      <c r="CY47" s="1208"/>
      <c r="CZ47" s="1209"/>
      <c r="DA47" s="1237">
        <v>0</v>
      </c>
      <c r="DB47" s="1241">
        <v>0</v>
      </c>
      <c r="DC47" s="1242">
        <v>0</v>
      </c>
      <c r="DD47" s="1237">
        <v>0</v>
      </c>
      <c r="DE47" s="1265">
        <v>0</v>
      </c>
      <c r="DF47" s="1242">
        <v>0</v>
      </c>
      <c r="DG47" s="1205"/>
      <c r="DH47" s="1208"/>
      <c r="DI47" s="1209"/>
      <c r="DJ47" s="1205"/>
      <c r="DK47" s="1208"/>
      <c r="DL47" s="1584"/>
      <c r="DM47" s="536">
        <v>0</v>
      </c>
      <c r="DN47" s="541">
        <v>0</v>
      </c>
      <c r="DO47" s="535">
        <v>0</v>
      </c>
      <c r="DP47" s="1205"/>
      <c r="DQ47" s="1208"/>
      <c r="DR47" s="1264"/>
      <c r="DS47" s="1593"/>
      <c r="DT47" s="1208"/>
      <c r="DU47" s="1209"/>
      <c r="DV47" s="1237">
        <v>0</v>
      </c>
      <c r="DW47" s="1241">
        <v>0</v>
      </c>
      <c r="DX47" s="2317">
        <v>0</v>
      </c>
      <c r="DY47" s="1298">
        <v>0</v>
      </c>
    </row>
    <row r="48" spans="1:129" ht="15" customHeight="1" x14ac:dyDescent="0.2">
      <c r="A48" s="2041" t="s">
        <v>813</v>
      </c>
      <c r="B48" s="2042" t="s">
        <v>842</v>
      </c>
      <c r="C48" s="1205"/>
      <c r="D48" s="1208"/>
      <c r="E48" s="1209"/>
      <c r="F48" s="1205"/>
      <c r="G48" s="1208"/>
      <c r="H48" s="1209"/>
      <c r="I48" s="1205"/>
      <c r="J48" s="1208"/>
      <c r="K48" s="1209"/>
      <c r="L48" s="1205"/>
      <c r="M48" s="1208"/>
      <c r="N48" s="1209"/>
      <c r="O48" s="1205"/>
      <c r="P48" s="1208"/>
      <c r="Q48" s="1209"/>
      <c r="R48" s="1205"/>
      <c r="S48" s="1208"/>
      <c r="T48" s="1209"/>
      <c r="U48" s="1205"/>
      <c r="V48" s="1208"/>
      <c r="W48" s="1209"/>
      <c r="X48" s="1205"/>
      <c r="Y48" s="1208"/>
      <c r="Z48" s="1209"/>
      <c r="AA48" s="1205"/>
      <c r="AB48" s="1208"/>
      <c r="AC48" s="1209"/>
      <c r="AD48" s="1205"/>
      <c r="AE48" s="1208"/>
      <c r="AF48" s="1209"/>
      <c r="AG48" s="1205"/>
      <c r="AH48" s="1208"/>
      <c r="AI48" s="1209"/>
      <c r="AJ48" s="1205"/>
      <c r="AK48" s="1208"/>
      <c r="AL48" s="1209"/>
      <c r="AM48" s="1205"/>
      <c r="AN48" s="1208"/>
      <c r="AO48" s="1209"/>
      <c r="AP48" s="1205"/>
      <c r="AQ48" s="1208"/>
      <c r="AR48" s="1209"/>
      <c r="AS48" s="1205"/>
      <c r="AT48" s="1208"/>
      <c r="AU48" s="1209"/>
      <c r="AV48" s="1205"/>
      <c r="AW48" s="1208"/>
      <c r="AX48" s="1209"/>
      <c r="AY48" s="1205"/>
      <c r="AZ48" s="1208"/>
      <c r="BA48" s="1209"/>
      <c r="BB48" s="1205"/>
      <c r="BC48" s="1208"/>
      <c r="BD48" s="1209"/>
      <c r="BE48" s="1205"/>
      <c r="BF48" s="1208"/>
      <c r="BG48" s="1209"/>
      <c r="BH48" s="1219">
        <v>0</v>
      </c>
      <c r="BI48" s="1220">
        <v>0</v>
      </c>
      <c r="BJ48" s="1221">
        <v>0</v>
      </c>
      <c r="BK48" s="1205"/>
      <c r="BL48" s="1208"/>
      <c r="BM48" s="1209"/>
      <c r="BN48" s="1205"/>
      <c r="BO48" s="1208"/>
      <c r="BP48" s="1209"/>
      <c r="BQ48" s="1205"/>
      <c r="BR48" s="1208"/>
      <c r="BS48" s="1209"/>
      <c r="BT48" s="1205"/>
      <c r="BU48" s="1208"/>
      <c r="BV48" s="1209"/>
      <c r="BW48" s="1205"/>
      <c r="BX48" s="1208"/>
      <c r="BY48" s="1209"/>
      <c r="BZ48" s="1205"/>
      <c r="CA48" s="1208"/>
      <c r="CB48" s="1209"/>
      <c r="CC48" s="1205"/>
      <c r="CD48" s="1208"/>
      <c r="CE48" s="1264"/>
      <c r="CF48" s="1205"/>
      <c r="CG48" s="1208"/>
      <c r="CH48" s="1209"/>
      <c r="CI48" s="1205"/>
      <c r="CJ48" s="1208"/>
      <c r="CK48" s="1584"/>
      <c r="CL48" s="1205"/>
      <c r="CM48" s="1208"/>
      <c r="CN48" s="1264"/>
      <c r="CO48" s="1205"/>
      <c r="CP48" s="1208"/>
      <c r="CQ48" s="1264"/>
      <c r="CR48" s="1205"/>
      <c r="CS48" s="1208"/>
      <c r="CT48" s="1209"/>
      <c r="CU48" s="1205"/>
      <c r="CV48" s="1208"/>
      <c r="CW48" s="1584"/>
      <c r="CX48" s="1205"/>
      <c r="CY48" s="1208"/>
      <c r="CZ48" s="1209"/>
      <c r="DA48" s="1237">
        <v>0</v>
      </c>
      <c r="DB48" s="1241">
        <v>0</v>
      </c>
      <c r="DC48" s="1242">
        <v>0</v>
      </c>
      <c r="DD48" s="1237">
        <v>0</v>
      </c>
      <c r="DE48" s="1265">
        <v>0</v>
      </c>
      <c r="DF48" s="1242">
        <v>0</v>
      </c>
      <c r="DG48" s="1205"/>
      <c r="DH48" s="1208"/>
      <c r="DI48" s="1209"/>
      <c r="DJ48" s="1205"/>
      <c r="DK48" s="1208"/>
      <c r="DL48" s="1584"/>
      <c r="DM48" s="536">
        <v>0</v>
      </c>
      <c r="DN48" s="541">
        <v>0</v>
      </c>
      <c r="DO48" s="535">
        <v>0</v>
      </c>
      <c r="DP48" s="1205"/>
      <c r="DQ48" s="1208"/>
      <c r="DR48" s="1264"/>
      <c r="DS48" s="1593"/>
      <c r="DT48" s="1208"/>
      <c r="DU48" s="1209"/>
      <c r="DV48" s="536">
        <v>0</v>
      </c>
      <c r="DW48" s="545">
        <v>0</v>
      </c>
      <c r="DX48" s="541">
        <v>0</v>
      </c>
      <c r="DY48" s="1298">
        <v>0</v>
      </c>
    </row>
    <row r="49" spans="1:129" ht="15" customHeight="1" x14ac:dyDescent="0.2">
      <c r="A49" s="2041" t="s">
        <v>814</v>
      </c>
      <c r="B49" s="2042" t="s">
        <v>815</v>
      </c>
      <c r="C49" s="1205"/>
      <c r="D49" s="1208"/>
      <c r="E49" s="1209"/>
      <c r="F49" s="1205"/>
      <c r="G49" s="1208"/>
      <c r="H49" s="1209"/>
      <c r="I49" s="1205"/>
      <c r="J49" s="1208"/>
      <c r="K49" s="1209"/>
      <c r="L49" s="1205"/>
      <c r="M49" s="1208"/>
      <c r="N49" s="1209"/>
      <c r="O49" s="1205"/>
      <c r="P49" s="1208"/>
      <c r="Q49" s="1209"/>
      <c r="R49" s="1205"/>
      <c r="S49" s="1208"/>
      <c r="T49" s="1209"/>
      <c r="U49" s="1205"/>
      <c r="V49" s="1208"/>
      <c r="W49" s="1209"/>
      <c r="X49" s="1205"/>
      <c r="Y49" s="1208"/>
      <c r="Z49" s="1209"/>
      <c r="AA49" s="1205"/>
      <c r="AB49" s="1208"/>
      <c r="AC49" s="1209"/>
      <c r="AD49" s="1205"/>
      <c r="AE49" s="1208"/>
      <c r="AF49" s="1209"/>
      <c r="AG49" s="1205"/>
      <c r="AH49" s="1208"/>
      <c r="AI49" s="1209"/>
      <c r="AJ49" s="1205"/>
      <c r="AK49" s="1208"/>
      <c r="AL49" s="1209"/>
      <c r="AM49" s="1205"/>
      <c r="AN49" s="1208"/>
      <c r="AO49" s="1209"/>
      <c r="AP49" s="1205"/>
      <c r="AQ49" s="1208"/>
      <c r="AR49" s="1209"/>
      <c r="AS49" s="1205"/>
      <c r="AT49" s="1208"/>
      <c r="AU49" s="1209"/>
      <c r="AV49" s="1205"/>
      <c r="AW49" s="1208"/>
      <c r="AX49" s="1209"/>
      <c r="AY49" s="1205"/>
      <c r="AZ49" s="1208"/>
      <c r="BA49" s="1209"/>
      <c r="BB49" s="1205"/>
      <c r="BC49" s="1208"/>
      <c r="BD49" s="1209"/>
      <c r="BE49" s="1205"/>
      <c r="BF49" s="1208"/>
      <c r="BG49" s="1209"/>
      <c r="BH49" s="1219">
        <v>0</v>
      </c>
      <c r="BI49" s="1220">
        <v>0</v>
      </c>
      <c r="BJ49" s="1221">
        <v>0</v>
      </c>
      <c r="BK49" s="1205"/>
      <c r="BL49" s="1208"/>
      <c r="BM49" s="1209"/>
      <c r="BN49" s="1205"/>
      <c r="BO49" s="1208"/>
      <c r="BP49" s="1209"/>
      <c r="BQ49" s="1205"/>
      <c r="BR49" s="1208"/>
      <c r="BS49" s="1209"/>
      <c r="BT49" s="1205"/>
      <c r="BU49" s="1208"/>
      <c r="BV49" s="1209"/>
      <c r="BW49" s="1205"/>
      <c r="BX49" s="1208"/>
      <c r="BY49" s="1209"/>
      <c r="BZ49" s="1205"/>
      <c r="CA49" s="1208"/>
      <c r="CB49" s="1209"/>
      <c r="CC49" s="1205"/>
      <c r="CD49" s="1208"/>
      <c r="CE49" s="1209"/>
      <c r="CF49" s="1205"/>
      <c r="CG49" s="1208"/>
      <c r="CH49" s="1209"/>
      <c r="CI49" s="1205"/>
      <c r="CJ49" s="1208"/>
      <c r="CK49" s="1584"/>
      <c r="CL49" s="1205"/>
      <c r="CM49" s="1208"/>
      <c r="CN49" s="1264"/>
      <c r="CO49" s="1205"/>
      <c r="CP49" s="1208"/>
      <c r="CQ49" s="1264"/>
      <c r="CR49" s="1205"/>
      <c r="CS49" s="1208"/>
      <c r="CT49" s="1209"/>
      <c r="CU49" s="1205"/>
      <c r="CV49" s="1208"/>
      <c r="CW49" s="1584"/>
      <c r="CX49" s="1205"/>
      <c r="CY49" s="1208"/>
      <c r="CZ49" s="1209"/>
      <c r="DA49" s="1194">
        <v>0</v>
      </c>
      <c r="DB49" s="1197">
        <v>0</v>
      </c>
      <c r="DC49" s="1196">
        <v>0</v>
      </c>
      <c r="DD49" s="1237">
        <v>0</v>
      </c>
      <c r="DE49" s="1265">
        <v>0</v>
      </c>
      <c r="DF49" s="1242">
        <v>0</v>
      </c>
      <c r="DG49" s="1205"/>
      <c r="DH49" s="1208"/>
      <c r="DI49" s="1209"/>
      <c r="DJ49" s="1205"/>
      <c r="DK49" s="1208"/>
      <c r="DL49" s="1584"/>
      <c r="DM49" s="536">
        <v>0</v>
      </c>
      <c r="DN49" s="541">
        <v>0</v>
      </c>
      <c r="DO49" s="535">
        <v>0</v>
      </c>
      <c r="DP49" s="1205"/>
      <c r="DQ49" s="1208"/>
      <c r="DR49" s="1264"/>
      <c r="DS49" s="1593"/>
      <c r="DT49" s="1208"/>
      <c r="DU49" s="1209"/>
      <c r="DV49" s="536">
        <v>0</v>
      </c>
      <c r="DW49" s="545">
        <v>0</v>
      </c>
      <c r="DX49" s="541">
        <v>0</v>
      </c>
      <c r="DY49" s="1298">
        <v>0</v>
      </c>
    </row>
    <row r="50" spans="1:129" ht="18" customHeight="1" x14ac:dyDescent="0.2">
      <c r="A50" s="2029" t="s">
        <v>816</v>
      </c>
      <c r="B50" s="2030" t="s">
        <v>843</v>
      </c>
      <c r="C50" s="1205"/>
      <c r="D50" s="1208"/>
      <c r="E50" s="1209"/>
      <c r="F50" s="1205"/>
      <c r="G50" s="1208"/>
      <c r="H50" s="1209"/>
      <c r="I50" s="1205"/>
      <c r="J50" s="1208"/>
      <c r="K50" s="1209"/>
      <c r="L50" s="1205"/>
      <c r="M50" s="1208"/>
      <c r="N50" s="1209"/>
      <c r="O50" s="1205"/>
      <c r="P50" s="1208"/>
      <c r="Q50" s="1209"/>
      <c r="R50" s="1205"/>
      <c r="S50" s="1208"/>
      <c r="T50" s="1209"/>
      <c r="U50" s="1205"/>
      <c r="V50" s="1208"/>
      <c r="W50" s="1209"/>
      <c r="X50" s="1205"/>
      <c r="Y50" s="1208"/>
      <c r="Z50" s="1209"/>
      <c r="AA50" s="1205"/>
      <c r="AB50" s="1208"/>
      <c r="AC50" s="1209"/>
      <c r="AD50" s="1205"/>
      <c r="AE50" s="1208"/>
      <c r="AF50" s="1209"/>
      <c r="AG50" s="1205"/>
      <c r="AH50" s="1208"/>
      <c r="AI50" s="1209"/>
      <c r="AJ50" s="1205"/>
      <c r="AK50" s="1208"/>
      <c r="AL50" s="1209"/>
      <c r="AM50" s="1205"/>
      <c r="AN50" s="1208"/>
      <c r="AO50" s="1209"/>
      <c r="AP50" s="1205"/>
      <c r="AQ50" s="1208"/>
      <c r="AR50" s="1209"/>
      <c r="AS50" s="1205"/>
      <c r="AT50" s="1208"/>
      <c r="AU50" s="1209"/>
      <c r="AV50" s="1205"/>
      <c r="AW50" s="1208"/>
      <c r="AX50" s="1209"/>
      <c r="AY50" s="1205"/>
      <c r="AZ50" s="1208"/>
      <c r="BA50" s="1209"/>
      <c r="BB50" s="1205"/>
      <c r="BC50" s="1208"/>
      <c r="BD50" s="1209"/>
      <c r="BE50" s="536"/>
      <c r="BF50" s="545"/>
      <c r="BG50" s="535"/>
      <c r="BH50" s="1219">
        <v>0</v>
      </c>
      <c r="BI50" s="1220">
        <v>0</v>
      </c>
      <c r="BJ50" s="1221">
        <v>0</v>
      </c>
      <c r="BK50" s="1205"/>
      <c r="BL50" s="1208"/>
      <c r="BM50" s="1209"/>
      <c r="BN50" s="1205"/>
      <c r="BO50" s="1208"/>
      <c r="BP50" s="1209"/>
      <c r="BQ50" s="1205"/>
      <c r="BR50" s="1208"/>
      <c r="BS50" s="1209"/>
      <c r="BT50" s="1205"/>
      <c r="BU50" s="1208"/>
      <c r="BV50" s="1209"/>
      <c r="BW50" s="1205"/>
      <c r="BX50" s="1208"/>
      <c r="BY50" s="1209"/>
      <c r="BZ50" s="1205"/>
      <c r="CA50" s="1208"/>
      <c r="CB50" s="1209"/>
      <c r="CC50" s="1205"/>
      <c r="CD50" s="1208"/>
      <c r="CE50" s="1209"/>
      <c r="CF50" s="1205"/>
      <c r="CG50" s="1208"/>
      <c r="CH50" s="1209"/>
      <c r="CI50" s="1205"/>
      <c r="CJ50" s="1208"/>
      <c r="CK50" s="1584"/>
      <c r="CL50" s="1205"/>
      <c r="CM50" s="1208"/>
      <c r="CN50" s="1264"/>
      <c r="CO50" s="1205"/>
      <c r="CP50" s="1208"/>
      <c r="CQ50" s="1264"/>
      <c r="CR50" s="1205"/>
      <c r="CS50" s="1208"/>
      <c r="CT50" s="1209"/>
      <c r="CU50" s="1205"/>
      <c r="CV50" s="1208"/>
      <c r="CW50" s="1584"/>
      <c r="CX50" s="1205"/>
      <c r="CY50" s="1208"/>
      <c r="CZ50" s="1209"/>
      <c r="DA50" s="1194">
        <v>0</v>
      </c>
      <c r="DB50" s="1197">
        <v>0</v>
      </c>
      <c r="DC50" s="1196">
        <v>0</v>
      </c>
      <c r="DD50" s="1029">
        <v>0</v>
      </c>
      <c r="DE50" s="1184">
        <v>0</v>
      </c>
      <c r="DF50" s="1185">
        <v>0</v>
      </c>
      <c r="DG50" s="1205"/>
      <c r="DH50" s="1208"/>
      <c r="DI50" s="1209"/>
      <c r="DJ50" s="1205"/>
      <c r="DK50" s="1208"/>
      <c r="DL50" s="1584"/>
      <c r="DM50" s="536">
        <v>0</v>
      </c>
      <c r="DN50" s="541">
        <v>0</v>
      </c>
      <c r="DO50" s="535">
        <v>0</v>
      </c>
      <c r="DP50" s="1205"/>
      <c r="DQ50" s="1208"/>
      <c r="DR50" s="1264"/>
      <c r="DS50" s="1593"/>
      <c r="DT50" s="1208"/>
      <c r="DU50" s="1209"/>
      <c r="DV50" s="536">
        <v>0</v>
      </c>
      <c r="DW50" s="545">
        <v>0</v>
      </c>
      <c r="DX50" s="541">
        <v>0</v>
      </c>
      <c r="DY50" s="1298">
        <v>0</v>
      </c>
    </row>
    <row r="51" spans="1:129" ht="18" customHeight="1" x14ac:dyDescent="0.2">
      <c r="A51" s="2029" t="s">
        <v>817</v>
      </c>
      <c r="B51" s="2030" t="s">
        <v>1074</v>
      </c>
      <c r="C51" s="1205"/>
      <c r="D51" s="1208"/>
      <c r="E51" s="1209"/>
      <c r="F51" s="1205"/>
      <c r="G51" s="1208"/>
      <c r="H51" s="1209"/>
      <c r="I51" s="1205"/>
      <c r="J51" s="1208"/>
      <c r="K51" s="1209"/>
      <c r="L51" s="1205"/>
      <c r="M51" s="1208"/>
      <c r="N51" s="1209"/>
      <c r="O51" s="1205"/>
      <c r="P51" s="1208"/>
      <c r="Q51" s="1209"/>
      <c r="R51" s="1205"/>
      <c r="S51" s="1208"/>
      <c r="T51" s="1209"/>
      <c r="U51" s="1205"/>
      <c r="V51" s="1208"/>
      <c r="W51" s="1209"/>
      <c r="X51" s="1205"/>
      <c r="Y51" s="1208"/>
      <c r="Z51" s="1209"/>
      <c r="AA51" s="1205"/>
      <c r="AB51" s="1208"/>
      <c r="AC51" s="1209"/>
      <c r="AD51" s="1205"/>
      <c r="AE51" s="1208"/>
      <c r="AF51" s="1209"/>
      <c r="AG51" s="1205"/>
      <c r="AH51" s="1208"/>
      <c r="AI51" s="1209"/>
      <c r="AJ51" s="1205"/>
      <c r="AK51" s="1208"/>
      <c r="AL51" s="1209"/>
      <c r="AM51" s="1205"/>
      <c r="AN51" s="1208"/>
      <c r="AO51" s="1209"/>
      <c r="AP51" s="1205"/>
      <c r="AQ51" s="1208"/>
      <c r="AR51" s="1209"/>
      <c r="AS51" s="1205"/>
      <c r="AT51" s="1208"/>
      <c r="AU51" s="1209"/>
      <c r="AV51" s="1205"/>
      <c r="AW51" s="1208"/>
      <c r="AX51" s="1209"/>
      <c r="AY51" s="1205"/>
      <c r="AZ51" s="1208"/>
      <c r="BA51" s="1209"/>
      <c r="BB51" s="536">
        <v>145357.91899999999</v>
      </c>
      <c r="BC51" s="545">
        <v>600157.58100000001</v>
      </c>
      <c r="BD51" s="535">
        <v>458307.82699999999</v>
      </c>
      <c r="BE51" s="1205"/>
      <c r="BF51" s="545"/>
      <c r="BG51" s="1209"/>
      <c r="BH51" s="1219">
        <v>145357.91899999999</v>
      </c>
      <c r="BI51" s="1220">
        <v>600157.58100000001</v>
      </c>
      <c r="BJ51" s="1221">
        <v>458307.82699999999</v>
      </c>
      <c r="BK51" s="1205"/>
      <c r="BL51" s="1208"/>
      <c r="BM51" s="1209"/>
      <c r="BN51" s="1205"/>
      <c r="BO51" s="1208"/>
      <c r="BP51" s="1209"/>
      <c r="BQ51" s="1205"/>
      <c r="BR51" s="1208"/>
      <c r="BS51" s="1209"/>
      <c r="BT51" s="1205"/>
      <c r="BU51" s="1208"/>
      <c r="BV51" s="1209"/>
      <c r="BW51" s="1205"/>
      <c r="BX51" s="1208"/>
      <c r="BY51" s="1209"/>
      <c r="BZ51" s="1205"/>
      <c r="CA51" s="1208"/>
      <c r="CB51" s="1209"/>
      <c r="CC51" s="1205"/>
      <c r="CD51" s="1208"/>
      <c r="CE51" s="1209"/>
      <c r="CF51" s="1205"/>
      <c r="CG51" s="1208"/>
      <c r="CH51" s="1209"/>
      <c r="CI51" s="1205"/>
      <c r="CJ51" s="1208"/>
      <c r="CK51" s="1584"/>
      <c r="CL51" s="1205"/>
      <c r="CM51" s="1208"/>
      <c r="CN51" s="1264"/>
      <c r="CO51" s="1205"/>
      <c r="CP51" s="1208"/>
      <c r="CQ51" s="1264"/>
      <c r="CR51" s="1205"/>
      <c r="CS51" s="1208"/>
      <c r="CT51" s="1209"/>
      <c r="CU51" s="1205"/>
      <c r="CV51" s="1208"/>
      <c r="CW51" s="1584"/>
      <c r="CX51" s="1205"/>
      <c r="CY51" s="1208"/>
      <c r="CZ51" s="1209"/>
      <c r="DA51" s="1194">
        <v>0</v>
      </c>
      <c r="DB51" s="1197">
        <v>0</v>
      </c>
      <c r="DC51" s="1196">
        <v>0</v>
      </c>
      <c r="DD51" s="1029">
        <v>145357.91899999999</v>
      </c>
      <c r="DE51" s="1184">
        <v>600157.58100000001</v>
      </c>
      <c r="DF51" s="1185">
        <v>458307.82699999999</v>
      </c>
      <c r="DG51" s="1205"/>
      <c r="DH51" s="1208"/>
      <c r="DI51" s="1209"/>
      <c r="DJ51" s="1205"/>
      <c r="DK51" s="1208"/>
      <c r="DL51" s="1584"/>
      <c r="DM51" s="536">
        <v>0</v>
      </c>
      <c r="DN51" s="541">
        <v>0</v>
      </c>
      <c r="DO51" s="535">
        <v>0</v>
      </c>
      <c r="DP51" s="1205"/>
      <c r="DQ51" s="1208"/>
      <c r="DR51" s="1264"/>
      <c r="DS51" s="1593"/>
      <c r="DT51" s="1208"/>
      <c r="DU51" s="1209"/>
      <c r="DV51" s="536">
        <v>145357.91899999999</v>
      </c>
      <c r="DW51" s="545">
        <v>600157.58100000001</v>
      </c>
      <c r="DX51" s="541">
        <v>458307.82699999999</v>
      </c>
      <c r="DY51" s="1298">
        <v>76.364581821386665</v>
      </c>
    </row>
    <row r="52" spans="1:129" ht="18" customHeight="1" x14ac:dyDescent="0.2">
      <c r="A52" s="2029" t="s">
        <v>818</v>
      </c>
      <c r="B52" s="2030" t="s">
        <v>844</v>
      </c>
      <c r="C52" s="1205"/>
      <c r="D52" s="1208"/>
      <c r="E52" s="1209"/>
      <c r="F52" s="1205"/>
      <c r="G52" s="1208"/>
      <c r="H52" s="1209"/>
      <c r="I52" s="1205"/>
      <c r="J52" s="1208"/>
      <c r="K52" s="1209"/>
      <c r="L52" s="1205"/>
      <c r="M52" s="1208"/>
      <c r="N52" s="1209"/>
      <c r="O52" s="1205"/>
      <c r="P52" s="1208"/>
      <c r="Q52" s="1209"/>
      <c r="R52" s="1205"/>
      <c r="S52" s="1208"/>
      <c r="T52" s="1209"/>
      <c r="U52" s="1205"/>
      <c r="V52" s="1208"/>
      <c r="W52" s="1209"/>
      <c r="X52" s="1205"/>
      <c r="Y52" s="1208"/>
      <c r="Z52" s="1209"/>
      <c r="AA52" s="1205"/>
      <c r="AB52" s="1208"/>
      <c r="AC52" s="1209"/>
      <c r="AD52" s="1205"/>
      <c r="AE52" s="1208"/>
      <c r="AF52" s="1209"/>
      <c r="AG52" s="1205"/>
      <c r="AH52" s="1208"/>
      <c r="AI52" s="1209"/>
      <c r="AJ52" s="1205"/>
      <c r="AK52" s="1208"/>
      <c r="AL52" s="1209"/>
      <c r="AM52" s="1205"/>
      <c r="AN52" s="1208"/>
      <c r="AO52" s="1209"/>
      <c r="AP52" s="1205"/>
      <c r="AQ52" s="1208"/>
      <c r="AR52" s="1209"/>
      <c r="AS52" s="1205"/>
      <c r="AT52" s="1208"/>
      <c r="AU52" s="1209"/>
      <c r="AV52" s="1205"/>
      <c r="AW52" s="1208"/>
      <c r="AX52" s="1209"/>
      <c r="AY52" s="1205"/>
      <c r="AZ52" s="1208"/>
      <c r="BA52" s="1209"/>
      <c r="BB52" s="1205"/>
      <c r="BC52" s="1208"/>
      <c r="BD52" s="1209"/>
      <c r="BE52" s="1205"/>
      <c r="BF52" s="1208"/>
      <c r="BG52" s="1209"/>
      <c r="BH52" s="1234">
        <v>0</v>
      </c>
      <c r="BI52" s="1235">
        <v>0</v>
      </c>
      <c r="BJ52" s="1236">
        <v>0</v>
      </c>
      <c r="BK52" s="1205"/>
      <c r="BL52" s="1208"/>
      <c r="BM52" s="1209"/>
      <c r="BN52" s="1205"/>
      <c r="BO52" s="1208"/>
      <c r="BP52" s="1209"/>
      <c r="BQ52" s="1205"/>
      <c r="BR52" s="1208"/>
      <c r="BS52" s="1209"/>
      <c r="BT52" s="1205"/>
      <c r="BU52" s="1208"/>
      <c r="BV52" s="1209"/>
      <c r="BW52" s="1205"/>
      <c r="BX52" s="1208"/>
      <c r="BY52" s="1209"/>
      <c r="BZ52" s="1205"/>
      <c r="CA52" s="1208"/>
      <c r="CB52" s="1209"/>
      <c r="CC52" s="1205"/>
      <c r="CD52" s="1208"/>
      <c r="CE52" s="2273">
        <v>21300000</v>
      </c>
      <c r="CF52" s="1205"/>
      <c r="CG52" s="1208"/>
      <c r="CH52" s="1209"/>
      <c r="CI52" s="1205"/>
      <c r="CJ52" s="1208"/>
      <c r="CK52" s="1584"/>
      <c r="CL52" s="1205"/>
      <c r="CM52" s="1208"/>
      <c r="CN52" s="1264"/>
      <c r="CO52" s="1205"/>
      <c r="CP52" s="1208"/>
      <c r="CQ52" s="1264"/>
      <c r="CR52" s="1205"/>
      <c r="CS52" s="1208"/>
      <c r="CT52" s="1209"/>
      <c r="CU52" s="1205"/>
      <c r="CV52" s="1208"/>
      <c r="CW52" s="1584"/>
      <c r="CX52" s="1205"/>
      <c r="CY52" s="1208"/>
      <c r="CZ52" s="1209"/>
      <c r="DA52" s="1223">
        <v>0</v>
      </c>
      <c r="DB52" s="1226">
        <v>0</v>
      </c>
      <c r="DC52" s="1225">
        <v>21300000</v>
      </c>
      <c r="DD52" s="1176">
        <v>0</v>
      </c>
      <c r="DE52" s="1177">
        <v>0</v>
      </c>
      <c r="DF52" s="1178">
        <v>21300000</v>
      </c>
      <c r="DG52" s="1205"/>
      <c r="DH52" s="1208"/>
      <c r="DI52" s="1209"/>
      <c r="DJ52" s="1205"/>
      <c r="DK52" s="1208"/>
      <c r="DL52" s="1584"/>
      <c r="DM52" s="1223">
        <v>0</v>
      </c>
      <c r="DN52" s="1269">
        <v>0</v>
      </c>
      <c r="DO52" s="1225">
        <v>0</v>
      </c>
      <c r="DP52" s="1205"/>
      <c r="DQ52" s="1208"/>
      <c r="DR52" s="1264"/>
      <c r="DS52" s="1593"/>
      <c r="DT52" s="1208"/>
      <c r="DU52" s="1209"/>
      <c r="DV52" s="1286">
        <v>0</v>
      </c>
      <c r="DW52" s="1289">
        <v>0</v>
      </c>
      <c r="DX52" s="2314">
        <v>21300000</v>
      </c>
      <c r="DY52" s="2320">
        <v>0</v>
      </c>
    </row>
    <row r="53" spans="1:129" ht="20.100000000000001" customHeight="1" x14ac:dyDescent="0.2">
      <c r="A53" s="2043" t="s">
        <v>614</v>
      </c>
      <c r="B53" s="2044" t="s">
        <v>819</v>
      </c>
      <c r="C53" s="1210"/>
      <c r="D53" s="1202"/>
      <c r="E53" s="1203"/>
      <c r="F53" s="1210"/>
      <c r="G53" s="1202"/>
      <c r="H53" s="1203"/>
      <c r="I53" s="1210"/>
      <c r="J53" s="1202"/>
      <c r="K53" s="1203"/>
      <c r="L53" s="1210"/>
      <c r="M53" s="1202"/>
      <c r="N53" s="1203"/>
      <c r="O53" s="1210"/>
      <c r="P53" s="1202"/>
      <c r="Q53" s="1203"/>
      <c r="R53" s="1210"/>
      <c r="S53" s="1202"/>
      <c r="T53" s="1203"/>
      <c r="U53" s="1210"/>
      <c r="V53" s="1202"/>
      <c r="W53" s="1203"/>
      <c r="X53" s="1210"/>
      <c r="Y53" s="1202"/>
      <c r="Z53" s="1203"/>
      <c r="AA53" s="1210"/>
      <c r="AB53" s="1202"/>
      <c r="AC53" s="1203"/>
      <c r="AD53" s="1210"/>
      <c r="AE53" s="1202"/>
      <c r="AF53" s="1203"/>
      <c r="AG53" s="1210"/>
      <c r="AH53" s="1202"/>
      <c r="AI53" s="1203"/>
      <c r="AJ53" s="1210"/>
      <c r="AK53" s="1202"/>
      <c r="AL53" s="1203"/>
      <c r="AM53" s="1210"/>
      <c r="AN53" s="1202"/>
      <c r="AO53" s="1203"/>
      <c r="AP53" s="1210"/>
      <c r="AQ53" s="1202"/>
      <c r="AR53" s="1203"/>
      <c r="AS53" s="1210"/>
      <c r="AT53" s="1202"/>
      <c r="AU53" s="1203"/>
      <c r="AV53" s="1210"/>
      <c r="AW53" s="1202"/>
      <c r="AX53" s="1203"/>
      <c r="AY53" s="1210"/>
      <c r="AZ53" s="1202"/>
      <c r="BA53" s="1203"/>
      <c r="BB53" s="1210"/>
      <c r="BC53" s="1202"/>
      <c r="BD53" s="1203"/>
      <c r="BE53" s="1210"/>
      <c r="BF53" s="1202"/>
      <c r="BG53" s="1203"/>
      <c r="BH53" s="1190">
        <v>0</v>
      </c>
      <c r="BI53" s="544">
        <v>0</v>
      </c>
      <c r="BJ53" s="533">
        <v>0</v>
      </c>
      <c r="BK53" s="1210"/>
      <c r="BL53" s="1202"/>
      <c r="BM53" s="1203"/>
      <c r="BN53" s="1210"/>
      <c r="BO53" s="1202"/>
      <c r="BP53" s="1203"/>
      <c r="BQ53" s="1210"/>
      <c r="BR53" s="1202"/>
      <c r="BS53" s="1203"/>
      <c r="BT53" s="1210"/>
      <c r="BU53" s="1202"/>
      <c r="BV53" s="1203"/>
      <c r="BW53" s="1210"/>
      <c r="BX53" s="1202"/>
      <c r="BY53" s="1203"/>
      <c r="BZ53" s="1210"/>
      <c r="CA53" s="1202"/>
      <c r="CB53" s="1203"/>
      <c r="CC53" s="1210"/>
      <c r="CD53" s="1202"/>
      <c r="CE53" s="1203"/>
      <c r="CF53" s="1210"/>
      <c r="CG53" s="1202"/>
      <c r="CH53" s="1203"/>
      <c r="CI53" s="1210"/>
      <c r="CJ53" s="1202"/>
      <c r="CK53" s="1585"/>
      <c r="CL53" s="1210"/>
      <c r="CM53" s="1202"/>
      <c r="CN53" s="1588"/>
      <c r="CO53" s="1210"/>
      <c r="CP53" s="1202"/>
      <c r="CQ53" s="1588"/>
      <c r="CR53" s="1210"/>
      <c r="CS53" s="1202"/>
      <c r="CT53" s="1203"/>
      <c r="CU53" s="1210"/>
      <c r="CV53" s="1202"/>
      <c r="CW53" s="1585"/>
      <c r="CX53" s="1210"/>
      <c r="CY53" s="1202"/>
      <c r="CZ53" s="1203"/>
      <c r="DA53" s="1190">
        <v>0</v>
      </c>
      <c r="DB53" s="1672">
        <v>0</v>
      </c>
      <c r="DC53" s="1192">
        <v>0</v>
      </c>
      <c r="DD53" s="534">
        <v>0</v>
      </c>
      <c r="DE53" s="544">
        <v>0</v>
      </c>
      <c r="DF53" s="533">
        <v>0</v>
      </c>
      <c r="DG53" s="1210"/>
      <c r="DH53" s="1202"/>
      <c r="DI53" s="1203"/>
      <c r="DJ53" s="1210"/>
      <c r="DK53" s="1202"/>
      <c r="DL53" s="1585"/>
      <c r="DM53" s="1696">
        <v>0</v>
      </c>
      <c r="DN53" s="1278">
        <v>0</v>
      </c>
      <c r="DO53" s="1697">
        <v>0</v>
      </c>
      <c r="DP53" s="1210"/>
      <c r="DQ53" s="1202"/>
      <c r="DR53" s="1588"/>
      <c r="DS53" s="1594"/>
      <c r="DT53" s="1202"/>
      <c r="DU53" s="1203"/>
      <c r="DV53" s="1287">
        <v>0</v>
      </c>
      <c r="DW53" s="1290">
        <v>0</v>
      </c>
      <c r="DX53" s="2315">
        <v>0</v>
      </c>
      <c r="DY53" s="2321">
        <v>0</v>
      </c>
    </row>
    <row r="54" spans="1:129" ht="20.100000000000001" customHeight="1" thickBot="1" x14ac:dyDescent="0.25">
      <c r="A54" s="2045" t="s">
        <v>820</v>
      </c>
      <c r="B54" s="2046" t="s">
        <v>821</v>
      </c>
      <c r="C54" s="1211"/>
      <c r="D54" s="1212"/>
      <c r="E54" s="1213"/>
      <c r="F54" s="1211"/>
      <c r="G54" s="1212"/>
      <c r="H54" s="1213"/>
      <c r="I54" s="1211"/>
      <c r="J54" s="1212"/>
      <c r="K54" s="1213"/>
      <c r="L54" s="1211"/>
      <c r="M54" s="1212"/>
      <c r="N54" s="1213"/>
      <c r="O54" s="1211"/>
      <c r="P54" s="1212"/>
      <c r="Q54" s="1213"/>
      <c r="R54" s="1211"/>
      <c r="S54" s="1212"/>
      <c r="T54" s="1213"/>
      <c r="U54" s="1211"/>
      <c r="V54" s="1212"/>
      <c r="W54" s="1213"/>
      <c r="X54" s="1211"/>
      <c r="Y54" s="1212"/>
      <c r="Z54" s="1213"/>
      <c r="AA54" s="1211"/>
      <c r="AB54" s="1212"/>
      <c r="AC54" s="1213"/>
      <c r="AD54" s="1211"/>
      <c r="AE54" s="1212"/>
      <c r="AF54" s="1213"/>
      <c r="AG54" s="1211"/>
      <c r="AH54" s="1212"/>
      <c r="AI54" s="1213"/>
      <c r="AJ54" s="1211"/>
      <c r="AK54" s="1212"/>
      <c r="AL54" s="1213"/>
      <c r="AM54" s="1211"/>
      <c r="AN54" s="1212"/>
      <c r="AO54" s="1213"/>
      <c r="AP54" s="1211"/>
      <c r="AQ54" s="1212"/>
      <c r="AR54" s="1213"/>
      <c r="AS54" s="1211"/>
      <c r="AT54" s="1212"/>
      <c r="AU54" s="1213"/>
      <c r="AV54" s="1211"/>
      <c r="AW54" s="1212"/>
      <c r="AX54" s="1213"/>
      <c r="AY54" s="1211"/>
      <c r="AZ54" s="1212"/>
      <c r="BA54" s="1213"/>
      <c r="BB54" s="1211"/>
      <c r="BC54" s="1212"/>
      <c r="BD54" s="1213"/>
      <c r="BE54" s="1211"/>
      <c r="BF54" s="1212"/>
      <c r="BG54" s="1243"/>
      <c r="BH54" s="1244">
        <v>0</v>
      </c>
      <c r="BI54" s="1245">
        <v>0</v>
      </c>
      <c r="BJ54" s="1246">
        <v>0</v>
      </c>
      <c r="BK54" s="1211"/>
      <c r="BL54" s="1212"/>
      <c r="BM54" s="1213"/>
      <c r="BN54" s="1211"/>
      <c r="BO54" s="1212"/>
      <c r="BP54" s="1213"/>
      <c r="BQ54" s="1211"/>
      <c r="BR54" s="1212"/>
      <c r="BS54" s="1213"/>
      <c r="BT54" s="1211"/>
      <c r="BU54" s="1212"/>
      <c r="BV54" s="1213"/>
      <c r="BW54" s="1211"/>
      <c r="BX54" s="1212"/>
      <c r="BY54" s="1213"/>
      <c r="BZ54" s="1211"/>
      <c r="CA54" s="1212"/>
      <c r="CB54" s="1213"/>
      <c r="CC54" s="1211"/>
      <c r="CD54" s="1212"/>
      <c r="CE54" s="1213"/>
      <c r="CF54" s="1211"/>
      <c r="CG54" s="1212"/>
      <c r="CH54" s="1213"/>
      <c r="CI54" s="1211"/>
      <c r="CJ54" s="1212"/>
      <c r="CK54" s="1243"/>
      <c r="CL54" s="1211"/>
      <c r="CM54" s="1212"/>
      <c r="CN54" s="1589"/>
      <c r="CO54" s="1211"/>
      <c r="CP54" s="1212"/>
      <c r="CQ54" s="1589"/>
      <c r="CR54" s="1211"/>
      <c r="CS54" s="1212"/>
      <c r="CT54" s="1213"/>
      <c r="CU54" s="1211"/>
      <c r="CV54" s="1212"/>
      <c r="CW54" s="1243"/>
      <c r="CX54" s="1211"/>
      <c r="CY54" s="1212"/>
      <c r="CZ54" s="1213"/>
      <c r="DA54" s="1258">
        <v>0</v>
      </c>
      <c r="DB54" s="518">
        <v>0</v>
      </c>
      <c r="DC54" s="1259">
        <v>0</v>
      </c>
      <c r="DD54" s="1266">
        <v>0</v>
      </c>
      <c r="DE54" s="1267">
        <v>0</v>
      </c>
      <c r="DF54" s="1268">
        <v>0</v>
      </c>
      <c r="DG54" s="1211"/>
      <c r="DH54" s="1212"/>
      <c r="DI54" s="1213"/>
      <c r="DJ54" s="1211"/>
      <c r="DK54" s="1212"/>
      <c r="DL54" s="1679"/>
      <c r="DM54" s="1698">
        <v>0</v>
      </c>
      <c r="DN54" s="1279">
        <v>0</v>
      </c>
      <c r="DO54" s="1699">
        <v>0</v>
      </c>
      <c r="DP54" s="1204"/>
      <c r="DQ54" s="1212"/>
      <c r="DR54" s="1589"/>
      <c r="DS54" s="1595"/>
      <c r="DT54" s="1212"/>
      <c r="DU54" s="1213"/>
      <c r="DV54" s="1288">
        <v>0</v>
      </c>
      <c r="DW54" s="1291">
        <v>0</v>
      </c>
      <c r="DX54" s="2316">
        <v>0</v>
      </c>
      <c r="DY54" s="2322">
        <v>0</v>
      </c>
    </row>
    <row r="55" spans="1:129" ht="24.95" customHeight="1" thickBot="1" x14ac:dyDescent="0.25">
      <c r="A55" s="2047"/>
      <c r="B55" s="2048" t="s">
        <v>822</v>
      </c>
      <c r="C55" s="534">
        <v>3364669</v>
      </c>
      <c r="D55" s="347">
        <v>4864605</v>
      </c>
      <c r="E55" s="533">
        <v>2622267.2979999995</v>
      </c>
      <c r="F55" s="534">
        <v>226550</v>
      </c>
      <c r="G55" s="347">
        <v>229668</v>
      </c>
      <c r="H55" s="533">
        <v>130905.69600000001</v>
      </c>
      <c r="I55" s="534">
        <v>38978</v>
      </c>
      <c r="J55" s="347">
        <v>69807</v>
      </c>
      <c r="K55" s="533">
        <v>51469.734000000004</v>
      </c>
      <c r="L55" s="534">
        <v>36846</v>
      </c>
      <c r="M55" s="347">
        <v>67891</v>
      </c>
      <c r="N55" s="533">
        <v>30480.155999999999</v>
      </c>
      <c r="O55" s="534">
        <v>0</v>
      </c>
      <c r="P55" s="347">
        <v>0</v>
      </c>
      <c r="Q55" s="533">
        <v>0</v>
      </c>
      <c r="R55" s="534">
        <v>616942</v>
      </c>
      <c r="S55" s="347">
        <v>903216</v>
      </c>
      <c r="T55" s="533">
        <v>290928.26300000004</v>
      </c>
      <c r="U55" s="534">
        <v>763789</v>
      </c>
      <c r="V55" s="347">
        <v>756954.09700000007</v>
      </c>
      <c r="W55" s="533">
        <v>544309.41599999997</v>
      </c>
      <c r="X55" s="534">
        <v>124022</v>
      </c>
      <c r="Y55" s="544">
        <v>153635</v>
      </c>
      <c r="Z55" s="533">
        <v>121370.84600000001</v>
      </c>
      <c r="AA55" s="534">
        <v>5646</v>
      </c>
      <c r="AB55" s="544">
        <v>5646</v>
      </c>
      <c r="AC55" s="533">
        <v>5645.3</v>
      </c>
      <c r="AD55" s="534">
        <v>510539</v>
      </c>
      <c r="AE55" s="544">
        <v>483539</v>
      </c>
      <c r="AF55" s="533">
        <v>471329</v>
      </c>
      <c r="AG55" s="534">
        <v>633258</v>
      </c>
      <c r="AH55" s="544">
        <v>831726</v>
      </c>
      <c r="AI55" s="533">
        <v>734681.39199999999</v>
      </c>
      <c r="AJ55" s="534">
        <v>8743</v>
      </c>
      <c r="AK55" s="544">
        <v>8743</v>
      </c>
      <c r="AL55" s="533">
        <v>0</v>
      </c>
      <c r="AM55" s="534">
        <v>1535805</v>
      </c>
      <c r="AN55" s="544">
        <v>1608342.2</v>
      </c>
      <c r="AO55" s="533">
        <v>525647.56600000011</v>
      </c>
      <c r="AP55" s="534">
        <v>65152</v>
      </c>
      <c r="AQ55" s="544">
        <v>79440</v>
      </c>
      <c r="AR55" s="533">
        <v>42550.693999999996</v>
      </c>
      <c r="AS55" s="534">
        <v>11000</v>
      </c>
      <c r="AT55" s="544">
        <v>10300</v>
      </c>
      <c r="AU55" s="533">
        <v>9300</v>
      </c>
      <c r="AV55" s="534">
        <v>831612</v>
      </c>
      <c r="AW55" s="544">
        <v>854849</v>
      </c>
      <c r="AX55" s="533">
        <v>554613.70199999993</v>
      </c>
      <c r="AY55" s="534">
        <v>7237</v>
      </c>
      <c r="AZ55" s="544">
        <v>11771</v>
      </c>
      <c r="BA55" s="533">
        <v>8447.1810000000005</v>
      </c>
      <c r="BB55" s="534">
        <v>2723849</v>
      </c>
      <c r="BC55" s="544">
        <v>3163396.8100000005</v>
      </c>
      <c r="BD55" s="533">
        <v>2681514.6039999998</v>
      </c>
      <c r="BE55" s="534">
        <v>471012</v>
      </c>
      <c r="BF55" s="544">
        <v>344011</v>
      </c>
      <c r="BG55" s="540">
        <v>222387.95799999998</v>
      </c>
      <c r="BH55" s="534">
        <v>11975649</v>
      </c>
      <c r="BI55" s="544">
        <v>14447540.107000001</v>
      </c>
      <c r="BJ55" s="1262">
        <v>9047848.8059999999</v>
      </c>
      <c r="BK55" s="1260">
        <v>635</v>
      </c>
      <c r="BL55" s="544">
        <v>635</v>
      </c>
      <c r="BM55" s="540">
        <v>211.02499999999998</v>
      </c>
      <c r="BN55" s="534">
        <v>118681</v>
      </c>
      <c r="BO55" s="544">
        <v>294306</v>
      </c>
      <c r="BP55" s="540">
        <v>219796.30100000001</v>
      </c>
      <c r="BQ55" s="534">
        <v>93000</v>
      </c>
      <c r="BR55" s="544">
        <v>93000</v>
      </c>
      <c r="BS55" s="540">
        <v>93000</v>
      </c>
      <c r="BT55" s="534">
        <v>7431</v>
      </c>
      <c r="BU55" s="544">
        <v>48565</v>
      </c>
      <c r="BV55" s="540">
        <v>28192.499000000003</v>
      </c>
      <c r="BW55" s="534">
        <v>1270</v>
      </c>
      <c r="BX55" s="544">
        <v>2484</v>
      </c>
      <c r="BY55" s="540">
        <v>2387.6000000000004</v>
      </c>
      <c r="BZ55" s="534">
        <v>59690</v>
      </c>
      <c r="CA55" s="544">
        <v>25211</v>
      </c>
      <c r="CB55" s="540">
        <v>11744.457999999999</v>
      </c>
      <c r="CC55" s="534">
        <v>548861</v>
      </c>
      <c r="CD55" s="544">
        <v>628196.24400000006</v>
      </c>
      <c r="CE55" s="1262">
        <v>21597001.032000002</v>
      </c>
      <c r="CF55" s="534">
        <v>2000</v>
      </c>
      <c r="CG55" s="544">
        <v>2017</v>
      </c>
      <c r="CH55" s="540">
        <v>72.819999999999993</v>
      </c>
      <c r="CI55" s="534">
        <v>424779</v>
      </c>
      <c r="CJ55" s="544">
        <v>572714</v>
      </c>
      <c r="CK55" s="540">
        <v>300235.41100000002</v>
      </c>
      <c r="CL55" s="534">
        <v>50473</v>
      </c>
      <c r="CM55" s="544">
        <v>50473</v>
      </c>
      <c r="CN55" s="533">
        <v>12857.289000000001</v>
      </c>
      <c r="CO55" s="534">
        <v>5080</v>
      </c>
      <c r="CP55" s="544">
        <v>5080</v>
      </c>
      <c r="CQ55" s="533">
        <v>3083.6979999999994</v>
      </c>
      <c r="CR55" s="534">
        <v>500000</v>
      </c>
      <c r="CS55" s="347">
        <v>401330</v>
      </c>
      <c r="CT55" s="533">
        <v>0</v>
      </c>
      <c r="CU55" s="534">
        <v>6350</v>
      </c>
      <c r="CV55" s="347">
        <v>65621</v>
      </c>
      <c r="CW55" s="540">
        <v>1725.2949999999998</v>
      </c>
      <c r="CX55" s="534">
        <v>55550</v>
      </c>
      <c r="CY55" s="347">
        <v>51238</v>
      </c>
      <c r="CZ55" s="533">
        <v>49651.224999999999</v>
      </c>
      <c r="DA55" s="1260">
        <v>1873800</v>
      </c>
      <c r="DB55" s="1261">
        <v>2240870.2439999999</v>
      </c>
      <c r="DC55" s="1262">
        <v>22319958.684</v>
      </c>
      <c r="DD55" s="1260">
        <v>13849449</v>
      </c>
      <c r="DE55" s="1261">
        <v>16688410.351</v>
      </c>
      <c r="DF55" s="1262">
        <v>31367807.490000002</v>
      </c>
      <c r="DG55" s="534">
        <v>36717</v>
      </c>
      <c r="DH55" s="544">
        <v>107398.72</v>
      </c>
      <c r="DI55" s="540">
        <v>90249.249000000011</v>
      </c>
      <c r="DJ55" s="1260">
        <v>3356003</v>
      </c>
      <c r="DK55" s="544">
        <v>3686976.7890000003</v>
      </c>
      <c r="DL55" s="1295">
        <v>2886831.2729999996</v>
      </c>
      <c r="DM55" s="1277">
        <v>3392720</v>
      </c>
      <c r="DN55" s="1179">
        <v>3794375.5090000005</v>
      </c>
      <c r="DO55" s="1700">
        <v>2977080.5219999999</v>
      </c>
      <c r="DP55" s="1260">
        <v>4842436</v>
      </c>
      <c r="DQ55" s="544">
        <v>5115132.4279999994</v>
      </c>
      <c r="DR55" s="533">
        <v>4744184.7379999999</v>
      </c>
      <c r="DS55" s="542">
        <v>3043358</v>
      </c>
      <c r="DT55" s="544">
        <v>3279236.6170000001</v>
      </c>
      <c r="DU55" s="540">
        <v>3166462.8969999999</v>
      </c>
      <c r="DV55" s="1260">
        <v>25127963</v>
      </c>
      <c r="DW55" s="1261">
        <v>28877154.905000005</v>
      </c>
      <c r="DX55" s="1295">
        <v>42255535.647</v>
      </c>
      <c r="DY55" s="1301">
        <v>146.32859707271081</v>
      </c>
    </row>
    <row r="56" spans="1:129" ht="24.95" customHeight="1" thickBot="1" x14ac:dyDescent="0.25">
      <c r="A56" s="2047"/>
      <c r="B56" s="2048" t="s">
        <v>1355</v>
      </c>
      <c r="C56" s="534">
        <v>3364669</v>
      </c>
      <c r="D56" s="347">
        <v>4864605</v>
      </c>
      <c r="E56" s="533">
        <v>2622267.2979999995</v>
      </c>
      <c r="F56" s="534">
        <v>226550</v>
      </c>
      <c r="G56" s="347">
        <v>229668</v>
      </c>
      <c r="H56" s="533">
        <v>130905.69600000001</v>
      </c>
      <c r="I56" s="534">
        <v>38978</v>
      </c>
      <c r="J56" s="347">
        <v>69807</v>
      </c>
      <c r="K56" s="533">
        <v>51469.734000000004</v>
      </c>
      <c r="L56" s="534">
        <v>36846</v>
      </c>
      <c r="M56" s="347">
        <v>67891</v>
      </c>
      <c r="N56" s="533">
        <v>30480.155999999999</v>
      </c>
      <c r="O56" s="534">
        <v>0</v>
      </c>
      <c r="P56" s="347">
        <v>0</v>
      </c>
      <c r="Q56" s="533">
        <v>0</v>
      </c>
      <c r="R56" s="534">
        <v>616942</v>
      </c>
      <c r="S56" s="347">
        <v>903216</v>
      </c>
      <c r="T56" s="533">
        <v>290928.26300000004</v>
      </c>
      <c r="U56" s="534">
        <v>763789</v>
      </c>
      <c r="V56" s="347">
        <v>756954.09700000007</v>
      </c>
      <c r="W56" s="533">
        <v>544309.41599999997</v>
      </c>
      <c r="X56" s="534">
        <v>124022</v>
      </c>
      <c r="Y56" s="544">
        <v>153635</v>
      </c>
      <c r="Z56" s="533">
        <v>121370.84600000001</v>
      </c>
      <c r="AA56" s="534">
        <v>5646</v>
      </c>
      <c r="AB56" s="544">
        <v>5646</v>
      </c>
      <c r="AC56" s="533">
        <v>5645.3</v>
      </c>
      <c r="AD56" s="534">
        <v>510539</v>
      </c>
      <c r="AE56" s="544">
        <v>483539</v>
      </c>
      <c r="AF56" s="533">
        <v>471329</v>
      </c>
      <c r="AG56" s="534">
        <v>633258</v>
      </c>
      <c r="AH56" s="544">
        <v>831726</v>
      </c>
      <c r="AI56" s="533">
        <v>734681.39199999999</v>
      </c>
      <c r="AJ56" s="534">
        <v>8743</v>
      </c>
      <c r="AK56" s="544">
        <v>8743</v>
      </c>
      <c r="AL56" s="533">
        <v>0</v>
      </c>
      <c r="AM56" s="534">
        <v>1535805</v>
      </c>
      <c r="AN56" s="544">
        <v>1608342.2</v>
      </c>
      <c r="AO56" s="533">
        <v>525647.56600000011</v>
      </c>
      <c r="AP56" s="534">
        <v>65152</v>
      </c>
      <c r="AQ56" s="544">
        <v>79440</v>
      </c>
      <c r="AR56" s="533">
        <v>42550.693999999996</v>
      </c>
      <c r="AS56" s="534">
        <v>11000</v>
      </c>
      <c r="AT56" s="544">
        <v>10300</v>
      </c>
      <c r="AU56" s="533">
        <v>9300</v>
      </c>
      <c r="AV56" s="534">
        <v>831612</v>
      </c>
      <c r="AW56" s="544">
        <v>854849</v>
      </c>
      <c r="AX56" s="533">
        <v>554613.70199999993</v>
      </c>
      <c r="AY56" s="534">
        <v>7237</v>
      </c>
      <c r="AZ56" s="544">
        <v>11771</v>
      </c>
      <c r="BA56" s="533">
        <v>8447.1810000000005</v>
      </c>
      <c r="BB56" s="534">
        <v>2723849</v>
      </c>
      <c r="BC56" s="544">
        <v>3163396.8100000005</v>
      </c>
      <c r="BD56" s="533">
        <v>2681514.6039999998</v>
      </c>
      <c r="BE56" s="534">
        <v>471012</v>
      </c>
      <c r="BF56" s="544">
        <v>344011</v>
      </c>
      <c r="BG56" s="540">
        <v>222387.95799999998</v>
      </c>
      <c r="BH56" s="534">
        <v>11975649</v>
      </c>
      <c r="BI56" s="544">
        <v>14447540.107000001</v>
      </c>
      <c r="BJ56" s="1262">
        <v>9047848.8059999999</v>
      </c>
      <c r="BK56" s="1260">
        <v>635</v>
      </c>
      <c r="BL56" s="544">
        <v>635</v>
      </c>
      <c r="BM56" s="540">
        <v>211.02499999999998</v>
      </c>
      <c r="BN56" s="534">
        <v>118681</v>
      </c>
      <c r="BO56" s="544">
        <v>294306</v>
      </c>
      <c r="BP56" s="540">
        <v>219796.30100000001</v>
      </c>
      <c r="BQ56" s="534">
        <v>93000</v>
      </c>
      <c r="BR56" s="544">
        <v>93000</v>
      </c>
      <c r="BS56" s="540">
        <v>93000</v>
      </c>
      <c r="BT56" s="534">
        <v>7431</v>
      </c>
      <c r="BU56" s="544">
        <v>48565</v>
      </c>
      <c r="BV56" s="540">
        <v>28192.499000000003</v>
      </c>
      <c r="BW56" s="534">
        <v>1270</v>
      </c>
      <c r="BX56" s="544">
        <v>2484</v>
      </c>
      <c r="BY56" s="540">
        <v>2387.6000000000004</v>
      </c>
      <c r="BZ56" s="534">
        <v>59690</v>
      </c>
      <c r="CA56" s="544">
        <v>25211</v>
      </c>
      <c r="CB56" s="540">
        <v>11744.457999999999</v>
      </c>
      <c r="CC56" s="534">
        <v>548861</v>
      </c>
      <c r="CD56" s="544">
        <v>628196.24400000006</v>
      </c>
      <c r="CE56" s="1262">
        <v>297001.03200000001</v>
      </c>
      <c r="CF56" s="534">
        <v>2000</v>
      </c>
      <c r="CG56" s="544">
        <v>2017</v>
      </c>
      <c r="CH56" s="540">
        <v>72.819999999999993</v>
      </c>
      <c r="CI56" s="534">
        <v>424779</v>
      </c>
      <c r="CJ56" s="544">
        <v>572714</v>
      </c>
      <c r="CK56" s="540">
        <v>300235.41100000002</v>
      </c>
      <c r="CL56" s="534">
        <v>50473</v>
      </c>
      <c r="CM56" s="544">
        <v>50473</v>
      </c>
      <c r="CN56" s="533">
        <v>12857.289000000001</v>
      </c>
      <c r="CO56" s="534">
        <v>5080</v>
      </c>
      <c r="CP56" s="544">
        <v>5080</v>
      </c>
      <c r="CQ56" s="533">
        <v>3083.6979999999994</v>
      </c>
      <c r="CR56" s="534">
        <v>500000</v>
      </c>
      <c r="CS56" s="347">
        <v>401330</v>
      </c>
      <c r="CT56" s="533">
        <v>0</v>
      </c>
      <c r="CU56" s="534">
        <v>6350</v>
      </c>
      <c r="CV56" s="347">
        <v>65621</v>
      </c>
      <c r="CW56" s="540">
        <v>1725.2949999999998</v>
      </c>
      <c r="CX56" s="534">
        <v>55550</v>
      </c>
      <c r="CY56" s="347">
        <v>51238</v>
      </c>
      <c r="CZ56" s="533">
        <v>49651.224999999999</v>
      </c>
      <c r="DA56" s="1260">
        <v>1873800</v>
      </c>
      <c r="DB56" s="1261">
        <v>2240870.2439999999</v>
      </c>
      <c r="DC56" s="1262">
        <v>1019958.684</v>
      </c>
      <c r="DD56" s="1260">
        <v>13849449</v>
      </c>
      <c r="DE56" s="1261">
        <v>16688410.351</v>
      </c>
      <c r="DF56" s="1262">
        <v>10067807.49</v>
      </c>
      <c r="DG56" s="534">
        <v>36717</v>
      </c>
      <c r="DH56" s="544">
        <v>107398.72</v>
      </c>
      <c r="DI56" s="540">
        <v>90249.249000000011</v>
      </c>
      <c r="DJ56" s="1260">
        <v>3356003</v>
      </c>
      <c r="DK56" s="544">
        <v>3686976.7890000003</v>
      </c>
      <c r="DL56" s="1295">
        <v>2886831.2729999996</v>
      </c>
      <c r="DM56" s="1277">
        <v>3392720</v>
      </c>
      <c r="DN56" s="1179">
        <v>3794375.5090000005</v>
      </c>
      <c r="DO56" s="1700">
        <v>2977080.5219999999</v>
      </c>
      <c r="DP56" s="1260">
        <v>4842436</v>
      </c>
      <c r="DQ56" s="544">
        <v>5115132.4279999994</v>
      </c>
      <c r="DR56" s="533">
        <v>4744184.7379999999</v>
      </c>
      <c r="DS56" s="542">
        <v>3043358</v>
      </c>
      <c r="DT56" s="544">
        <v>3279236.6170000001</v>
      </c>
      <c r="DU56" s="540">
        <v>3166462.8969999999</v>
      </c>
      <c r="DV56" s="1260">
        <v>25127963</v>
      </c>
      <c r="DW56" s="1261">
        <v>28877154.905000005</v>
      </c>
      <c r="DX56" s="1295">
        <v>20955535.647</v>
      </c>
      <c r="DY56" s="1301">
        <v>72.569999999999993</v>
      </c>
    </row>
    <row r="57" spans="1:129" ht="20.100000000000001" customHeight="1" thickBot="1" x14ac:dyDescent="0.25">
      <c r="A57" s="621"/>
      <c r="B57" s="983" t="s">
        <v>168</v>
      </c>
      <c r="C57" s="598"/>
      <c r="D57" s="596"/>
      <c r="E57" s="597"/>
      <c r="F57" s="598"/>
      <c r="G57" s="596"/>
      <c r="H57" s="597"/>
      <c r="I57" s="598"/>
      <c r="J57" s="596"/>
      <c r="K57" s="597"/>
      <c r="L57" s="598"/>
      <c r="M57" s="596"/>
      <c r="N57" s="597"/>
      <c r="O57" s="598"/>
      <c r="P57" s="596"/>
      <c r="Q57" s="597"/>
      <c r="R57" s="598"/>
      <c r="S57" s="596"/>
      <c r="T57" s="597"/>
      <c r="U57" s="598"/>
      <c r="V57" s="599"/>
      <c r="W57" s="600"/>
      <c r="X57" s="602"/>
      <c r="Y57" s="603"/>
      <c r="Z57" s="600"/>
      <c r="AA57" s="602"/>
      <c r="AB57" s="603"/>
      <c r="AC57" s="600"/>
      <c r="AD57" s="602"/>
      <c r="AE57" s="603"/>
      <c r="AF57" s="600"/>
      <c r="AG57" s="602"/>
      <c r="AH57" s="603"/>
      <c r="AI57" s="600"/>
      <c r="AJ57" s="602"/>
      <c r="AK57" s="603"/>
      <c r="AL57" s="600"/>
      <c r="AM57" s="602"/>
      <c r="AN57" s="603"/>
      <c r="AO57" s="600"/>
      <c r="AP57" s="602"/>
      <c r="AQ57" s="603"/>
      <c r="AR57" s="600"/>
      <c r="AS57" s="602"/>
      <c r="AT57" s="603"/>
      <c r="AU57" s="600"/>
      <c r="AV57" s="602"/>
      <c r="AW57" s="603"/>
      <c r="AX57" s="600"/>
      <c r="AY57" s="602"/>
      <c r="AZ57" s="603"/>
      <c r="BA57" s="600"/>
      <c r="BB57" s="602">
        <v>2</v>
      </c>
      <c r="BC57" s="603">
        <v>2</v>
      </c>
      <c r="BD57" s="600">
        <v>2</v>
      </c>
      <c r="BE57" s="602"/>
      <c r="BF57" s="603"/>
      <c r="BG57" s="600"/>
      <c r="BH57" s="602">
        <v>2</v>
      </c>
      <c r="BI57" s="603">
        <v>2</v>
      </c>
      <c r="BJ57" s="600">
        <v>2</v>
      </c>
      <c r="BK57" s="602"/>
      <c r="BL57" s="603"/>
      <c r="BM57" s="600"/>
      <c r="BN57" s="602"/>
      <c r="BO57" s="603"/>
      <c r="BP57" s="600"/>
      <c r="BQ57" s="602"/>
      <c r="BR57" s="603"/>
      <c r="BS57" s="600"/>
      <c r="BT57" s="602"/>
      <c r="BU57" s="603"/>
      <c r="BV57" s="600"/>
      <c r="BW57" s="602"/>
      <c r="BX57" s="603"/>
      <c r="BY57" s="600"/>
      <c r="BZ57" s="602"/>
      <c r="CA57" s="603"/>
      <c r="CB57" s="600"/>
      <c r="CC57" s="602"/>
      <c r="CD57" s="603"/>
      <c r="CE57" s="600"/>
      <c r="CF57" s="602"/>
      <c r="CG57" s="603"/>
      <c r="CH57" s="600"/>
      <c r="CI57" s="602"/>
      <c r="CJ57" s="1165"/>
      <c r="CK57" s="1586"/>
      <c r="CL57" s="602"/>
      <c r="CM57" s="1165"/>
      <c r="CN57" s="600"/>
      <c r="CO57" s="602"/>
      <c r="CP57" s="1165"/>
      <c r="CQ57" s="600"/>
      <c r="CR57" s="598"/>
      <c r="CS57" s="596"/>
      <c r="CT57" s="597"/>
      <c r="CU57" s="598"/>
      <c r="CV57" s="596"/>
      <c r="CW57" s="601"/>
      <c r="CX57" s="598"/>
      <c r="CY57" s="596"/>
      <c r="CZ57" s="597"/>
      <c r="DA57" s="602">
        <v>0</v>
      </c>
      <c r="DB57" s="603">
        <v>0</v>
      </c>
      <c r="DC57" s="600">
        <v>0</v>
      </c>
      <c r="DD57" s="605">
        <v>2</v>
      </c>
      <c r="DE57" s="603">
        <v>2</v>
      </c>
      <c r="DF57" s="600">
        <v>2</v>
      </c>
      <c r="DG57" s="602"/>
      <c r="DH57" s="603"/>
      <c r="DI57" s="600"/>
      <c r="DJ57" s="598">
        <v>350</v>
      </c>
      <c r="DK57" s="601">
        <v>350</v>
      </c>
      <c r="DL57" s="754">
        <v>312</v>
      </c>
      <c r="DM57" s="602">
        <v>350</v>
      </c>
      <c r="DN57" s="604">
        <v>350</v>
      </c>
      <c r="DO57" s="597">
        <v>312</v>
      </c>
      <c r="DP57" s="604">
        <v>795</v>
      </c>
      <c r="DQ57" s="601">
        <v>773</v>
      </c>
      <c r="DR57" s="600">
        <v>755</v>
      </c>
      <c r="DS57" s="604">
        <v>303</v>
      </c>
      <c r="DT57" s="601">
        <v>303</v>
      </c>
      <c r="DU57" s="600">
        <v>279</v>
      </c>
      <c r="DV57" s="826">
        <v>1450</v>
      </c>
      <c r="DW57" s="755">
        <v>1428</v>
      </c>
      <c r="DX57" s="754">
        <v>1348</v>
      </c>
      <c r="DY57" s="1301">
        <v>94.397759103641448</v>
      </c>
    </row>
    <row r="58" spans="1:129" ht="20.100000000000001" customHeight="1" thickBot="1" x14ac:dyDescent="0.25">
      <c r="A58" s="621"/>
      <c r="B58" s="983" t="s">
        <v>510</v>
      </c>
      <c r="C58" s="598"/>
      <c r="D58" s="596"/>
      <c r="E58" s="597"/>
      <c r="F58" s="598"/>
      <c r="G58" s="596"/>
      <c r="H58" s="597"/>
      <c r="I58" s="598"/>
      <c r="J58" s="596"/>
      <c r="K58" s="597"/>
      <c r="L58" s="598"/>
      <c r="M58" s="596"/>
      <c r="N58" s="597"/>
      <c r="O58" s="598"/>
      <c r="P58" s="596"/>
      <c r="Q58" s="597"/>
      <c r="R58" s="598"/>
      <c r="S58" s="596"/>
      <c r="T58" s="597"/>
      <c r="U58" s="598"/>
      <c r="V58" s="599"/>
      <c r="W58" s="600"/>
      <c r="X58" s="602"/>
      <c r="Y58" s="603"/>
      <c r="Z58" s="600"/>
      <c r="AA58" s="602"/>
      <c r="AB58" s="603"/>
      <c r="AC58" s="600"/>
      <c r="AD58" s="602"/>
      <c r="AE58" s="603"/>
      <c r="AF58" s="600"/>
      <c r="AG58" s="602"/>
      <c r="AH58" s="603"/>
      <c r="AI58" s="600"/>
      <c r="AJ58" s="602"/>
      <c r="AK58" s="603"/>
      <c r="AL58" s="600"/>
      <c r="AM58" s="602"/>
      <c r="AN58" s="603"/>
      <c r="AO58" s="600"/>
      <c r="AP58" s="602"/>
      <c r="AQ58" s="603"/>
      <c r="AR58" s="600"/>
      <c r="AS58" s="602"/>
      <c r="AT58" s="603"/>
      <c r="AU58" s="600"/>
      <c r="AV58" s="602"/>
      <c r="AW58" s="603"/>
      <c r="AX58" s="600"/>
      <c r="AY58" s="602"/>
      <c r="AZ58" s="603"/>
      <c r="BA58" s="600"/>
      <c r="BB58" s="602"/>
      <c r="BC58" s="603"/>
      <c r="BD58" s="600"/>
      <c r="BE58" s="602"/>
      <c r="BF58" s="603"/>
      <c r="BG58" s="600"/>
      <c r="BH58" s="602">
        <v>0</v>
      </c>
      <c r="BI58" s="603">
        <v>0</v>
      </c>
      <c r="BJ58" s="600">
        <v>0</v>
      </c>
      <c r="BK58" s="602"/>
      <c r="BL58" s="603"/>
      <c r="BM58" s="600"/>
      <c r="BN58" s="602"/>
      <c r="BO58" s="603"/>
      <c r="BP58" s="600"/>
      <c r="BQ58" s="602"/>
      <c r="BR58" s="603"/>
      <c r="BS58" s="600"/>
      <c r="BT58" s="602"/>
      <c r="BU58" s="603"/>
      <c r="BV58" s="600"/>
      <c r="BW58" s="602"/>
      <c r="BX58" s="603"/>
      <c r="BY58" s="600"/>
      <c r="BZ58" s="602"/>
      <c r="CA58" s="603"/>
      <c r="CB58" s="600"/>
      <c r="CC58" s="602"/>
      <c r="CD58" s="603"/>
      <c r="CE58" s="600"/>
      <c r="CF58" s="602"/>
      <c r="CG58" s="603"/>
      <c r="CH58" s="600"/>
      <c r="CI58" s="602"/>
      <c r="CJ58" s="1165"/>
      <c r="CK58" s="1586"/>
      <c r="CL58" s="602"/>
      <c r="CM58" s="1165"/>
      <c r="CN58" s="600"/>
      <c r="CO58" s="602"/>
      <c r="CP58" s="1165"/>
      <c r="CQ58" s="600"/>
      <c r="CR58" s="598"/>
      <c r="CS58" s="596"/>
      <c r="CT58" s="597"/>
      <c r="CU58" s="598"/>
      <c r="CV58" s="596"/>
      <c r="CW58" s="601"/>
      <c r="CX58" s="598"/>
      <c r="CY58" s="596"/>
      <c r="CZ58" s="597"/>
      <c r="DA58" s="602">
        <v>0</v>
      </c>
      <c r="DB58" s="603">
        <v>0</v>
      </c>
      <c r="DC58" s="600">
        <v>0</v>
      </c>
      <c r="DD58" s="605">
        <v>0</v>
      </c>
      <c r="DE58" s="603">
        <v>0</v>
      </c>
      <c r="DF58" s="600">
        <v>0</v>
      </c>
      <c r="DG58" s="602"/>
      <c r="DH58" s="603"/>
      <c r="DI58" s="600"/>
      <c r="DJ58" s="598"/>
      <c r="DK58" s="601"/>
      <c r="DL58" s="1586"/>
      <c r="DM58" s="602">
        <v>0</v>
      </c>
      <c r="DN58" s="604">
        <v>0</v>
      </c>
      <c r="DO58" s="597">
        <v>0</v>
      </c>
      <c r="DP58" s="604">
        <v>0</v>
      </c>
      <c r="DQ58" s="601">
        <v>0</v>
      </c>
      <c r="DR58" s="2227">
        <v>0</v>
      </c>
      <c r="DS58" s="604">
        <v>0</v>
      </c>
      <c r="DT58" s="601">
        <v>0</v>
      </c>
      <c r="DU58" s="600">
        <v>0</v>
      </c>
      <c r="DV58" s="602">
        <v>0</v>
      </c>
      <c r="DW58" s="604">
        <v>0</v>
      </c>
      <c r="DX58" s="601">
        <v>0</v>
      </c>
      <c r="DY58" s="2228">
        <v>0</v>
      </c>
    </row>
    <row r="60" spans="1:129" ht="16.5" customHeight="1" x14ac:dyDescent="0.2"/>
    <row r="61" spans="1:129" ht="16.5" customHeight="1" x14ac:dyDescent="0.2">
      <c r="CE61" s="1598">
        <f>CE55-CE52</f>
        <v>297001.03200000152</v>
      </c>
      <c r="DC61" s="1598"/>
      <c r="DF61" s="1598"/>
    </row>
    <row r="65" spans="119:120" x14ac:dyDescent="0.2">
      <c r="DO65" s="1598"/>
    </row>
    <row r="66" spans="119:120" x14ac:dyDescent="0.2">
      <c r="DO66" s="1598"/>
      <c r="DP66" s="1598"/>
    </row>
    <row r="67" spans="119:120" x14ac:dyDescent="0.2">
      <c r="DO67" s="1598"/>
    </row>
    <row r="69" spans="119:120" x14ac:dyDescent="0.2">
      <c r="DO69" s="1598"/>
    </row>
  </sheetData>
  <mergeCells count="119">
    <mergeCell ref="DV8:DX8"/>
    <mergeCell ref="DV9:DX9"/>
    <mergeCell ref="DS8:DU8"/>
    <mergeCell ref="DS9:DU9"/>
    <mergeCell ref="DP8:DR8"/>
    <mergeCell ref="CI8:CK8"/>
    <mergeCell ref="CC8:CE8"/>
    <mergeCell ref="CC9:CE9"/>
    <mergeCell ref="DJ11:DK11"/>
    <mergeCell ref="DV11:DW11"/>
    <mergeCell ref="DS11:DT11"/>
    <mergeCell ref="DP11:DQ11"/>
    <mergeCell ref="DM11:DN11"/>
    <mergeCell ref="DM8:DO8"/>
    <mergeCell ref="DG8:DI8"/>
    <mergeCell ref="CI9:CK9"/>
    <mergeCell ref="DJ9:DL9"/>
    <mergeCell ref="DG9:DI9"/>
    <mergeCell ref="DJ8:DL8"/>
    <mergeCell ref="DA8:DC8"/>
    <mergeCell ref="CL8:CN8"/>
    <mergeCell ref="CL9:CN9"/>
    <mergeCell ref="CL11:CM11"/>
    <mergeCell ref="CF11:CG11"/>
    <mergeCell ref="AA8:AC8"/>
    <mergeCell ref="AD8:AF8"/>
    <mergeCell ref="X9:Z9"/>
    <mergeCell ref="C6:W6"/>
    <mergeCell ref="DD8:DF8"/>
    <mergeCell ref="DD9:DF9"/>
    <mergeCell ref="DA9:DC9"/>
    <mergeCell ref="DP9:DR9"/>
    <mergeCell ref="DM9:DO9"/>
    <mergeCell ref="O8:Q8"/>
    <mergeCell ref="R8:T8"/>
    <mergeCell ref="AA9:AC9"/>
    <mergeCell ref="AM9:AO9"/>
    <mergeCell ref="AD9:AF9"/>
    <mergeCell ref="BZ8:CB8"/>
    <mergeCell ref="L9:N9"/>
    <mergeCell ref="AG8:AI8"/>
    <mergeCell ref="X8:Z8"/>
    <mergeCell ref="CF9:CH9"/>
    <mergeCell ref="CF8:CH8"/>
    <mergeCell ref="CO8:CQ8"/>
    <mergeCell ref="CO9:CQ9"/>
    <mergeCell ref="AS8:AU8"/>
    <mergeCell ref="AV8:AX8"/>
    <mergeCell ref="C5:W5"/>
    <mergeCell ref="R9:T9"/>
    <mergeCell ref="C8:E8"/>
    <mergeCell ref="C9:E9"/>
    <mergeCell ref="F8:H8"/>
    <mergeCell ref="U8:W8"/>
    <mergeCell ref="U9:W9"/>
    <mergeCell ref="L8:N8"/>
    <mergeCell ref="O9:Q9"/>
    <mergeCell ref="AP8:AR8"/>
    <mergeCell ref="AY8:BA8"/>
    <mergeCell ref="BB8:BD8"/>
    <mergeCell ref="DG11:DH11"/>
    <mergeCell ref="CO11:CP11"/>
    <mergeCell ref="CR8:CT8"/>
    <mergeCell ref="CR9:CT9"/>
    <mergeCell ref="CR11:CS11"/>
    <mergeCell ref="CU8:CW8"/>
    <mergeCell ref="CU9:CW9"/>
    <mergeCell ref="CU11:CV11"/>
    <mergeCell ref="CX8:CZ8"/>
    <mergeCell ref="CX9:CZ9"/>
    <mergeCell ref="CX11:CY11"/>
    <mergeCell ref="AG11:AH11"/>
    <mergeCell ref="CC11:CD11"/>
    <mergeCell ref="BZ11:CA11"/>
    <mergeCell ref="BW11:BX11"/>
    <mergeCell ref="BT11:BU11"/>
    <mergeCell ref="BQ11:BR11"/>
    <mergeCell ref="BN11:BO11"/>
    <mergeCell ref="DD11:DE11"/>
    <mergeCell ref="AJ8:AL8"/>
    <mergeCell ref="AJ9:AL9"/>
    <mergeCell ref="BZ9:CB9"/>
    <mergeCell ref="BE8:BG8"/>
    <mergeCell ref="BE9:BG9"/>
    <mergeCell ref="BK8:BM8"/>
    <mergeCell ref="BN9:BP9"/>
    <mergeCell ref="BN8:BP8"/>
    <mergeCell ref="BQ9:BS9"/>
    <mergeCell ref="BT8:BV8"/>
    <mergeCell ref="BQ8:BS8"/>
    <mergeCell ref="BW8:BY8"/>
    <mergeCell ref="BH8:BJ8"/>
    <mergeCell ref="DA11:DB11"/>
    <mergeCell ref="CI11:CJ11"/>
    <mergeCell ref="AM8:AO8"/>
    <mergeCell ref="F11:G11"/>
    <mergeCell ref="X11:Y11"/>
    <mergeCell ref="C11:D11"/>
    <mergeCell ref="U11:V11"/>
    <mergeCell ref="R11:S11"/>
    <mergeCell ref="O11:P11"/>
    <mergeCell ref="L11:M11"/>
    <mergeCell ref="I11:J11"/>
    <mergeCell ref="BK9:BM9"/>
    <mergeCell ref="BH9:BJ9"/>
    <mergeCell ref="AP11:AQ11"/>
    <mergeCell ref="BH11:BI11"/>
    <mergeCell ref="AV11:AW11"/>
    <mergeCell ref="AS11:AT11"/>
    <mergeCell ref="BB9:BD9"/>
    <mergeCell ref="AV9:AX9"/>
    <mergeCell ref="AD11:AE11"/>
    <mergeCell ref="BE11:BF11"/>
    <mergeCell ref="BB11:BC11"/>
    <mergeCell ref="AY11:AZ11"/>
    <mergeCell ref="AA11:AB11"/>
    <mergeCell ref="BK11:BL11"/>
    <mergeCell ref="AM11:AN11"/>
    <mergeCell ref="AJ11:AK11"/>
  </mergeCells>
  <phoneticPr fontId="0" type="noConversion"/>
  <printOptions horizontalCentered="1" verticalCentered="1"/>
  <pageMargins left="0.15748031496062992" right="0.15748031496062992" top="0.31496062992125984" bottom="0.23622047244094491" header="0.15748031496062992" footer="0.15748031496062992"/>
  <pageSetup paperSize="9" scale="54" orientation="landscape" r:id="rId1"/>
  <headerFooter alignWithMargins="0"/>
  <colBreaks count="6" manualBreakCount="6">
    <brk id="23" min="1" max="41" man="1"/>
    <brk id="44" min="1" max="41" man="1"/>
    <brk id="62" min="1" max="41" man="1"/>
    <brk id="83" min="1" max="41" man="1"/>
    <brk id="104" min="1" max="56" man="1"/>
    <brk id="119" min="1" max="5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09"/>
  <sheetViews>
    <sheetView topLeftCell="A7" zoomScale="80" zoomScaleNormal="80" zoomScaleSheetLayoutView="80" workbookViewId="0">
      <pane xSplit="2" ySplit="5" topLeftCell="C57" activePane="bottomRight" state="frozen"/>
      <selection pane="topRight"/>
      <selection pane="bottomLeft"/>
      <selection pane="bottomRight" activeCell="AK27" sqref="AK27"/>
    </sheetView>
  </sheetViews>
  <sheetFormatPr defaultRowHeight="12.75" x14ac:dyDescent="0.2"/>
  <cols>
    <col min="1" max="1" width="5.7109375" style="119" customWidth="1"/>
    <col min="2" max="2" width="58.7109375" style="119" customWidth="1"/>
    <col min="3" max="5" width="10.7109375" style="119" customWidth="1"/>
    <col min="6" max="6" width="10.85546875" style="119" customWidth="1"/>
    <col min="7" max="8" width="10.7109375" style="119" customWidth="1"/>
    <col min="9" max="26" width="9.7109375" style="119" customWidth="1"/>
    <col min="27" max="32" width="8.7109375" style="119" customWidth="1"/>
    <col min="33" max="33" width="11" style="119" customWidth="1"/>
    <col min="34" max="35" width="10.7109375" style="119" customWidth="1"/>
    <col min="36" max="38" width="11.28515625" style="119" customWidth="1"/>
    <col min="39" max="50" width="9.7109375" style="119" customWidth="1"/>
    <col min="51" max="53" width="8.7109375" style="119" customWidth="1"/>
    <col min="54" max="54" width="10.7109375" style="119" customWidth="1"/>
    <col min="55" max="55" width="14.5703125" style="119" customWidth="1"/>
    <col min="56" max="56" width="12.28515625" style="119" customWidth="1"/>
    <col min="57" max="62" width="10.7109375" style="119" customWidth="1"/>
    <col min="63" max="65" width="9.5703125" style="119" customWidth="1"/>
    <col min="66" max="68" width="9.7109375" style="119" customWidth="1"/>
    <col min="69" max="71" width="8.7109375" style="119" customWidth="1"/>
    <col min="72" max="74" width="9.7109375" style="119" customWidth="1"/>
    <col min="75" max="81" width="8.7109375" style="119" customWidth="1"/>
    <col min="82" max="82" width="9.7109375" style="119" customWidth="1"/>
    <col min="83" max="83" width="12.140625" style="119" customWidth="1"/>
    <col min="84" max="86" width="8.7109375" style="119" customWidth="1"/>
    <col min="87" max="87" width="9.28515625" style="119" customWidth="1"/>
    <col min="88" max="89" width="9.7109375" style="119" customWidth="1"/>
    <col min="90" max="97" width="8.7109375" style="119" customWidth="1"/>
    <col min="98" max="98" width="9.28515625" style="119" customWidth="1"/>
    <col min="99" max="104" width="8.7109375" style="119" customWidth="1"/>
    <col min="105" max="106" width="9.7109375" style="119" customWidth="1"/>
    <col min="107" max="107" width="10.5703125" style="119" customWidth="1"/>
    <col min="108" max="110" width="12.28515625" style="119" customWidth="1"/>
    <col min="111" max="113" width="8.7109375" style="119" customWidth="1"/>
    <col min="114" max="116" width="10.7109375" style="119" customWidth="1"/>
    <col min="117" max="119" width="11.7109375" style="119" customWidth="1"/>
    <col min="120" max="121" width="12.7109375" style="119" customWidth="1"/>
    <col min="122" max="122" width="14.85546875" style="119" customWidth="1"/>
    <col min="123" max="125" width="13.7109375" style="119" customWidth="1"/>
    <col min="126" max="126" width="16.7109375" style="120" customWidth="1"/>
    <col min="127" max="127" width="15.7109375" style="120" customWidth="1"/>
    <col min="128" max="128" width="16.28515625" style="120" customWidth="1"/>
    <col min="129" max="129" width="15.140625" style="119" customWidth="1"/>
    <col min="130" max="224" width="9.140625" style="119"/>
    <col min="225" max="238" width="9.140625" style="132"/>
    <col min="239" max="16384" width="9.140625" style="119"/>
  </cols>
  <sheetData>
    <row r="1" spans="1:224" ht="17.25" customHeight="1" thickBot="1" x14ac:dyDescent="0.25"/>
    <row r="2" spans="1:224" ht="22.5" hidden="1" customHeight="1" x14ac:dyDescent="0.3">
      <c r="C2" s="854"/>
      <c r="Q2" s="851" t="s">
        <v>675</v>
      </c>
      <c r="AF2" s="851"/>
      <c r="AI2" s="851"/>
      <c r="AX2" s="851" t="s">
        <v>549</v>
      </c>
      <c r="BY2" s="851" t="s">
        <v>550</v>
      </c>
      <c r="DY2" s="851" t="s">
        <v>551</v>
      </c>
    </row>
    <row r="3" spans="1:224" ht="17.25" hidden="1" customHeight="1" x14ac:dyDescent="0.3">
      <c r="C3" s="854"/>
      <c r="Q3" s="310" t="s">
        <v>53</v>
      </c>
      <c r="AF3" s="310"/>
      <c r="AI3" s="310"/>
    </row>
    <row r="4" spans="1:224" ht="13.5" hidden="1" thickBot="1" x14ac:dyDescent="0.25">
      <c r="Q4" s="610" t="s">
        <v>628</v>
      </c>
      <c r="Z4" s="610" t="s">
        <v>160</v>
      </c>
      <c r="AF4" s="610"/>
      <c r="AI4" s="610"/>
      <c r="AK4" s="610"/>
      <c r="AL4" s="610" t="s">
        <v>161</v>
      </c>
      <c r="AU4" s="610"/>
      <c r="BA4" s="610"/>
      <c r="BJ4" s="610" t="s">
        <v>160</v>
      </c>
      <c r="BP4" s="610"/>
      <c r="BS4" s="610"/>
      <c r="BV4" s="610"/>
      <c r="CB4" s="610"/>
      <c r="CH4" s="610" t="s">
        <v>161</v>
      </c>
      <c r="DF4" s="610" t="s">
        <v>162</v>
      </c>
      <c r="DM4" s="610"/>
      <c r="DY4" s="610" t="s">
        <v>163</v>
      </c>
    </row>
    <row r="5" spans="1:224" ht="12.75" hidden="1" customHeight="1" x14ac:dyDescent="0.2">
      <c r="A5" s="664"/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664"/>
      <c r="S5" s="664"/>
      <c r="T5" s="664"/>
      <c r="U5" s="664"/>
      <c r="V5" s="664"/>
      <c r="W5" s="664"/>
      <c r="X5" s="664"/>
      <c r="Y5" s="664"/>
      <c r="AA5" s="664"/>
      <c r="AB5" s="664"/>
      <c r="AC5" s="664"/>
      <c r="AD5" s="664"/>
      <c r="AE5" s="664"/>
      <c r="AF5" s="664"/>
      <c r="AG5" s="664"/>
      <c r="AH5" s="664"/>
      <c r="AI5" s="664"/>
    </row>
    <row r="6" spans="1:224" ht="13.5" hidden="1" thickBot="1" x14ac:dyDescent="0.25">
      <c r="C6" s="2015"/>
      <c r="D6" s="2015"/>
      <c r="E6" s="2015"/>
      <c r="F6" s="2015"/>
      <c r="G6" s="2015"/>
      <c r="H6" s="2015"/>
      <c r="I6" s="2015"/>
      <c r="J6" s="2015"/>
      <c r="K6" s="2015"/>
      <c r="L6" s="2015"/>
      <c r="M6" s="2015"/>
      <c r="N6" s="2015"/>
      <c r="O6" s="2015"/>
      <c r="P6" s="2015"/>
      <c r="Q6" s="610" t="s">
        <v>54</v>
      </c>
      <c r="R6" s="2015"/>
      <c r="S6" s="2015"/>
      <c r="T6" s="2015"/>
      <c r="W6" s="526"/>
      <c r="Z6" s="610" t="s">
        <v>54</v>
      </c>
      <c r="AL6" s="610" t="s">
        <v>54</v>
      </c>
      <c r="AX6" s="610" t="s">
        <v>54</v>
      </c>
      <c r="BG6" s="610" t="s">
        <v>54</v>
      </c>
      <c r="BP6" s="610" t="s">
        <v>54</v>
      </c>
      <c r="BY6" s="610" t="s">
        <v>54</v>
      </c>
      <c r="CH6" s="610" t="s">
        <v>54</v>
      </c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</row>
    <row r="7" spans="1:224" ht="12.75" customHeight="1" x14ac:dyDescent="0.2">
      <c r="A7" s="121" t="s">
        <v>535</v>
      </c>
      <c r="B7" s="121" t="s">
        <v>535</v>
      </c>
      <c r="C7" s="2435" t="s">
        <v>677</v>
      </c>
      <c r="D7" s="2436"/>
      <c r="E7" s="2437"/>
      <c r="F7" s="2435" t="s">
        <v>240</v>
      </c>
      <c r="G7" s="2436"/>
      <c r="H7" s="2437"/>
      <c r="I7" s="101" t="s">
        <v>679</v>
      </c>
      <c r="J7" s="102"/>
      <c r="K7" s="1168"/>
      <c r="L7" s="2435" t="s">
        <v>680</v>
      </c>
      <c r="M7" s="2449"/>
      <c r="N7" s="2449"/>
      <c r="O7" s="2435" t="s">
        <v>682</v>
      </c>
      <c r="P7" s="2449"/>
      <c r="Q7" s="2450"/>
      <c r="R7" s="2435" t="s">
        <v>683</v>
      </c>
      <c r="S7" s="2449"/>
      <c r="T7" s="2450"/>
      <c r="U7" s="2435" t="s">
        <v>684</v>
      </c>
      <c r="V7" s="2436"/>
      <c r="W7" s="2437"/>
      <c r="X7" s="2435" t="s">
        <v>505</v>
      </c>
      <c r="Y7" s="2449"/>
      <c r="Z7" s="2449"/>
      <c r="AA7" s="2435" t="s">
        <v>685</v>
      </c>
      <c r="AB7" s="2449"/>
      <c r="AC7" s="2450"/>
      <c r="AD7" s="2435" t="s">
        <v>507</v>
      </c>
      <c r="AE7" s="2449"/>
      <c r="AF7" s="2449"/>
      <c r="AG7" s="2435" t="s">
        <v>686</v>
      </c>
      <c r="AH7" s="2449"/>
      <c r="AI7" s="2449"/>
      <c r="AJ7" s="2435" t="s">
        <v>687</v>
      </c>
      <c r="AK7" s="2436"/>
      <c r="AL7" s="2437"/>
      <c r="AM7" s="2435" t="s">
        <v>688</v>
      </c>
      <c r="AN7" s="2436"/>
      <c r="AO7" s="2437"/>
      <c r="AP7" s="2435" t="s">
        <v>689</v>
      </c>
      <c r="AQ7" s="2436"/>
      <c r="AR7" s="2437"/>
      <c r="AS7" s="2435" t="s">
        <v>690</v>
      </c>
      <c r="AT7" s="2436"/>
      <c r="AU7" s="2437"/>
      <c r="AV7" s="2443" t="s">
        <v>1070</v>
      </c>
      <c r="AW7" s="2444"/>
      <c r="AX7" s="2445"/>
      <c r="AY7" s="2435" t="s">
        <v>241</v>
      </c>
      <c r="AZ7" s="2449"/>
      <c r="BA7" s="2450"/>
      <c r="BB7" s="2435" t="s">
        <v>691</v>
      </c>
      <c r="BC7" s="2449"/>
      <c r="BD7" s="2450"/>
      <c r="BE7" s="2443" t="s">
        <v>693</v>
      </c>
      <c r="BF7" s="2444"/>
      <c r="BG7" s="2445"/>
      <c r="BH7" s="2451" t="s">
        <v>495</v>
      </c>
      <c r="BI7" s="2452"/>
      <c r="BJ7" s="2453"/>
      <c r="BK7" s="2443" t="s">
        <v>146</v>
      </c>
      <c r="BL7" s="2444"/>
      <c r="BM7" s="2445"/>
      <c r="BN7" s="2443" t="s">
        <v>496</v>
      </c>
      <c r="BO7" s="2444"/>
      <c r="BP7" s="2445"/>
      <c r="BQ7" s="2435" t="s">
        <v>498</v>
      </c>
      <c r="BR7" s="2449"/>
      <c r="BS7" s="2450"/>
      <c r="BT7" s="2446" t="s">
        <v>500</v>
      </c>
      <c r="BU7" s="2447"/>
      <c r="BV7" s="2448"/>
      <c r="BW7" s="2446" t="s">
        <v>82</v>
      </c>
      <c r="BX7" s="2447"/>
      <c r="BY7" s="2448"/>
      <c r="BZ7" s="2446" t="s">
        <v>147</v>
      </c>
      <c r="CA7" s="2447"/>
      <c r="CB7" s="2448"/>
      <c r="CC7" s="2446" t="s">
        <v>502</v>
      </c>
      <c r="CD7" s="2447"/>
      <c r="CE7" s="2448"/>
      <c r="CF7" s="2467" t="s">
        <v>1140</v>
      </c>
      <c r="CG7" s="2468"/>
      <c r="CH7" s="2469"/>
      <c r="CI7" s="2435" t="s">
        <v>503</v>
      </c>
      <c r="CJ7" s="2449"/>
      <c r="CK7" s="2450"/>
      <c r="CL7" s="2435" t="s">
        <v>1054</v>
      </c>
      <c r="CM7" s="2449"/>
      <c r="CN7" s="2450"/>
      <c r="CO7" s="2435" t="s">
        <v>1073</v>
      </c>
      <c r="CP7" s="2449"/>
      <c r="CQ7" s="2450"/>
      <c r="CR7" s="2435" t="s">
        <v>48</v>
      </c>
      <c r="CS7" s="2449"/>
      <c r="CT7" s="2450"/>
      <c r="CU7" s="2435" t="s">
        <v>1110</v>
      </c>
      <c r="CV7" s="2449"/>
      <c r="CW7" s="2450"/>
      <c r="CX7" s="2436" t="s">
        <v>1142</v>
      </c>
      <c r="CY7" s="2449"/>
      <c r="CZ7" s="2449"/>
      <c r="DA7" s="2456" t="s">
        <v>504</v>
      </c>
      <c r="DB7" s="2457"/>
      <c r="DC7" s="2458"/>
      <c r="DD7" s="2456" t="s">
        <v>674</v>
      </c>
      <c r="DE7" s="2457"/>
      <c r="DF7" s="2458"/>
      <c r="DG7" s="2435" t="s">
        <v>508</v>
      </c>
      <c r="DH7" s="2449"/>
      <c r="DI7" s="2450"/>
      <c r="DJ7" s="2435" t="s">
        <v>508</v>
      </c>
      <c r="DK7" s="2449"/>
      <c r="DL7" s="2449"/>
      <c r="DM7" s="2456" t="s">
        <v>351</v>
      </c>
      <c r="DN7" s="2457"/>
      <c r="DO7" s="2458"/>
      <c r="DP7" s="2435" t="s">
        <v>847</v>
      </c>
      <c r="DQ7" s="2436"/>
      <c r="DR7" s="2437"/>
      <c r="DS7" s="2435" t="s">
        <v>154</v>
      </c>
      <c r="DT7" s="2436"/>
      <c r="DU7" s="2437"/>
      <c r="DV7" s="2478" t="s">
        <v>1206</v>
      </c>
      <c r="DW7" s="2479"/>
      <c r="DX7" s="2479"/>
      <c r="DY7" s="12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</row>
    <row r="8" spans="1:224" ht="14.25" customHeight="1" thickBot="1" x14ac:dyDescent="0.25">
      <c r="A8" s="123" t="s">
        <v>354</v>
      </c>
      <c r="B8" s="123"/>
      <c r="C8" s="2430" t="s">
        <v>678</v>
      </c>
      <c r="D8" s="2438"/>
      <c r="E8" s="2439"/>
      <c r="F8" s="105"/>
      <c r="G8" s="106"/>
      <c r="H8" s="106"/>
      <c r="I8" s="105"/>
      <c r="J8" s="106"/>
      <c r="K8" s="1169"/>
      <c r="L8" s="2430" t="s">
        <v>681</v>
      </c>
      <c r="M8" s="2438"/>
      <c r="N8" s="2439"/>
      <c r="O8" s="2430" t="s">
        <v>148</v>
      </c>
      <c r="P8" s="2431"/>
      <c r="Q8" s="2432"/>
      <c r="R8" s="2430"/>
      <c r="S8" s="2431"/>
      <c r="T8" s="2432"/>
      <c r="U8" s="2430"/>
      <c r="V8" s="2438"/>
      <c r="W8" s="2439"/>
      <c r="X8" s="2430" t="s">
        <v>506</v>
      </c>
      <c r="Y8" s="2431"/>
      <c r="Z8" s="2432"/>
      <c r="AA8" s="2430"/>
      <c r="AB8" s="2438"/>
      <c r="AC8" s="2439"/>
      <c r="AD8" s="2430" t="s">
        <v>149</v>
      </c>
      <c r="AE8" s="2438"/>
      <c r="AF8" s="2439"/>
      <c r="AG8" s="979"/>
      <c r="AH8" s="980"/>
      <c r="AI8" s="981"/>
      <c r="AJ8" s="2430" t="s">
        <v>148</v>
      </c>
      <c r="AK8" s="2438"/>
      <c r="AL8" s="2439"/>
      <c r="AM8" s="2430"/>
      <c r="AN8" s="2438"/>
      <c r="AO8" s="2439"/>
      <c r="AP8" s="979"/>
      <c r="AQ8" s="980"/>
      <c r="AR8" s="981"/>
      <c r="AS8" s="979"/>
      <c r="AT8" s="980"/>
      <c r="AU8" s="981"/>
      <c r="AV8" s="2424" t="s">
        <v>1071</v>
      </c>
      <c r="AW8" s="2425"/>
      <c r="AX8" s="2426"/>
      <c r="AY8" s="107"/>
      <c r="AZ8" s="108"/>
      <c r="BA8" s="663"/>
      <c r="BB8" s="2430" t="s">
        <v>692</v>
      </c>
      <c r="BC8" s="2431"/>
      <c r="BD8" s="2432"/>
      <c r="BE8" s="2424" t="s">
        <v>694</v>
      </c>
      <c r="BF8" s="2425"/>
      <c r="BG8" s="2426"/>
      <c r="BH8" s="2427" t="s">
        <v>536</v>
      </c>
      <c r="BI8" s="2428"/>
      <c r="BJ8" s="2429"/>
      <c r="BK8" s="2424" t="s">
        <v>149</v>
      </c>
      <c r="BL8" s="2425"/>
      <c r="BM8" s="2426"/>
      <c r="BN8" s="2424" t="s">
        <v>497</v>
      </c>
      <c r="BO8" s="2425"/>
      <c r="BP8" s="2426"/>
      <c r="BQ8" s="2430" t="s">
        <v>499</v>
      </c>
      <c r="BR8" s="2431"/>
      <c r="BS8" s="2432"/>
      <c r="BT8" s="855"/>
      <c r="BU8" s="856"/>
      <c r="BV8" s="857"/>
      <c r="BW8" s="855"/>
      <c r="BX8" s="856"/>
      <c r="BY8" s="857"/>
      <c r="BZ8" s="2440" t="s">
        <v>501</v>
      </c>
      <c r="CA8" s="2441"/>
      <c r="CB8" s="2442"/>
      <c r="CC8" s="2440" t="s">
        <v>148</v>
      </c>
      <c r="CD8" s="2441"/>
      <c r="CE8" s="2442"/>
      <c r="CF8" s="2464"/>
      <c r="CG8" s="2465"/>
      <c r="CH8" s="2466"/>
      <c r="CI8" s="2430"/>
      <c r="CJ8" s="2431"/>
      <c r="CK8" s="2432"/>
      <c r="CL8" s="2430" t="s">
        <v>1055</v>
      </c>
      <c r="CM8" s="2431"/>
      <c r="CN8" s="2432"/>
      <c r="CO8" s="2430" t="s">
        <v>1072</v>
      </c>
      <c r="CP8" s="2431"/>
      <c r="CQ8" s="2432"/>
      <c r="CR8" s="2430" t="s">
        <v>1075</v>
      </c>
      <c r="CS8" s="2431"/>
      <c r="CT8" s="2432"/>
      <c r="CU8" s="2430"/>
      <c r="CV8" s="2431"/>
      <c r="CW8" s="2432"/>
      <c r="CX8" s="2431" t="s">
        <v>1141</v>
      </c>
      <c r="CY8" s="2431"/>
      <c r="CZ8" s="2431"/>
      <c r="DA8" s="2461" t="s">
        <v>536</v>
      </c>
      <c r="DB8" s="2462"/>
      <c r="DC8" s="2463"/>
      <c r="DD8" s="2427"/>
      <c r="DE8" s="2459"/>
      <c r="DF8" s="2460"/>
      <c r="DG8" s="2430" t="s">
        <v>509</v>
      </c>
      <c r="DH8" s="2431"/>
      <c r="DI8" s="2432"/>
      <c r="DJ8" s="2430" t="s">
        <v>1111</v>
      </c>
      <c r="DK8" s="2431"/>
      <c r="DL8" s="2432"/>
      <c r="DM8" s="2427" t="s">
        <v>536</v>
      </c>
      <c r="DN8" s="2459"/>
      <c r="DO8" s="2460"/>
      <c r="DP8" s="2430" t="s">
        <v>848</v>
      </c>
      <c r="DQ8" s="2438"/>
      <c r="DR8" s="2439"/>
      <c r="DS8" s="2430"/>
      <c r="DT8" s="2438"/>
      <c r="DU8" s="2439"/>
      <c r="DV8" s="2477"/>
      <c r="DW8" s="2477"/>
      <c r="DX8" s="2477"/>
      <c r="DY8" s="681" t="s">
        <v>186</v>
      </c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</row>
    <row r="9" spans="1:224" x14ac:dyDescent="0.2">
      <c r="A9" s="123"/>
      <c r="B9" s="123" t="s">
        <v>633</v>
      </c>
      <c r="C9" s="124" t="s">
        <v>150</v>
      </c>
      <c r="D9" s="121" t="s">
        <v>151</v>
      </c>
      <c r="E9" s="121" t="s">
        <v>183</v>
      </c>
      <c r="F9" s="124" t="s">
        <v>150</v>
      </c>
      <c r="G9" s="121" t="s">
        <v>151</v>
      </c>
      <c r="H9" s="121" t="s">
        <v>183</v>
      </c>
      <c r="I9" s="124" t="s">
        <v>150</v>
      </c>
      <c r="J9" s="121" t="s">
        <v>151</v>
      </c>
      <c r="K9" s="121" t="s">
        <v>183</v>
      </c>
      <c r="L9" s="124" t="s">
        <v>150</v>
      </c>
      <c r="M9" s="121" t="s">
        <v>151</v>
      </c>
      <c r="N9" s="121" t="s">
        <v>183</v>
      </c>
      <c r="O9" s="124" t="s">
        <v>150</v>
      </c>
      <c r="P9" s="121" t="s">
        <v>151</v>
      </c>
      <c r="Q9" s="121" t="s">
        <v>183</v>
      </c>
      <c r="R9" s="675" t="s">
        <v>150</v>
      </c>
      <c r="S9" s="121" t="s">
        <v>151</v>
      </c>
      <c r="T9" s="121" t="s">
        <v>183</v>
      </c>
      <c r="U9" s="124" t="s">
        <v>150</v>
      </c>
      <c r="V9" s="121" t="s">
        <v>151</v>
      </c>
      <c r="W9" s="124" t="s">
        <v>183</v>
      </c>
      <c r="X9" s="124" t="s">
        <v>150</v>
      </c>
      <c r="Y9" s="121" t="s">
        <v>151</v>
      </c>
      <c r="Z9" s="676" t="s">
        <v>183</v>
      </c>
      <c r="AA9" s="675" t="s">
        <v>150</v>
      </c>
      <c r="AB9" s="121" t="s">
        <v>151</v>
      </c>
      <c r="AC9" s="121" t="s">
        <v>183</v>
      </c>
      <c r="AD9" s="124" t="s">
        <v>150</v>
      </c>
      <c r="AE9" s="121" t="s">
        <v>151</v>
      </c>
      <c r="AF9" s="121" t="s">
        <v>183</v>
      </c>
      <c r="AG9" s="124" t="s">
        <v>150</v>
      </c>
      <c r="AH9" s="121" t="s">
        <v>151</v>
      </c>
      <c r="AI9" s="121" t="s">
        <v>183</v>
      </c>
      <c r="AJ9" s="124" t="s">
        <v>150</v>
      </c>
      <c r="AK9" s="121" t="s">
        <v>151</v>
      </c>
      <c r="AL9" s="121" t="s">
        <v>183</v>
      </c>
      <c r="AM9" s="675" t="s">
        <v>150</v>
      </c>
      <c r="AN9" s="121" t="s">
        <v>151</v>
      </c>
      <c r="AO9" s="121" t="s">
        <v>183</v>
      </c>
      <c r="AP9" s="124" t="s">
        <v>150</v>
      </c>
      <c r="AQ9" s="121" t="s">
        <v>151</v>
      </c>
      <c r="AR9" s="121" t="s">
        <v>183</v>
      </c>
      <c r="AS9" s="124" t="s">
        <v>150</v>
      </c>
      <c r="AT9" s="121" t="s">
        <v>151</v>
      </c>
      <c r="AU9" s="121" t="s">
        <v>183</v>
      </c>
      <c r="AV9" s="124" t="s">
        <v>150</v>
      </c>
      <c r="AW9" s="121" t="s">
        <v>151</v>
      </c>
      <c r="AX9" s="121" t="s">
        <v>183</v>
      </c>
      <c r="AY9" s="675" t="s">
        <v>150</v>
      </c>
      <c r="AZ9" s="121" t="s">
        <v>151</v>
      </c>
      <c r="BA9" s="121" t="s">
        <v>183</v>
      </c>
      <c r="BB9" s="124" t="s">
        <v>150</v>
      </c>
      <c r="BC9" s="121" t="s">
        <v>151</v>
      </c>
      <c r="BD9" s="121" t="s">
        <v>183</v>
      </c>
      <c r="BE9" s="124" t="s">
        <v>150</v>
      </c>
      <c r="BF9" s="121" t="s">
        <v>151</v>
      </c>
      <c r="BG9" s="121" t="s">
        <v>183</v>
      </c>
      <c r="BH9" s="675" t="s">
        <v>150</v>
      </c>
      <c r="BI9" s="121" t="s">
        <v>151</v>
      </c>
      <c r="BJ9" s="121" t="s">
        <v>183</v>
      </c>
      <c r="BK9" s="124" t="s">
        <v>150</v>
      </c>
      <c r="BL9" s="121" t="s">
        <v>151</v>
      </c>
      <c r="BM9" s="121" t="s">
        <v>183</v>
      </c>
      <c r="BN9" s="124" t="s">
        <v>150</v>
      </c>
      <c r="BO9" s="121" t="s">
        <v>151</v>
      </c>
      <c r="BP9" s="121" t="s">
        <v>183</v>
      </c>
      <c r="BQ9" s="121" t="s">
        <v>150</v>
      </c>
      <c r="BR9" s="121" t="s">
        <v>151</v>
      </c>
      <c r="BS9" s="124" t="s">
        <v>183</v>
      </c>
      <c r="BT9" s="876" t="s">
        <v>150</v>
      </c>
      <c r="BU9" s="678" t="s">
        <v>151</v>
      </c>
      <c r="BV9" s="679" t="s">
        <v>183</v>
      </c>
      <c r="BW9" s="109" t="s">
        <v>150</v>
      </c>
      <c r="BX9" s="110" t="s">
        <v>151</v>
      </c>
      <c r="BY9" s="110" t="s">
        <v>183</v>
      </c>
      <c r="BZ9" s="390" t="s">
        <v>150</v>
      </c>
      <c r="CA9" s="110" t="s">
        <v>151</v>
      </c>
      <c r="CB9" s="110" t="s">
        <v>183</v>
      </c>
      <c r="CC9" s="109" t="s">
        <v>150</v>
      </c>
      <c r="CD9" s="110" t="s">
        <v>151</v>
      </c>
      <c r="CE9" s="110" t="s">
        <v>183</v>
      </c>
      <c r="CF9" s="109" t="s">
        <v>150</v>
      </c>
      <c r="CG9" s="110" t="s">
        <v>151</v>
      </c>
      <c r="CH9" s="110" t="s">
        <v>183</v>
      </c>
      <c r="CI9" s="390" t="s">
        <v>150</v>
      </c>
      <c r="CJ9" s="110" t="s">
        <v>151</v>
      </c>
      <c r="CK9" s="121" t="s">
        <v>183</v>
      </c>
      <c r="CL9" s="109" t="s">
        <v>150</v>
      </c>
      <c r="CM9" s="110" t="s">
        <v>151</v>
      </c>
      <c r="CN9" s="110" t="s">
        <v>183</v>
      </c>
      <c r="CO9" s="109" t="s">
        <v>150</v>
      </c>
      <c r="CP9" s="110" t="s">
        <v>151</v>
      </c>
      <c r="CQ9" s="110" t="s">
        <v>183</v>
      </c>
      <c r="CR9" s="109" t="s">
        <v>150</v>
      </c>
      <c r="CS9" s="110" t="s">
        <v>151</v>
      </c>
      <c r="CT9" s="110" t="s">
        <v>183</v>
      </c>
      <c r="CU9" s="109" t="s">
        <v>150</v>
      </c>
      <c r="CV9" s="110" t="s">
        <v>151</v>
      </c>
      <c r="CW9" s="110" t="s">
        <v>183</v>
      </c>
      <c r="CX9" s="109" t="s">
        <v>150</v>
      </c>
      <c r="CY9" s="110" t="s">
        <v>151</v>
      </c>
      <c r="CZ9" s="110" t="s">
        <v>183</v>
      </c>
      <c r="DA9" s="109" t="s">
        <v>150</v>
      </c>
      <c r="DB9" s="110" t="s">
        <v>151</v>
      </c>
      <c r="DC9" s="121" t="s">
        <v>183</v>
      </c>
      <c r="DD9" s="125" t="s">
        <v>150</v>
      </c>
      <c r="DE9" s="125" t="s">
        <v>151</v>
      </c>
      <c r="DF9" s="125" t="s">
        <v>183</v>
      </c>
      <c r="DG9" s="390" t="s">
        <v>150</v>
      </c>
      <c r="DH9" s="110" t="s">
        <v>151</v>
      </c>
      <c r="DI9" s="121" t="s">
        <v>183</v>
      </c>
      <c r="DJ9" s="109" t="s">
        <v>150</v>
      </c>
      <c r="DK9" s="110" t="s">
        <v>151</v>
      </c>
      <c r="DL9" s="121" t="s">
        <v>183</v>
      </c>
      <c r="DM9" s="109" t="s">
        <v>150</v>
      </c>
      <c r="DN9" s="110" t="s">
        <v>151</v>
      </c>
      <c r="DO9" s="121" t="s">
        <v>183</v>
      </c>
      <c r="DP9" s="390" t="s">
        <v>150</v>
      </c>
      <c r="DQ9" s="110" t="s">
        <v>151</v>
      </c>
      <c r="DR9" s="121" t="s">
        <v>183</v>
      </c>
      <c r="DS9" s="109" t="s">
        <v>150</v>
      </c>
      <c r="DT9" s="110" t="s">
        <v>151</v>
      </c>
      <c r="DU9" s="121" t="s">
        <v>183</v>
      </c>
      <c r="DV9" s="125" t="s">
        <v>150</v>
      </c>
      <c r="DW9" s="125" t="s">
        <v>151</v>
      </c>
      <c r="DX9" s="125" t="s">
        <v>183</v>
      </c>
      <c r="DY9" s="681" t="s">
        <v>184</v>
      </c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</row>
    <row r="10" spans="1:224" ht="13.5" thickBot="1" x14ac:dyDescent="0.25">
      <c r="A10" s="622"/>
      <c r="B10" s="623" t="s">
        <v>535</v>
      </c>
      <c r="C10" s="2476" t="s">
        <v>8</v>
      </c>
      <c r="D10" s="2475"/>
      <c r="E10" s="126"/>
      <c r="F10" s="2476" t="s">
        <v>8</v>
      </c>
      <c r="G10" s="2475"/>
      <c r="H10" s="126"/>
      <c r="I10" s="2476" t="s">
        <v>8</v>
      </c>
      <c r="J10" s="2475"/>
      <c r="K10" s="126"/>
      <c r="L10" s="2476" t="s">
        <v>8</v>
      </c>
      <c r="M10" s="2475"/>
      <c r="N10" s="126"/>
      <c r="O10" s="2476" t="s">
        <v>8</v>
      </c>
      <c r="P10" s="2475"/>
      <c r="Q10" s="126"/>
      <c r="R10" s="2474" t="s">
        <v>8</v>
      </c>
      <c r="S10" s="2475"/>
      <c r="T10" s="126"/>
      <c r="U10" s="2476" t="s">
        <v>8</v>
      </c>
      <c r="V10" s="2475"/>
      <c r="W10" s="2016"/>
      <c r="X10" s="2476" t="s">
        <v>8</v>
      </c>
      <c r="Y10" s="2475"/>
      <c r="Z10" s="677"/>
      <c r="AA10" s="2474" t="s">
        <v>8</v>
      </c>
      <c r="AB10" s="2475"/>
      <c r="AC10" s="126"/>
      <c r="AD10" s="2476" t="s">
        <v>8</v>
      </c>
      <c r="AE10" s="2475"/>
      <c r="AF10" s="126"/>
      <c r="AG10" s="2476" t="s">
        <v>8</v>
      </c>
      <c r="AH10" s="2475"/>
      <c r="AI10" s="126"/>
      <c r="AJ10" s="2476" t="s">
        <v>8</v>
      </c>
      <c r="AK10" s="2475"/>
      <c r="AL10" s="126"/>
      <c r="AM10" s="2474" t="s">
        <v>8</v>
      </c>
      <c r="AN10" s="2475"/>
      <c r="AO10" s="126"/>
      <c r="AP10" s="2476" t="s">
        <v>8</v>
      </c>
      <c r="AQ10" s="2475"/>
      <c r="AR10" s="126"/>
      <c r="AS10" s="2476" t="s">
        <v>8</v>
      </c>
      <c r="AT10" s="2475"/>
      <c r="AU10" s="126"/>
      <c r="AV10" s="2476" t="s">
        <v>8</v>
      </c>
      <c r="AW10" s="2475"/>
      <c r="AX10" s="126"/>
      <c r="AY10" s="2474" t="s">
        <v>8</v>
      </c>
      <c r="AZ10" s="2475"/>
      <c r="BA10" s="126"/>
      <c r="BB10" s="2476" t="s">
        <v>8</v>
      </c>
      <c r="BC10" s="2475"/>
      <c r="BD10" s="126"/>
      <c r="BE10" s="2016" t="s">
        <v>8</v>
      </c>
      <c r="BF10" s="126"/>
      <c r="BG10" s="126"/>
      <c r="BH10" s="2474" t="s">
        <v>8</v>
      </c>
      <c r="BI10" s="2475"/>
      <c r="BJ10" s="126"/>
      <c r="BK10" s="2476" t="s">
        <v>8</v>
      </c>
      <c r="BL10" s="2475"/>
      <c r="BM10" s="126"/>
      <c r="BN10" s="2476" t="s">
        <v>8</v>
      </c>
      <c r="BO10" s="2475"/>
      <c r="BP10" s="126"/>
      <c r="BQ10" s="126" t="s">
        <v>8</v>
      </c>
      <c r="BR10" s="126"/>
      <c r="BS10" s="2016"/>
      <c r="BT10" s="2471" t="s">
        <v>8</v>
      </c>
      <c r="BU10" s="2472"/>
      <c r="BV10" s="680"/>
      <c r="BW10" s="2422" t="s">
        <v>8</v>
      </c>
      <c r="BX10" s="2423"/>
      <c r="BY10" s="113"/>
      <c r="BZ10" s="2470" t="s">
        <v>8</v>
      </c>
      <c r="CA10" s="2423"/>
      <c r="CB10" s="113"/>
      <c r="CC10" s="2422" t="s">
        <v>8</v>
      </c>
      <c r="CD10" s="2423"/>
      <c r="CE10" s="113"/>
      <c r="CF10" s="2422" t="s">
        <v>8</v>
      </c>
      <c r="CG10" s="2423"/>
      <c r="CH10" s="113"/>
      <c r="CI10" s="2470" t="s">
        <v>8</v>
      </c>
      <c r="CJ10" s="2423"/>
      <c r="CK10" s="126"/>
      <c r="CL10" s="2422" t="s">
        <v>8</v>
      </c>
      <c r="CM10" s="2423"/>
      <c r="CN10" s="113"/>
      <c r="CO10" s="2422" t="s">
        <v>8</v>
      </c>
      <c r="CP10" s="2423"/>
      <c r="CQ10" s="113"/>
      <c r="CR10" s="2422" t="s">
        <v>8</v>
      </c>
      <c r="CS10" s="2423"/>
      <c r="CT10" s="113"/>
      <c r="CU10" s="2422" t="s">
        <v>8</v>
      </c>
      <c r="CV10" s="2423"/>
      <c r="CW10" s="113"/>
      <c r="CX10" s="2422" t="s">
        <v>8</v>
      </c>
      <c r="CY10" s="2423"/>
      <c r="CZ10" s="113"/>
      <c r="DA10" s="2422" t="s">
        <v>8</v>
      </c>
      <c r="DB10" s="2423"/>
      <c r="DC10" s="126"/>
      <c r="DD10" s="2473" t="s">
        <v>8</v>
      </c>
      <c r="DE10" s="2473"/>
      <c r="DF10" s="2017"/>
      <c r="DG10" s="2470" t="s">
        <v>8</v>
      </c>
      <c r="DH10" s="2423"/>
      <c r="DI10" s="126"/>
      <c r="DJ10" s="2422" t="s">
        <v>8</v>
      </c>
      <c r="DK10" s="2423"/>
      <c r="DL10" s="126"/>
      <c r="DM10" s="2422" t="s">
        <v>8</v>
      </c>
      <c r="DN10" s="2423"/>
      <c r="DO10" s="126"/>
      <c r="DP10" s="2470" t="s">
        <v>8</v>
      </c>
      <c r="DQ10" s="2423"/>
      <c r="DR10" s="126"/>
      <c r="DS10" s="2422" t="s">
        <v>8</v>
      </c>
      <c r="DT10" s="2423"/>
      <c r="DU10" s="126"/>
      <c r="DV10" s="2473" t="s">
        <v>8</v>
      </c>
      <c r="DW10" s="2473"/>
      <c r="DX10" s="2017"/>
      <c r="DY10" s="68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</row>
    <row r="11" spans="1:224" x14ac:dyDescent="0.2">
      <c r="A11" s="624">
        <v>1</v>
      </c>
      <c r="B11" s="2336">
        <v>2</v>
      </c>
      <c r="C11" s="2329">
        <v>3</v>
      </c>
      <c r="D11" s="2360">
        <v>4</v>
      </c>
      <c r="E11" s="2361">
        <v>5</v>
      </c>
      <c r="F11" s="2329">
        <v>6</v>
      </c>
      <c r="G11" s="2360">
        <v>7</v>
      </c>
      <c r="H11" s="2361">
        <v>8</v>
      </c>
      <c r="I11" s="2329">
        <v>9</v>
      </c>
      <c r="J11" s="2360">
        <v>10</v>
      </c>
      <c r="K11" s="2361">
        <v>11</v>
      </c>
      <c r="L11" s="2329">
        <v>3</v>
      </c>
      <c r="M11" s="2360">
        <v>4</v>
      </c>
      <c r="N11" s="2361">
        <v>5</v>
      </c>
      <c r="O11" s="2329">
        <v>6</v>
      </c>
      <c r="P11" s="2360">
        <v>7</v>
      </c>
      <c r="Q11" s="2361">
        <v>8</v>
      </c>
      <c r="R11" s="2329">
        <v>9</v>
      </c>
      <c r="S11" s="2360">
        <v>10</v>
      </c>
      <c r="T11" s="2361">
        <v>11</v>
      </c>
      <c r="U11" s="2329">
        <v>3</v>
      </c>
      <c r="V11" s="2360">
        <v>4</v>
      </c>
      <c r="W11" s="2361">
        <v>5</v>
      </c>
      <c r="X11" s="2329">
        <v>6</v>
      </c>
      <c r="Y11" s="2360">
        <v>7</v>
      </c>
      <c r="Z11" s="2361">
        <v>8</v>
      </c>
      <c r="AA11" s="2329">
        <v>9</v>
      </c>
      <c r="AB11" s="2360">
        <v>10</v>
      </c>
      <c r="AC11" s="2361">
        <v>11</v>
      </c>
      <c r="AD11" s="2329">
        <v>3</v>
      </c>
      <c r="AE11" s="2360">
        <v>4</v>
      </c>
      <c r="AF11" s="2361">
        <v>5</v>
      </c>
      <c r="AG11" s="2329">
        <v>6</v>
      </c>
      <c r="AH11" s="2360">
        <v>7</v>
      </c>
      <c r="AI11" s="2361">
        <v>8</v>
      </c>
      <c r="AJ11" s="2329">
        <v>9</v>
      </c>
      <c r="AK11" s="2360">
        <v>10</v>
      </c>
      <c r="AL11" s="2361">
        <v>11</v>
      </c>
      <c r="AM11" s="2329">
        <v>3</v>
      </c>
      <c r="AN11" s="2360">
        <v>4</v>
      </c>
      <c r="AO11" s="2361">
        <v>5</v>
      </c>
      <c r="AP11" s="2329">
        <v>6</v>
      </c>
      <c r="AQ11" s="2360">
        <v>7</v>
      </c>
      <c r="AR11" s="2361">
        <v>8</v>
      </c>
      <c r="AS11" s="2329">
        <v>9</v>
      </c>
      <c r="AT11" s="2360">
        <v>10</v>
      </c>
      <c r="AU11" s="2361">
        <v>11</v>
      </c>
      <c r="AV11" s="2329">
        <v>3</v>
      </c>
      <c r="AW11" s="2360">
        <v>4</v>
      </c>
      <c r="AX11" s="2361">
        <v>5</v>
      </c>
      <c r="AY11" s="2329">
        <v>6</v>
      </c>
      <c r="AZ11" s="2360">
        <v>7</v>
      </c>
      <c r="BA11" s="2361">
        <v>8</v>
      </c>
      <c r="BB11" s="2329">
        <v>9</v>
      </c>
      <c r="BC11" s="2360">
        <v>10</v>
      </c>
      <c r="BD11" s="2361">
        <v>11</v>
      </c>
      <c r="BE11" s="2329">
        <v>3</v>
      </c>
      <c r="BF11" s="2360">
        <v>4</v>
      </c>
      <c r="BG11" s="2361">
        <v>5</v>
      </c>
      <c r="BH11" s="2329">
        <v>6</v>
      </c>
      <c r="BI11" s="2360">
        <v>7</v>
      </c>
      <c r="BJ11" s="2361">
        <v>8</v>
      </c>
      <c r="BK11" s="2329">
        <v>9</v>
      </c>
      <c r="BL11" s="2360">
        <v>10</v>
      </c>
      <c r="BM11" s="2361">
        <v>11</v>
      </c>
      <c r="BN11" s="2329">
        <v>3</v>
      </c>
      <c r="BO11" s="2360">
        <v>4</v>
      </c>
      <c r="BP11" s="2361">
        <v>5</v>
      </c>
      <c r="BQ11" s="2329">
        <v>6</v>
      </c>
      <c r="BR11" s="2360">
        <v>7</v>
      </c>
      <c r="BS11" s="2361">
        <v>8</v>
      </c>
      <c r="BT11" s="2329">
        <v>9</v>
      </c>
      <c r="BU11" s="2360">
        <v>10</v>
      </c>
      <c r="BV11" s="2361">
        <v>11</v>
      </c>
      <c r="BW11" s="2329">
        <v>3</v>
      </c>
      <c r="BX11" s="2360">
        <v>4</v>
      </c>
      <c r="BY11" s="2361">
        <v>5</v>
      </c>
      <c r="BZ11" s="2329">
        <v>6</v>
      </c>
      <c r="CA11" s="2360">
        <v>7</v>
      </c>
      <c r="CB11" s="2361">
        <v>8</v>
      </c>
      <c r="CC11" s="2329">
        <v>9</v>
      </c>
      <c r="CD11" s="2360">
        <v>10</v>
      </c>
      <c r="CE11" s="2361">
        <v>11</v>
      </c>
      <c r="CF11" s="2329">
        <v>3</v>
      </c>
      <c r="CG11" s="2360">
        <v>4</v>
      </c>
      <c r="CH11" s="2361">
        <v>5</v>
      </c>
      <c r="CI11" s="2329">
        <v>6</v>
      </c>
      <c r="CJ11" s="2360">
        <v>7</v>
      </c>
      <c r="CK11" s="2362">
        <v>8</v>
      </c>
      <c r="CL11" s="2329">
        <v>9</v>
      </c>
      <c r="CM11" s="2360">
        <v>10</v>
      </c>
      <c r="CN11" s="2361">
        <v>11</v>
      </c>
      <c r="CO11" s="2329">
        <v>3</v>
      </c>
      <c r="CP11" s="2360">
        <v>4</v>
      </c>
      <c r="CQ11" s="2361">
        <v>5</v>
      </c>
      <c r="CR11" s="2329">
        <v>6</v>
      </c>
      <c r="CS11" s="2360">
        <v>7</v>
      </c>
      <c r="CT11" s="2361">
        <v>8</v>
      </c>
      <c r="CU11" s="2329">
        <v>9</v>
      </c>
      <c r="CV11" s="2360">
        <v>10</v>
      </c>
      <c r="CW11" s="2361">
        <v>11</v>
      </c>
      <c r="CX11" s="2329">
        <v>3</v>
      </c>
      <c r="CY11" s="2360">
        <v>4</v>
      </c>
      <c r="CZ11" s="2361">
        <v>5</v>
      </c>
      <c r="DA11" s="2329">
        <v>6</v>
      </c>
      <c r="DB11" s="2360">
        <v>7</v>
      </c>
      <c r="DC11" s="2361">
        <v>8</v>
      </c>
      <c r="DD11" s="2329">
        <v>9</v>
      </c>
      <c r="DE11" s="2360">
        <v>10</v>
      </c>
      <c r="DF11" s="2361">
        <v>11</v>
      </c>
      <c r="DG11" s="2329">
        <v>3</v>
      </c>
      <c r="DH11" s="2360">
        <v>4</v>
      </c>
      <c r="DI11" s="2361">
        <v>5</v>
      </c>
      <c r="DJ11" s="2329">
        <v>6</v>
      </c>
      <c r="DK11" s="2360">
        <v>7</v>
      </c>
      <c r="DL11" s="2361">
        <v>8</v>
      </c>
      <c r="DM11" s="2329">
        <v>9</v>
      </c>
      <c r="DN11" s="2360">
        <v>10</v>
      </c>
      <c r="DO11" s="2361">
        <v>11</v>
      </c>
      <c r="DP11" s="2329">
        <v>3</v>
      </c>
      <c r="DQ11" s="2360">
        <v>4</v>
      </c>
      <c r="DR11" s="2361">
        <v>5</v>
      </c>
      <c r="DS11" s="2329">
        <v>6</v>
      </c>
      <c r="DT11" s="2360">
        <v>7</v>
      </c>
      <c r="DU11" s="2361">
        <v>8</v>
      </c>
      <c r="DV11" s="2329">
        <v>3</v>
      </c>
      <c r="DW11" s="2360">
        <v>4</v>
      </c>
      <c r="DX11" s="2361">
        <v>5</v>
      </c>
      <c r="DY11" s="683">
        <v>6</v>
      </c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</row>
    <row r="12" spans="1:224" ht="20.100000000000001" customHeight="1" x14ac:dyDescent="0.2">
      <c r="A12" s="2049" t="s">
        <v>126</v>
      </c>
      <c r="B12" s="2337" t="s">
        <v>875</v>
      </c>
      <c r="C12" s="2348">
        <v>7870</v>
      </c>
      <c r="D12" s="666">
        <v>1845</v>
      </c>
      <c r="E12" s="633">
        <v>2123.0619999999999</v>
      </c>
      <c r="F12" s="625">
        <v>999647</v>
      </c>
      <c r="G12" s="666">
        <v>775258</v>
      </c>
      <c r="H12" s="633">
        <v>731795.60400000005</v>
      </c>
      <c r="I12" s="625">
        <v>200217</v>
      </c>
      <c r="J12" s="666">
        <v>303947</v>
      </c>
      <c r="K12" s="633">
        <v>304490.76200000005</v>
      </c>
      <c r="L12" s="625">
        <v>2530</v>
      </c>
      <c r="M12" s="666">
        <v>1030</v>
      </c>
      <c r="N12" s="633">
        <v>1853</v>
      </c>
      <c r="O12" s="625">
        <v>0</v>
      </c>
      <c r="P12" s="666">
        <v>0</v>
      </c>
      <c r="Q12" s="633">
        <v>0</v>
      </c>
      <c r="R12" s="625">
        <v>57080</v>
      </c>
      <c r="S12" s="666">
        <v>64769</v>
      </c>
      <c r="T12" s="633">
        <v>59087.728000000003</v>
      </c>
      <c r="U12" s="625">
        <v>107245</v>
      </c>
      <c r="V12" s="666">
        <v>107921</v>
      </c>
      <c r="W12" s="633">
        <v>76180.22</v>
      </c>
      <c r="X12" s="625">
        <v>3937</v>
      </c>
      <c r="Y12" s="666">
        <v>9473.92</v>
      </c>
      <c r="Z12" s="633">
        <v>10697.218000000001</v>
      </c>
      <c r="AA12" s="625">
        <v>0</v>
      </c>
      <c r="AB12" s="666">
        <v>0</v>
      </c>
      <c r="AC12" s="633">
        <v>0</v>
      </c>
      <c r="AD12" s="625">
        <v>0</v>
      </c>
      <c r="AE12" s="666">
        <v>528</v>
      </c>
      <c r="AF12" s="633">
        <v>558.59199999999998</v>
      </c>
      <c r="AG12" s="625">
        <v>442753</v>
      </c>
      <c r="AH12" s="666">
        <v>412709</v>
      </c>
      <c r="AI12" s="633">
        <v>519926.20900000003</v>
      </c>
      <c r="AJ12" s="625">
        <v>8076977</v>
      </c>
      <c r="AK12" s="666">
        <v>8763176</v>
      </c>
      <c r="AL12" s="633">
        <v>9053545.8269999996</v>
      </c>
      <c r="AM12" s="625">
        <v>0</v>
      </c>
      <c r="AN12" s="666">
        <v>4509</v>
      </c>
      <c r="AO12" s="633">
        <v>2661.3020000000001</v>
      </c>
      <c r="AP12" s="625">
        <v>0</v>
      </c>
      <c r="AQ12" s="666">
        <v>0</v>
      </c>
      <c r="AR12" s="633">
        <v>0</v>
      </c>
      <c r="AS12" s="625">
        <v>0</v>
      </c>
      <c r="AT12" s="666">
        <v>0</v>
      </c>
      <c r="AU12" s="633">
        <v>103.54300000000001</v>
      </c>
      <c r="AV12" s="625">
        <v>271928</v>
      </c>
      <c r="AW12" s="666">
        <v>272651</v>
      </c>
      <c r="AX12" s="633">
        <v>244205.92600000001</v>
      </c>
      <c r="AY12" s="625">
        <v>32</v>
      </c>
      <c r="AZ12" s="666">
        <v>7054</v>
      </c>
      <c r="BA12" s="633">
        <v>6769.09</v>
      </c>
      <c r="BB12" s="625">
        <v>3663288.5429999996</v>
      </c>
      <c r="BC12" s="666">
        <v>3988737.7639999995</v>
      </c>
      <c r="BD12" s="633">
        <v>3957826.4070000001</v>
      </c>
      <c r="BE12" s="625">
        <v>302099.538</v>
      </c>
      <c r="BF12" s="666">
        <v>119992.538</v>
      </c>
      <c r="BG12" s="633">
        <v>35634.596000000005</v>
      </c>
      <c r="BH12" s="625">
        <v>14135604.081</v>
      </c>
      <c r="BI12" s="666">
        <v>14833601.222000001</v>
      </c>
      <c r="BJ12" s="633">
        <v>15007459.085999999</v>
      </c>
      <c r="BK12" s="625">
        <v>0</v>
      </c>
      <c r="BL12" s="666">
        <v>0</v>
      </c>
      <c r="BM12" s="633">
        <v>0</v>
      </c>
      <c r="BN12" s="625">
        <v>40000</v>
      </c>
      <c r="BO12" s="666">
        <v>20000</v>
      </c>
      <c r="BP12" s="633">
        <v>38215.722000000002</v>
      </c>
      <c r="BQ12" s="625">
        <v>0</v>
      </c>
      <c r="BR12" s="666">
        <v>0</v>
      </c>
      <c r="BS12" s="633">
        <v>0</v>
      </c>
      <c r="BT12" s="625">
        <v>0</v>
      </c>
      <c r="BU12" s="666">
        <v>0</v>
      </c>
      <c r="BV12" s="633">
        <v>0</v>
      </c>
      <c r="BW12" s="625">
        <v>0</v>
      </c>
      <c r="BX12" s="666">
        <v>0</v>
      </c>
      <c r="BY12" s="633">
        <v>0</v>
      </c>
      <c r="BZ12" s="625">
        <v>635</v>
      </c>
      <c r="CA12" s="666">
        <v>635</v>
      </c>
      <c r="CB12" s="633">
        <v>387.28000000000009</v>
      </c>
      <c r="CC12" s="625">
        <v>0</v>
      </c>
      <c r="CD12" s="666">
        <v>3317</v>
      </c>
      <c r="CE12" s="633">
        <v>3537.6639999999998</v>
      </c>
      <c r="CF12" s="625">
        <v>0</v>
      </c>
      <c r="CG12" s="666">
        <v>0</v>
      </c>
      <c r="CH12" s="633">
        <v>0</v>
      </c>
      <c r="CI12" s="625">
        <v>0</v>
      </c>
      <c r="CJ12" s="666">
        <v>2125</v>
      </c>
      <c r="CK12" s="1546">
        <v>1954.4569999999997</v>
      </c>
      <c r="CL12" s="625">
        <v>136643</v>
      </c>
      <c r="CM12" s="666">
        <v>76749</v>
      </c>
      <c r="CN12" s="633">
        <v>73845.05</v>
      </c>
      <c r="CO12" s="625">
        <v>5080</v>
      </c>
      <c r="CP12" s="666">
        <v>5080</v>
      </c>
      <c r="CQ12" s="633">
        <v>2817.1579999999999</v>
      </c>
      <c r="CR12" s="625">
        <v>0</v>
      </c>
      <c r="CS12" s="666">
        <v>3048</v>
      </c>
      <c r="CT12" s="633">
        <v>3048</v>
      </c>
      <c r="CU12" s="625">
        <v>0</v>
      </c>
      <c r="CV12" s="666">
        <v>0</v>
      </c>
      <c r="CW12" s="633">
        <v>0</v>
      </c>
      <c r="CX12" s="625">
        <v>0</v>
      </c>
      <c r="CY12" s="666">
        <v>0</v>
      </c>
      <c r="CZ12" s="633">
        <v>0</v>
      </c>
      <c r="DA12" s="625">
        <v>182358</v>
      </c>
      <c r="DB12" s="666">
        <v>110954</v>
      </c>
      <c r="DC12" s="633">
        <v>123805.33100000001</v>
      </c>
      <c r="DD12" s="625">
        <v>14317962.081</v>
      </c>
      <c r="DE12" s="666">
        <v>14944555.222000001</v>
      </c>
      <c r="DF12" s="633">
        <v>15131264.416999999</v>
      </c>
      <c r="DG12" s="625">
        <v>2540</v>
      </c>
      <c r="DH12" s="666">
        <v>2678</v>
      </c>
      <c r="DI12" s="633">
        <v>2678.18</v>
      </c>
      <c r="DJ12" s="625">
        <v>5584</v>
      </c>
      <c r="DK12" s="666">
        <v>16022.01</v>
      </c>
      <c r="DL12" s="633">
        <v>17061.698999999997</v>
      </c>
      <c r="DM12" s="625">
        <v>8124</v>
      </c>
      <c r="DN12" s="666">
        <v>18700.010000000002</v>
      </c>
      <c r="DO12" s="633">
        <v>19739.879000000001</v>
      </c>
      <c r="DP12" s="625">
        <v>127695</v>
      </c>
      <c r="DQ12" s="666">
        <v>140026.049</v>
      </c>
      <c r="DR12" s="633">
        <v>138171.21399999998</v>
      </c>
      <c r="DS12" s="625">
        <v>2620844</v>
      </c>
      <c r="DT12" s="666">
        <v>2721059.9</v>
      </c>
      <c r="DU12" s="633">
        <v>2720589.3219999997</v>
      </c>
      <c r="DV12" s="625">
        <v>17074625.081</v>
      </c>
      <c r="DW12" s="666">
        <v>17824341.181000002</v>
      </c>
      <c r="DX12" s="633">
        <v>18009764.831999999</v>
      </c>
      <c r="DY12" s="684">
        <v>101.04028333567612</v>
      </c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</row>
    <row r="13" spans="1:224" ht="15" customHeight="1" x14ac:dyDescent="0.2">
      <c r="A13" s="2051" t="s">
        <v>312</v>
      </c>
      <c r="B13" s="2338" t="s">
        <v>876</v>
      </c>
      <c r="C13" s="2348">
        <v>0</v>
      </c>
      <c r="D13" s="666">
        <v>0</v>
      </c>
      <c r="E13" s="633">
        <v>0</v>
      </c>
      <c r="F13" s="625">
        <v>0</v>
      </c>
      <c r="G13" s="666">
        <v>0</v>
      </c>
      <c r="H13" s="633">
        <v>0</v>
      </c>
      <c r="I13" s="625">
        <v>0</v>
      </c>
      <c r="J13" s="666">
        <v>0</v>
      </c>
      <c r="K13" s="633">
        <v>0</v>
      </c>
      <c r="L13" s="625">
        <v>0</v>
      </c>
      <c r="M13" s="666">
        <v>0</v>
      </c>
      <c r="N13" s="633">
        <v>0</v>
      </c>
      <c r="O13" s="625">
        <v>0</v>
      </c>
      <c r="P13" s="666">
        <v>0</v>
      </c>
      <c r="Q13" s="633">
        <v>0</v>
      </c>
      <c r="R13" s="625">
        <v>52000</v>
      </c>
      <c r="S13" s="666">
        <v>54000</v>
      </c>
      <c r="T13" s="633">
        <v>54358</v>
      </c>
      <c r="U13" s="625">
        <v>0</v>
      </c>
      <c r="V13" s="666">
        <v>0</v>
      </c>
      <c r="W13" s="633">
        <v>0</v>
      </c>
      <c r="X13" s="625">
        <v>0</v>
      </c>
      <c r="Y13" s="666">
        <v>2565.92</v>
      </c>
      <c r="Z13" s="633">
        <v>2565.92</v>
      </c>
      <c r="AA13" s="625">
        <v>0</v>
      </c>
      <c r="AB13" s="666">
        <v>0</v>
      </c>
      <c r="AC13" s="633">
        <v>0</v>
      </c>
      <c r="AD13" s="625">
        <v>0</v>
      </c>
      <c r="AE13" s="666">
        <v>0</v>
      </c>
      <c r="AF13" s="633">
        <v>0</v>
      </c>
      <c r="AG13" s="625">
        <v>0</v>
      </c>
      <c r="AH13" s="666">
        <v>0</v>
      </c>
      <c r="AI13" s="633">
        <v>0</v>
      </c>
      <c r="AJ13" s="625">
        <v>0</v>
      </c>
      <c r="AK13" s="666">
        <v>0</v>
      </c>
      <c r="AL13" s="633">
        <v>0</v>
      </c>
      <c r="AM13" s="625">
        <v>0</v>
      </c>
      <c r="AN13" s="666">
        <v>0</v>
      </c>
      <c r="AO13" s="633">
        <v>0</v>
      </c>
      <c r="AP13" s="625">
        <v>0</v>
      </c>
      <c r="AQ13" s="666">
        <v>0</v>
      </c>
      <c r="AR13" s="633">
        <v>0</v>
      </c>
      <c r="AS13" s="625">
        <v>0</v>
      </c>
      <c r="AT13" s="666">
        <v>0</v>
      </c>
      <c r="AU13" s="633">
        <v>103.54300000000001</v>
      </c>
      <c r="AV13" s="625">
        <v>0</v>
      </c>
      <c r="AW13" s="666">
        <v>0</v>
      </c>
      <c r="AX13" s="633">
        <v>0</v>
      </c>
      <c r="AY13" s="625">
        <v>0</v>
      </c>
      <c r="AZ13" s="666">
        <v>0</v>
      </c>
      <c r="BA13" s="633">
        <v>0</v>
      </c>
      <c r="BB13" s="625">
        <v>3633947.9529999997</v>
      </c>
      <c r="BC13" s="666">
        <v>3855128.7639999995</v>
      </c>
      <c r="BD13" s="633">
        <v>3855128.764</v>
      </c>
      <c r="BE13" s="625">
        <v>0</v>
      </c>
      <c r="BF13" s="666">
        <v>0</v>
      </c>
      <c r="BG13" s="633">
        <v>0</v>
      </c>
      <c r="BH13" s="625">
        <v>3685947.9529999997</v>
      </c>
      <c r="BI13" s="666">
        <v>3911694.6839999994</v>
      </c>
      <c r="BJ13" s="633">
        <v>3912156.227</v>
      </c>
      <c r="BK13" s="625">
        <v>0</v>
      </c>
      <c r="BL13" s="666">
        <v>0</v>
      </c>
      <c r="BM13" s="633">
        <v>0</v>
      </c>
      <c r="BN13" s="625">
        <v>0</v>
      </c>
      <c r="BO13" s="666">
        <v>0</v>
      </c>
      <c r="BP13" s="633">
        <v>0</v>
      </c>
      <c r="BQ13" s="625">
        <v>0</v>
      </c>
      <c r="BR13" s="666">
        <v>0</v>
      </c>
      <c r="BS13" s="633">
        <v>0</v>
      </c>
      <c r="BT13" s="625">
        <v>0</v>
      </c>
      <c r="BU13" s="666">
        <v>0</v>
      </c>
      <c r="BV13" s="633">
        <v>0</v>
      </c>
      <c r="BW13" s="625">
        <v>0</v>
      </c>
      <c r="BX13" s="666">
        <v>0</v>
      </c>
      <c r="BY13" s="633">
        <v>0</v>
      </c>
      <c r="BZ13" s="625">
        <v>0</v>
      </c>
      <c r="CA13" s="666">
        <v>0</v>
      </c>
      <c r="CB13" s="633">
        <v>0</v>
      </c>
      <c r="CC13" s="625">
        <v>0</v>
      </c>
      <c r="CD13" s="666">
        <v>0</v>
      </c>
      <c r="CE13" s="633">
        <v>71.108000000000004</v>
      </c>
      <c r="CF13" s="625">
        <v>0</v>
      </c>
      <c r="CG13" s="666">
        <v>0</v>
      </c>
      <c r="CH13" s="633">
        <v>0</v>
      </c>
      <c r="CI13" s="625">
        <v>0</v>
      </c>
      <c r="CJ13" s="666">
        <v>225</v>
      </c>
      <c r="CK13" s="1546">
        <v>225</v>
      </c>
      <c r="CL13" s="625">
        <v>0</v>
      </c>
      <c r="CM13" s="666">
        <v>0</v>
      </c>
      <c r="CN13" s="633">
        <v>0</v>
      </c>
      <c r="CO13" s="625">
        <v>0</v>
      </c>
      <c r="CP13" s="666">
        <v>0</v>
      </c>
      <c r="CQ13" s="633">
        <v>0</v>
      </c>
      <c r="CR13" s="625">
        <v>0</v>
      </c>
      <c r="CS13" s="666">
        <v>3048</v>
      </c>
      <c r="CT13" s="633">
        <v>3048</v>
      </c>
      <c r="CU13" s="625">
        <v>0</v>
      </c>
      <c r="CV13" s="666">
        <v>0</v>
      </c>
      <c r="CW13" s="633">
        <v>0</v>
      </c>
      <c r="CX13" s="625">
        <v>0</v>
      </c>
      <c r="CY13" s="666">
        <v>0</v>
      </c>
      <c r="CZ13" s="633">
        <v>0</v>
      </c>
      <c r="DA13" s="625">
        <v>0</v>
      </c>
      <c r="DB13" s="666">
        <v>3273</v>
      </c>
      <c r="DC13" s="633">
        <v>3344.1080000000002</v>
      </c>
      <c r="DD13" s="625">
        <v>3685947.9529999997</v>
      </c>
      <c r="DE13" s="666">
        <v>3914967.6839999994</v>
      </c>
      <c r="DF13" s="633">
        <v>3915500.335</v>
      </c>
      <c r="DG13" s="625">
        <v>0</v>
      </c>
      <c r="DH13" s="666">
        <v>0</v>
      </c>
      <c r="DI13" s="633">
        <v>0</v>
      </c>
      <c r="DJ13" s="625">
        <v>0</v>
      </c>
      <c r="DK13" s="666">
        <v>1363.01</v>
      </c>
      <c r="DL13" s="633">
        <v>1363.01</v>
      </c>
      <c r="DM13" s="625">
        <v>0</v>
      </c>
      <c r="DN13" s="666">
        <v>1363.01</v>
      </c>
      <c r="DO13" s="633">
        <v>1363.01</v>
      </c>
      <c r="DP13" s="625">
        <v>0</v>
      </c>
      <c r="DQ13" s="666">
        <v>2000</v>
      </c>
      <c r="DR13" s="633">
        <v>2000</v>
      </c>
      <c r="DS13" s="625">
        <v>2543044</v>
      </c>
      <c r="DT13" s="666">
        <v>2618767.1</v>
      </c>
      <c r="DU13" s="666">
        <v>2607626.4</v>
      </c>
      <c r="DV13" s="625">
        <v>6228991.9529999997</v>
      </c>
      <c r="DW13" s="666">
        <v>6537097.7939999998</v>
      </c>
      <c r="DX13" s="633">
        <v>6526489.7449999992</v>
      </c>
      <c r="DY13" s="685">
        <v>99.837725404540578</v>
      </c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</row>
    <row r="14" spans="1:224" ht="12.75" customHeight="1" x14ac:dyDescent="0.2">
      <c r="A14" s="2053" t="s">
        <v>556</v>
      </c>
      <c r="B14" s="2339" t="s">
        <v>861</v>
      </c>
      <c r="C14" s="2349">
        <v>0</v>
      </c>
      <c r="D14" s="1366">
        <v>0</v>
      </c>
      <c r="E14" s="1367">
        <v>0</v>
      </c>
      <c r="F14" s="1365">
        <v>0</v>
      </c>
      <c r="G14" s="1366">
        <v>0</v>
      </c>
      <c r="H14" s="1367">
        <v>0</v>
      </c>
      <c r="I14" s="1365">
        <v>0</v>
      </c>
      <c r="J14" s="1366">
        <v>0</v>
      </c>
      <c r="K14" s="1367">
        <v>0</v>
      </c>
      <c r="L14" s="1365">
        <v>0</v>
      </c>
      <c r="M14" s="1366">
        <v>0</v>
      </c>
      <c r="N14" s="1367">
        <v>0</v>
      </c>
      <c r="O14" s="1365">
        <v>0</v>
      </c>
      <c r="P14" s="1366">
        <v>0</v>
      </c>
      <c r="Q14" s="1367">
        <v>0</v>
      </c>
      <c r="R14" s="1365">
        <v>0</v>
      </c>
      <c r="S14" s="1366">
        <v>0</v>
      </c>
      <c r="T14" s="1367">
        <v>0</v>
      </c>
      <c r="U14" s="1365">
        <v>0</v>
      </c>
      <c r="V14" s="1366">
        <v>0</v>
      </c>
      <c r="W14" s="1367">
        <v>0</v>
      </c>
      <c r="X14" s="1365">
        <v>0</v>
      </c>
      <c r="Y14" s="1366">
        <v>147.12</v>
      </c>
      <c r="Z14" s="1367">
        <v>147.12</v>
      </c>
      <c r="AA14" s="1365">
        <v>0</v>
      </c>
      <c r="AB14" s="1366">
        <v>0</v>
      </c>
      <c r="AC14" s="1367">
        <v>0</v>
      </c>
      <c r="AD14" s="1365">
        <v>0</v>
      </c>
      <c r="AE14" s="1366">
        <v>0</v>
      </c>
      <c r="AF14" s="1367">
        <v>0</v>
      </c>
      <c r="AG14" s="1365">
        <v>0</v>
      </c>
      <c r="AH14" s="1366">
        <v>0</v>
      </c>
      <c r="AI14" s="1367">
        <v>0</v>
      </c>
      <c r="AJ14" s="1365">
        <v>0</v>
      </c>
      <c r="AK14" s="1366">
        <v>0</v>
      </c>
      <c r="AL14" s="1367">
        <v>0</v>
      </c>
      <c r="AM14" s="1365">
        <v>0</v>
      </c>
      <c r="AN14" s="1366">
        <v>0</v>
      </c>
      <c r="AO14" s="1367">
        <v>0</v>
      </c>
      <c r="AP14" s="1365">
        <v>0</v>
      </c>
      <c r="AQ14" s="1366">
        <v>0</v>
      </c>
      <c r="AR14" s="1367">
        <v>0</v>
      </c>
      <c r="AS14" s="1365">
        <v>0</v>
      </c>
      <c r="AT14" s="1366">
        <v>0</v>
      </c>
      <c r="AU14" s="1367">
        <v>0</v>
      </c>
      <c r="AV14" s="1365">
        <v>0</v>
      </c>
      <c r="AW14" s="1366">
        <v>0</v>
      </c>
      <c r="AX14" s="1367">
        <v>0</v>
      </c>
      <c r="AY14" s="1365">
        <v>0</v>
      </c>
      <c r="AZ14" s="1366">
        <v>0</v>
      </c>
      <c r="BA14" s="1367">
        <v>0</v>
      </c>
      <c r="BB14" s="1365">
        <v>3633947.9529999997</v>
      </c>
      <c r="BC14" s="1366">
        <v>3850037.9679999994</v>
      </c>
      <c r="BD14" s="1367">
        <v>3850037.9679999999</v>
      </c>
      <c r="BE14" s="1365">
        <v>0</v>
      </c>
      <c r="BF14" s="1366">
        <v>0</v>
      </c>
      <c r="BG14" s="1367">
        <v>0</v>
      </c>
      <c r="BH14" s="1365">
        <v>3633947.9529999997</v>
      </c>
      <c r="BI14" s="1366">
        <v>3850185.0879999995</v>
      </c>
      <c r="BJ14" s="1367">
        <v>3850185.088</v>
      </c>
      <c r="BK14" s="1365">
        <v>0</v>
      </c>
      <c r="BL14" s="1366">
        <v>0</v>
      </c>
      <c r="BM14" s="1367">
        <v>0</v>
      </c>
      <c r="BN14" s="1365">
        <v>0</v>
      </c>
      <c r="BO14" s="1366">
        <v>0</v>
      </c>
      <c r="BP14" s="1367">
        <v>0</v>
      </c>
      <c r="BQ14" s="1365">
        <v>0</v>
      </c>
      <c r="BR14" s="1366">
        <v>0</v>
      </c>
      <c r="BS14" s="1367">
        <v>0</v>
      </c>
      <c r="BT14" s="1365">
        <v>0</v>
      </c>
      <c r="BU14" s="1366">
        <v>0</v>
      </c>
      <c r="BV14" s="1367">
        <v>0</v>
      </c>
      <c r="BW14" s="1365">
        <v>0</v>
      </c>
      <c r="BX14" s="1366">
        <v>0</v>
      </c>
      <c r="BY14" s="1367">
        <v>0</v>
      </c>
      <c r="BZ14" s="1365">
        <v>0</v>
      </c>
      <c r="CA14" s="1366">
        <v>0</v>
      </c>
      <c r="CB14" s="1367">
        <v>0</v>
      </c>
      <c r="CC14" s="1365">
        <v>0</v>
      </c>
      <c r="CD14" s="1366">
        <v>0</v>
      </c>
      <c r="CE14" s="1367">
        <v>0</v>
      </c>
      <c r="CF14" s="1365">
        <v>0</v>
      </c>
      <c r="CG14" s="1366">
        <v>0</v>
      </c>
      <c r="CH14" s="1367">
        <v>0</v>
      </c>
      <c r="CI14" s="1365">
        <v>0</v>
      </c>
      <c r="CJ14" s="1366">
        <v>0</v>
      </c>
      <c r="CK14" s="1547">
        <v>0</v>
      </c>
      <c r="CL14" s="1365">
        <v>0</v>
      </c>
      <c r="CM14" s="1366">
        <v>0</v>
      </c>
      <c r="CN14" s="1367">
        <v>0</v>
      </c>
      <c r="CO14" s="1365">
        <v>0</v>
      </c>
      <c r="CP14" s="1366">
        <v>0</v>
      </c>
      <c r="CQ14" s="1367">
        <v>0</v>
      </c>
      <c r="CR14" s="1365">
        <v>0</v>
      </c>
      <c r="CS14" s="1366">
        <v>0</v>
      </c>
      <c r="CT14" s="1367">
        <v>0</v>
      </c>
      <c r="CU14" s="1365">
        <v>0</v>
      </c>
      <c r="CV14" s="1366">
        <v>0</v>
      </c>
      <c r="CW14" s="1367">
        <v>0</v>
      </c>
      <c r="CX14" s="1365">
        <v>0</v>
      </c>
      <c r="CY14" s="1366">
        <v>0</v>
      </c>
      <c r="CZ14" s="1367">
        <v>0</v>
      </c>
      <c r="DA14" s="1365">
        <v>0</v>
      </c>
      <c r="DB14" s="1366">
        <v>0</v>
      </c>
      <c r="DC14" s="1367">
        <v>0</v>
      </c>
      <c r="DD14" s="1365">
        <v>3633947.9529999997</v>
      </c>
      <c r="DE14" s="1366">
        <v>3850185.0879999995</v>
      </c>
      <c r="DF14" s="1367">
        <v>3850185.088</v>
      </c>
      <c r="DG14" s="1365">
        <v>0</v>
      </c>
      <c r="DH14" s="1366">
        <v>0</v>
      </c>
      <c r="DI14" s="1367">
        <v>0</v>
      </c>
      <c r="DJ14" s="1365">
        <v>0</v>
      </c>
      <c r="DK14" s="1366">
        <v>0</v>
      </c>
      <c r="DL14" s="1367">
        <v>0</v>
      </c>
      <c r="DM14" s="1365">
        <v>0</v>
      </c>
      <c r="DN14" s="1366">
        <v>0</v>
      </c>
      <c r="DO14" s="1367">
        <v>0</v>
      </c>
      <c r="DP14" s="1365">
        <v>0</v>
      </c>
      <c r="DQ14" s="1366">
        <v>0</v>
      </c>
      <c r="DR14" s="1367">
        <v>0</v>
      </c>
      <c r="DS14" s="1365">
        <v>0</v>
      </c>
      <c r="DT14" s="1366">
        <v>0</v>
      </c>
      <c r="DU14" s="1367">
        <v>0</v>
      </c>
      <c r="DV14" s="1365">
        <v>3633947.9529999997</v>
      </c>
      <c r="DW14" s="1366">
        <v>3850185.0879999995</v>
      </c>
      <c r="DX14" s="1367">
        <v>3850185.088</v>
      </c>
      <c r="DY14" s="1431">
        <v>100.00000000000003</v>
      </c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</row>
    <row r="15" spans="1:224" ht="12.75" customHeight="1" x14ac:dyDescent="0.2">
      <c r="A15" s="2055" t="s">
        <v>877</v>
      </c>
      <c r="B15" s="2056" t="s">
        <v>878</v>
      </c>
      <c r="C15" s="626"/>
      <c r="D15" s="667"/>
      <c r="E15" s="634"/>
      <c r="F15" s="626"/>
      <c r="G15" s="667"/>
      <c r="H15" s="634"/>
      <c r="I15" s="626"/>
      <c r="J15" s="667"/>
      <c r="K15" s="634"/>
      <c r="L15" s="626"/>
      <c r="M15" s="667"/>
      <c r="N15" s="634"/>
      <c r="O15" s="626"/>
      <c r="P15" s="667"/>
      <c r="Q15" s="634"/>
      <c r="R15" s="626"/>
      <c r="S15" s="667"/>
      <c r="T15" s="634"/>
      <c r="U15" s="626"/>
      <c r="V15" s="667"/>
      <c r="W15" s="634"/>
      <c r="X15" s="626"/>
      <c r="Y15" s="667"/>
      <c r="Z15" s="634"/>
      <c r="AA15" s="626"/>
      <c r="AB15" s="667"/>
      <c r="AC15" s="634"/>
      <c r="AD15" s="626"/>
      <c r="AE15" s="667"/>
      <c r="AF15" s="634"/>
      <c r="AG15" s="626"/>
      <c r="AH15" s="667"/>
      <c r="AI15" s="634"/>
      <c r="AJ15" s="626"/>
      <c r="AK15" s="667"/>
      <c r="AL15" s="634"/>
      <c r="AM15" s="626"/>
      <c r="AN15" s="667"/>
      <c r="AO15" s="634"/>
      <c r="AP15" s="626"/>
      <c r="AQ15" s="667"/>
      <c r="AR15" s="634"/>
      <c r="AS15" s="626"/>
      <c r="AT15" s="667"/>
      <c r="AU15" s="634"/>
      <c r="AV15" s="626"/>
      <c r="AW15" s="667"/>
      <c r="AX15" s="634"/>
      <c r="AY15" s="626"/>
      <c r="AZ15" s="667"/>
      <c r="BA15" s="634"/>
      <c r="BB15" s="627">
        <v>1109312.2879999999</v>
      </c>
      <c r="BC15" s="2220">
        <v>1114043.9679999999</v>
      </c>
      <c r="BD15" s="635">
        <v>1114043.9680000001</v>
      </c>
      <c r="BE15" s="626"/>
      <c r="BF15" s="667"/>
      <c r="BG15" s="634"/>
      <c r="BH15" s="627">
        <v>1109312.2879999999</v>
      </c>
      <c r="BI15" s="668">
        <v>1114043.9679999999</v>
      </c>
      <c r="BJ15" s="635">
        <v>1114043.9680000001</v>
      </c>
      <c r="BK15" s="626"/>
      <c r="BL15" s="667"/>
      <c r="BM15" s="634"/>
      <c r="BN15" s="626"/>
      <c r="BO15" s="667"/>
      <c r="BP15" s="634"/>
      <c r="BQ15" s="626"/>
      <c r="BR15" s="667"/>
      <c r="BS15" s="634"/>
      <c r="BT15" s="626"/>
      <c r="BU15" s="667"/>
      <c r="BV15" s="634"/>
      <c r="BW15" s="626"/>
      <c r="BX15" s="667"/>
      <c r="BY15" s="634"/>
      <c r="BZ15" s="626"/>
      <c r="CA15" s="667"/>
      <c r="CB15" s="634"/>
      <c r="CC15" s="626"/>
      <c r="CD15" s="667"/>
      <c r="CE15" s="634"/>
      <c r="CF15" s="626"/>
      <c r="CG15" s="667"/>
      <c r="CH15" s="634"/>
      <c r="CI15" s="626"/>
      <c r="CJ15" s="667"/>
      <c r="CK15" s="1548"/>
      <c r="CL15" s="626"/>
      <c r="CM15" s="667"/>
      <c r="CN15" s="634"/>
      <c r="CO15" s="626"/>
      <c r="CP15" s="667"/>
      <c r="CQ15" s="634"/>
      <c r="CR15" s="626"/>
      <c r="CS15" s="667"/>
      <c r="CT15" s="634"/>
      <c r="CU15" s="626"/>
      <c r="CV15" s="667"/>
      <c r="CW15" s="634"/>
      <c r="CX15" s="626"/>
      <c r="CY15" s="667"/>
      <c r="CZ15" s="634"/>
      <c r="DA15" s="627">
        <v>0</v>
      </c>
      <c r="DB15" s="668">
        <v>0</v>
      </c>
      <c r="DC15" s="635">
        <v>0</v>
      </c>
      <c r="DD15" s="627">
        <v>1109312.2879999999</v>
      </c>
      <c r="DE15" s="668">
        <v>1114043.9679999999</v>
      </c>
      <c r="DF15" s="635">
        <v>1114043.9680000001</v>
      </c>
      <c r="DG15" s="626"/>
      <c r="DH15" s="667"/>
      <c r="DI15" s="634"/>
      <c r="DJ15" s="626"/>
      <c r="DK15" s="667"/>
      <c r="DL15" s="634"/>
      <c r="DM15" s="626">
        <v>0</v>
      </c>
      <c r="DN15" s="667">
        <v>0</v>
      </c>
      <c r="DO15" s="634">
        <v>0</v>
      </c>
      <c r="DP15" s="626"/>
      <c r="DQ15" s="667"/>
      <c r="DR15" s="634"/>
      <c r="DS15" s="626"/>
      <c r="DT15" s="667"/>
      <c r="DU15" s="634"/>
      <c r="DV15" s="627">
        <v>1109312.2879999999</v>
      </c>
      <c r="DW15" s="668">
        <v>1114043.9679999999</v>
      </c>
      <c r="DX15" s="635">
        <v>1114043.9680000001</v>
      </c>
      <c r="DY15" s="688">
        <v>100.00000000000003</v>
      </c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</row>
    <row r="16" spans="1:224" ht="12.75" customHeight="1" x14ac:dyDescent="0.2">
      <c r="A16" s="2055" t="s">
        <v>879</v>
      </c>
      <c r="B16" s="2340" t="s">
        <v>926</v>
      </c>
      <c r="C16" s="627"/>
      <c r="D16" s="668"/>
      <c r="E16" s="635"/>
      <c r="F16" s="627"/>
      <c r="G16" s="668"/>
      <c r="H16" s="635"/>
      <c r="I16" s="627"/>
      <c r="J16" s="668"/>
      <c r="K16" s="635"/>
      <c r="L16" s="627"/>
      <c r="M16" s="668"/>
      <c r="N16" s="635"/>
      <c r="O16" s="627"/>
      <c r="P16" s="668"/>
      <c r="Q16" s="635"/>
      <c r="R16" s="627"/>
      <c r="S16" s="668"/>
      <c r="T16" s="635"/>
      <c r="U16" s="627"/>
      <c r="V16" s="668"/>
      <c r="W16" s="635"/>
      <c r="X16" s="627"/>
      <c r="Y16" s="668"/>
      <c r="Z16" s="635"/>
      <c r="AA16" s="627"/>
      <c r="AB16" s="668"/>
      <c r="AC16" s="635"/>
      <c r="AD16" s="627"/>
      <c r="AE16" s="668"/>
      <c r="AF16" s="635"/>
      <c r="AG16" s="627"/>
      <c r="AH16" s="668"/>
      <c r="AI16" s="635"/>
      <c r="AJ16" s="627"/>
      <c r="AK16" s="668"/>
      <c r="AL16" s="635"/>
      <c r="AM16" s="627"/>
      <c r="AN16" s="668"/>
      <c r="AO16" s="635"/>
      <c r="AP16" s="627"/>
      <c r="AQ16" s="668"/>
      <c r="AR16" s="635"/>
      <c r="AS16" s="627"/>
      <c r="AT16" s="668"/>
      <c r="AU16" s="635"/>
      <c r="AV16" s="627"/>
      <c r="AW16" s="668"/>
      <c r="AX16" s="635"/>
      <c r="AY16" s="627"/>
      <c r="AZ16" s="668"/>
      <c r="BA16" s="635"/>
      <c r="BB16" s="627">
        <v>1394158.25</v>
      </c>
      <c r="BC16" s="2220">
        <v>1386970.017</v>
      </c>
      <c r="BD16" s="635">
        <v>1386970.017</v>
      </c>
      <c r="BE16" s="627"/>
      <c r="BF16" s="668"/>
      <c r="BG16" s="635"/>
      <c r="BH16" s="627">
        <v>1394158.25</v>
      </c>
      <c r="BI16" s="668">
        <v>1386970.017</v>
      </c>
      <c r="BJ16" s="635">
        <v>1386970.017</v>
      </c>
      <c r="BK16" s="627"/>
      <c r="BL16" s="668"/>
      <c r="BM16" s="635"/>
      <c r="BN16" s="627"/>
      <c r="BO16" s="668"/>
      <c r="BP16" s="635"/>
      <c r="BQ16" s="627"/>
      <c r="BR16" s="668"/>
      <c r="BS16" s="635"/>
      <c r="BT16" s="627"/>
      <c r="BU16" s="668"/>
      <c r="BV16" s="635"/>
      <c r="BW16" s="627"/>
      <c r="BX16" s="668"/>
      <c r="BY16" s="635"/>
      <c r="BZ16" s="627"/>
      <c r="CA16" s="668"/>
      <c r="CB16" s="635"/>
      <c r="CC16" s="627"/>
      <c r="CD16" s="668"/>
      <c r="CE16" s="635"/>
      <c r="CF16" s="627"/>
      <c r="CG16" s="668"/>
      <c r="CH16" s="635"/>
      <c r="CI16" s="627"/>
      <c r="CJ16" s="668"/>
      <c r="CK16" s="1549"/>
      <c r="CL16" s="627"/>
      <c r="CM16" s="668"/>
      <c r="CN16" s="635"/>
      <c r="CO16" s="627"/>
      <c r="CP16" s="668"/>
      <c r="CQ16" s="635"/>
      <c r="CR16" s="627"/>
      <c r="CS16" s="668"/>
      <c r="CT16" s="635"/>
      <c r="CU16" s="627"/>
      <c r="CV16" s="668"/>
      <c r="CW16" s="635"/>
      <c r="CX16" s="627"/>
      <c r="CY16" s="668"/>
      <c r="CZ16" s="635"/>
      <c r="DA16" s="627">
        <v>0</v>
      </c>
      <c r="DB16" s="668">
        <v>0</v>
      </c>
      <c r="DC16" s="635">
        <v>0</v>
      </c>
      <c r="DD16" s="627">
        <v>1394158.25</v>
      </c>
      <c r="DE16" s="668">
        <v>1386970.017</v>
      </c>
      <c r="DF16" s="635">
        <v>1386970.017</v>
      </c>
      <c r="DG16" s="627"/>
      <c r="DH16" s="668"/>
      <c r="DI16" s="635"/>
      <c r="DJ16" s="627"/>
      <c r="DK16" s="668"/>
      <c r="DL16" s="635"/>
      <c r="DM16" s="626">
        <v>0</v>
      </c>
      <c r="DN16" s="667">
        <v>0</v>
      </c>
      <c r="DO16" s="634">
        <v>0</v>
      </c>
      <c r="DP16" s="627"/>
      <c r="DQ16" s="668"/>
      <c r="DR16" s="635"/>
      <c r="DS16" s="627"/>
      <c r="DT16" s="668"/>
      <c r="DU16" s="635"/>
      <c r="DV16" s="627">
        <v>1394158.25</v>
      </c>
      <c r="DW16" s="668">
        <v>1386970.017</v>
      </c>
      <c r="DX16" s="635">
        <v>1386970.017</v>
      </c>
      <c r="DY16" s="688">
        <v>100</v>
      </c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</row>
    <row r="17" spans="1:238" ht="12.75" customHeight="1" x14ac:dyDescent="0.2">
      <c r="A17" s="2058" t="s">
        <v>1144</v>
      </c>
      <c r="B17" s="2340" t="s">
        <v>1149</v>
      </c>
      <c r="C17" s="627"/>
      <c r="D17" s="668"/>
      <c r="E17" s="635"/>
      <c r="F17" s="627"/>
      <c r="G17" s="668"/>
      <c r="H17" s="635"/>
      <c r="I17" s="627"/>
      <c r="J17" s="668"/>
      <c r="K17" s="635"/>
      <c r="L17" s="627"/>
      <c r="M17" s="668"/>
      <c r="N17" s="635"/>
      <c r="O17" s="627"/>
      <c r="P17" s="668"/>
      <c r="Q17" s="635"/>
      <c r="R17" s="627"/>
      <c r="S17" s="668"/>
      <c r="T17" s="635"/>
      <c r="U17" s="627"/>
      <c r="V17" s="668"/>
      <c r="W17" s="635"/>
      <c r="X17" s="627"/>
      <c r="Y17" s="668">
        <v>147.12</v>
      </c>
      <c r="Z17" s="635">
        <v>147.12</v>
      </c>
      <c r="AA17" s="627"/>
      <c r="AB17" s="668"/>
      <c r="AC17" s="635"/>
      <c r="AD17" s="627"/>
      <c r="AE17" s="668"/>
      <c r="AF17" s="635"/>
      <c r="AG17" s="627"/>
      <c r="AH17" s="668"/>
      <c r="AI17" s="635"/>
      <c r="AJ17" s="627"/>
      <c r="AK17" s="668"/>
      <c r="AL17" s="635"/>
      <c r="AM17" s="627"/>
      <c r="AN17" s="668"/>
      <c r="AO17" s="635"/>
      <c r="AP17" s="627"/>
      <c r="AQ17" s="668"/>
      <c r="AR17" s="635"/>
      <c r="AS17" s="627"/>
      <c r="AT17" s="668"/>
      <c r="AU17" s="635"/>
      <c r="AV17" s="627"/>
      <c r="AW17" s="668"/>
      <c r="AX17" s="635"/>
      <c r="AY17" s="627"/>
      <c r="AZ17" s="668"/>
      <c r="BA17" s="635"/>
      <c r="BB17" s="627">
        <v>646870.7429999999</v>
      </c>
      <c r="BC17" s="2220">
        <v>852321.66899999988</v>
      </c>
      <c r="BD17" s="635">
        <v>852321.66899999999</v>
      </c>
      <c r="BE17" s="627"/>
      <c r="BF17" s="668"/>
      <c r="BG17" s="635"/>
      <c r="BH17" s="627">
        <v>646870.7429999999</v>
      </c>
      <c r="BI17" s="668">
        <v>852468.78899999987</v>
      </c>
      <c r="BJ17" s="635">
        <v>852468.78899999999</v>
      </c>
      <c r="BK17" s="627"/>
      <c r="BL17" s="668"/>
      <c r="BM17" s="635"/>
      <c r="BN17" s="627"/>
      <c r="BO17" s="668"/>
      <c r="BP17" s="635"/>
      <c r="BQ17" s="627"/>
      <c r="BR17" s="668"/>
      <c r="BS17" s="635"/>
      <c r="BT17" s="627"/>
      <c r="BU17" s="668"/>
      <c r="BV17" s="635"/>
      <c r="BW17" s="627"/>
      <c r="BX17" s="668"/>
      <c r="BY17" s="635"/>
      <c r="BZ17" s="627"/>
      <c r="CA17" s="668"/>
      <c r="CB17" s="635"/>
      <c r="CC17" s="627"/>
      <c r="CD17" s="668"/>
      <c r="CE17" s="635"/>
      <c r="CF17" s="627"/>
      <c r="CG17" s="668"/>
      <c r="CH17" s="635"/>
      <c r="CI17" s="627"/>
      <c r="CJ17" s="668"/>
      <c r="CK17" s="1549"/>
      <c r="CL17" s="627"/>
      <c r="CM17" s="668"/>
      <c r="CN17" s="635"/>
      <c r="CO17" s="627"/>
      <c r="CP17" s="668"/>
      <c r="CQ17" s="635"/>
      <c r="CR17" s="627"/>
      <c r="CS17" s="668"/>
      <c r="CT17" s="635"/>
      <c r="CU17" s="627"/>
      <c r="CV17" s="668"/>
      <c r="CW17" s="635"/>
      <c r="CX17" s="627"/>
      <c r="CY17" s="668"/>
      <c r="CZ17" s="635"/>
      <c r="DA17" s="627">
        <v>0</v>
      </c>
      <c r="DB17" s="668">
        <v>0</v>
      </c>
      <c r="DC17" s="635">
        <v>0</v>
      </c>
      <c r="DD17" s="627">
        <v>646870.7429999999</v>
      </c>
      <c r="DE17" s="668">
        <v>852468.78899999987</v>
      </c>
      <c r="DF17" s="635">
        <v>852468.78899999999</v>
      </c>
      <c r="DG17" s="627"/>
      <c r="DH17" s="668"/>
      <c r="DI17" s="635"/>
      <c r="DJ17" s="627"/>
      <c r="DK17" s="668"/>
      <c r="DL17" s="635"/>
      <c r="DM17" s="626">
        <v>0</v>
      </c>
      <c r="DN17" s="667">
        <v>0</v>
      </c>
      <c r="DO17" s="634">
        <v>0</v>
      </c>
      <c r="DP17" s="627"/>
      <c r="DQ17" s="668"/>
      <c r="DR17" s="635"/>
      <c r="DS17" s="627"/>
      <c r="DT17" s="668"/>
      <c r="DU17" s="635"/>
      <c r="DV17" s="627">
        <v>646870.7429999999</v>
      </c>
      <c r="DW17" s="668">
        <v>852468.78899999987</v>
      </c>
      <c r="DX17" s="635">
        <v>852468.78899999999</v>
      </c>
      <c r="DY17" s="688">
        <v>100.00000000000003</v>
      </c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</row>
    <row r="18" spans="1:238" ht="12.75" customHeight="1" x14ac:dyDescent="0.2">
      <c r="A18" s="2058" t="s">
        <v>1146</v>
      </c>
      <c r="B18" s="2340" t="s">
        <v>1148</v>
      </c>
      <c r="C18" s="627"/>
      <c r="D18" s="668"/>
      <c r="E18" s="635"/>
      <c r="F18" s="627"/>
      <c r="G18" s="668"/>
      <c r="H18" s="635"/>
      <c r="I18" s="627"/>
      <c r="J18" s="668"/>
      <c r="K18" s="635"/>
      <c r="L18" s="627"/>
      <c r="M18" s="668"/>
      <c r="N18" s="635"/>
      <c r="O18" s="627"/>
      <c r="P18" s="668"/>
      <c r="Q18" s="635"/>
      <c r="R18" s="627"/>
      <c r="S18" s="668"/>
      <c r="T18" s="635"/>
      <c r="U18" s="627"/>
      <c r="V18" s="668"/>
      <c r="W18" s="635"/>
      <c r="X18" s="627"/>
      <c r="Y18" s="668"/>
      <c r="Z18" s="635"/>
      <c r="AA18" s="627"/>
      <c r="AB18" s="668"/>
      <c r="AC18" s="635"/>
      <c r="AD18" s="627"/>
      <c r="AE18" s="668"/>
      <c r="AF18" s="635"/>
      <c r="AG18" s="627"/>
      <c r="AH18" s="668"/>
      <c r="AI18" s="635"/>
      <c r="AJ18" s="627"/>
      <c r="AK18" s="668"/>
      <c r="AL18" s="635"/>
      <c r="AM18" s="627"/>
      <c r="AN18" s="668"/>
      <c r="AO18" s="635"/>
      <c r="AP18" s="627"/>
      <c r="AQ18" s="668"/>
      <c r="AR18" s="635"/>
      <c r="AS18" s="627"/>
      <c r="AT18" s="668"/>
      <c r="AU18" s="635"/>
      <c r="AV18" s="627"/>
      <c r="AW18" s="668"/>
      <c r="AX18" s="635"/>
      <c r="AY18" s="627"/>
      <c r="AZ18" s="668"/>
      <c r="BA18" s="635"/>
      <c r="BB18" s="627">
        <v>434732.67200000002</v>
      </c>
      <c r="BC18" s="2220">
        <v>440107.83900000004</v>
      </c>
      <c r="BD18" s="635">
        <v>440107.83899999998</v>
      </c>
      <c r="BE18" s="627"/>
      <c r="BF18" s="668"/>
      <c r="BG18" s="635"/>
      <c r="BH18" s="627">
        <v>434732.67200000002</v>
      </c>
      <c r="BI18" s="668">
        <v>440107.83900000004</v>
      </c>
      <c r="BJ18" s="635">
        <v>440107.83899999998</v>
      </c>
      <c r="BK18" s="627"/>
      <c r="BL18" s="668"/>
      <c r="BM18" s="635"/>
      <c r="BN18" s="627"/>
      <c r="BO18" s="668"/>
      <c r="BP18" s="635"/>
      <c r="BQ18" s="627"/>
      <c r="BR18" s="668"/>
      <c r="BS18" s="635"/>
      <c r="BT18" s="627"/>
      <c r="BU18" s="668"/>
      <c r="BV18" s="635"/>
      <c r="BW18" s="627"/>
      <c r="BX18" s="668"/>
      <c r="BY18" s="635"/>
      <c r="BZ18" s="627"/>
      <c r="CA18" s="668"/>
      <c r="CB18" s="635"/>
      <c r="CC18" s="627"/>
      <c r="CD18" s="668"/>
      <c r="CE18" s="635"/>
      <c r="CF18" s="627"/>
      <c r="CG18" s="668"/>
      <c r="CH18" s="635"/>
      <c r="CI18" s="627"/>
      <c r="CJ18" s="668"/>
      <c r="CK18" s="1549"/>
      <c r="CL18" s="627"/>
      <c r="CM18" s="668"/>
      <c r="CN18" s="635"/>
      <c r="CO18" s="627"/>
      <c r="CP18" s="668"/>
      <c r="CQ18" s="635"/>
      <c r="CR18" s="627"/>
      <c r="CS18" s="668"/>
      <c r="CT18" s="635"/>
      <c r="CU18" s="627"/>
      <c r="CV18" s="668"/>
      <c r="CW18" s="635"/>
      <c r="CX18" s="627"/>
      <c r="CY18" s="668"/>
      <c r="CZ18" s="635"/>
      <c r="DA18" s="627">
        <v>0</v>
      </c>
      <c r="DB18" s="668">
        <v>0</v>
      </c>
      <c r="DC18" s="635">
        <v>0</v>
      </c>
      <c r="DD18" s="627">
        <v>434732.67200000002</v>
      </c>
      <c r="DE18" s="668">
        <v>440107.83900000004</v>
      </c>
      <c r="DF18" s="635">
        <v>440107.83899999998</v>
      </c>
      <c r="DG18" s="627"/>
      <c r="DH18" s="668"/>
      <c r="DI18" s="635"/>
      <c r="DJ18" s="627"/>
      <c r="DK18" s="668"/>
      <c r="DL18" s="635"/>
      <c r="DM18" s="626"/>
      <c r="DN18" s="667"/>
      <c r="DO18" s="634"/>
      <c r="DP18" s="627"/>
      <c r="DQ18" s="668"/>
      <c r="DR18" s="635"/>
      <c r="DS18" s="627"/>
      <c r="DT18" s="668"/>
      <c r="DU18" s="635"/>
      <c r="DV18" s="627">
        <v>434732.67200000002</v>
      </c>
      <c r="DW18" s="668">
        <v>440107.83900000004</v>
      </c>
      <c r="DX18" s="635">
        <v>440107.83899999998</v>
      </c>
      <c r="DY18" s="688">
        <v>99.999999999999986</v>
      </c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</row>
    <row r="19" spans="1:238" ht="12.75" customHeight="1" x14ac:dyDescent="0.2">
      <c r="A19" s="2055" t="s">
        <v>880</v>
      </c>
      <c r="B19" s="2340" t="s">
        <v>881</v>
      </c>
      <c r="C19" s="627"/>
      <c r="D19" s="668"/>
      <c r="E19" s="635"/>
      <c r="F19" s="627"/>
      <c r="G19" s="668"/>
      <c r="H19" s="635"/>
      <c r="I19" s="627"/>
      <c r="J19" s="668"/>
      <c r="K19" s="635"/>
      <c r="L19" s="627"/>
      <c r="M19" s="668"/>
      <c r="N19" s="635"/>
      <c r="O19" s="627"/>
      <c r="P19" s="668"/>
      <c r="Q19" s="635"/>
      <c r="R19" s="627"/>
      <c r="S19" s="668"/>
      <c r="T19" s="635"/>
      <c r="U19" s="627"/>
      <c r="V19" s="668"/>
      <c r="W19" s="635"/>
      <c r="X19" s="627"/>
      <c r="Y19" s="668"/>
      <c r="Z19" s="635"/>
      <c r="AA19" s="627"/>
      <c r="AB19" s="668"/>
      <c r="AC19" s="635"/>
      <c r="AD19" s="627"/>
      <c r="AE19" s="668"/>
      <c r="AF19" s="635"/>
      <c r="AG19" s="627"/>
      <c r="AH19" s="668"/>
      <c r="AI19" s="635"/>
      <c r="AJ19" s="627"/>
      <c r="AK19" s="668"/>
      <c r="AL19" s="635"/>
      <c r="AM19" s="627"/>
      <c r="AN19" s="668"/>
      <c r="AO19" s="635"/>
      <c r="AP19" s="627"/>
      <c r="AQ19" s="668"/>
      <c r="AR19" s="635"/>
      <c r="AS19" s="627"/>
      <c r="AT19" s="668"/>
      <c r="AU19" s="635"/>
      <c r="AV19" s="627"/>
      <c r="AW19" s="668"/>
      <c r="AX19" s="635"/>
      <c r="AY19" s="627"/>
      <c r="AZ19" s="668"/>
      <c r="BA19" s="635"/>
      <c r="BB19" s="627">
        <v>48874</v>
      </c>
      <c r="BC19" s="2220">
        <v>49484.925000000003</v>
      </c>
      <c r="BD19" s="635">
        <v>49484.925000000003</v>
      </c>
      <c r="BE19" s="627"/>
      <c r="BF19" s="668"/>
      <c r="BG19" s="635"/>
      <c r="BH19" s="627">
        <v>48874</v>
      </c>
      <c r="BI19" s="668">
        <v>49484.925000000003</v>
      </c>
      <c r="BJ19" s="635">
        <v>49484.925000000003</v>
      </c>
      <c r="BK19" s="627"/>
      <c r="BL19" s="668"/>
      <c r="BM19" s="635"/>
      <c r="BN19" s="627"/>
      <c r="BO19" s="668"/>
      <c r="BP19" s="635"/>
      <c r="BQ19" s="627"/>
      <c r="BR19" s="668"/>
      <c r="BS19" s="635"/>
      <c r="BT19" s="627"/>
      <c r="BU19" s="668"/>
      <c r="BV19" s="635"/>
      <c r="BW19" s="627"/>
      <c r="BX19" s="668"/>
      <c r="BY19" s="635"/>
      <c r="BZ19" s="627"/>
      <c r="CA19" s="668"/>
      <c r="CB19" s="635"/>
      <c r="CC19" s="627"/>
      <c r="CD19" s="668"/>
      <c r="CE19" s="635"/>
      <c r="CF19" s="627"/>
      <c r="CG19" s="668"/>
      <c r="CH19" s="635"/>
      <c r="CI19" s="627"/>
      <c r="CJ19" s="668"/>
      <c r="CK19" s="1549"/>
      <c r="CL19" s="627"/>
      <c r="CM19" s="668"/>
      <c r="CN19" s="635"/>
      <c r="CO19" s="627"/>
      <c r="CP19" s="668"/>
      <c r="CQ19" s="635"/>
      <c r="CR19" s="627"/>
      <c r="CS19" s="668"/>
      <c r="CT19" s="635"/>
      <c r="CU19" s="627"/>
      <c r="CV19" s="668"/>
      <c r="CW19" s="635"/>
      <c r="CX19" s="627"/>
      <c r="CY19" s="668"/>
      <c r="CZ19" s="635"/>
      <c r="DA19" s="627">
        <v>0</v>
      </c>
      <c r="DB19" s="668">
        <v>0</v>
      </c>
      <c r="DC19" s="635">
        <v>0</v>
      </c>
      <c r="DD19" s="627">
        <v>48874</v>
      </c>
      <c r="DE19" s="668">
        <v>49484.925000000003</v>
      </c>
      <c r="DF19" s="635">
        <v>49484.925000000003</v>
      </c>
      <c r="DG19" s="627"/>
      <c r="DH19" s="668"/>
      <c r="DI19" s="635"/>
      <c r="DJ19" s="627"/>
      <c r="DK19" s="668"/>
      <c r="DL19" s="635"/>
      <c r="DM19" s="626">
        <v>0</v>
      </c>
      <c r="DN19" s="667">
        <v>0</v>
      </c>
      <c r="DO19" s="634">
        <v>0</v>
      </c>
      <c r="DP19" s="627"/>
      <c r="DQ19" s="668"/>
      <c r="DR19" s="635"/>
      <c r="DS19" s="627"/>
      <c r="DT19" s="668"/>
      <c r="DU19" s="635"/>
      <c r="DV19" s="627">
        <v>48874</v>
      </c>
      <c r="DW19" s="668">
        <v>49484.925000000003</v>
      </c>
      <c r="DX19" s="635">
        <v>49484.925000000003</v>
      </c>
      <c r="DY19" s="688">
        <v>100</v>
      </c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</row>
    <row r="20" spans="1:238" ht="12.75" customHeight="1" x14ac:dyDescent="0.2">
      <c r="A20" s="2055" t="s">
        <v>882</v>
      </c>
      <c r="B20" s="2340" t="s">
        <v>1026</v>
      </c>
      <c r="C20" s="626"/>
      <c r="D20" s="667"/>
      <c r="E20" s="634"/>
      <c r="F20" s="626"/>
      <c r="G20" s="667"/>
      <c r="H20" s="634"/>
      <c r="I20" s="626"/>
      <c r="J20" s="667"/>
      <c r="K20" s="634"/>
      <c r="L20" s="626"/>
      <c r="M20" s="667"/>
      <c r="N20" s="634"/>
      <c r="O20" s="626"/>
      <c r="P20" s="667"/>
      <c r="Q20" s="634"/>
      <c r="R20" s="626"/>
      <c r="S20" s="667"/>
      <c r="T20" s="634"/>
      <c r="U20" s="626"/>
      <c r="V20" s="667"/>
      <c r="W20" s="634"/>
      <c r="X20" s="626"/>
      <c r="Y20" s="667"/>
      <c r="Z20" s="634"/>
      <c r="AA20" s="626"/>
      <c r="AB20" s="667"/>
      <c r="AC20" s="634"/>
      <c r="AD20" s="626"/>
      <c r="AE20" s="667"/>
      <c r="AF20" s="634"/>
      <c r="AG20" s="626"/>
      <c r="AH20" s="667"/>
      <c r="AI20" s="634"/>
      <c r="AJ20" s="626"/>
      <c r="AK20" s="667"/>
      <c r="AL20" s="634"/>
      <c r="AM20" s="626"/>
      <c r="AN20" s="667"/>
      <c r="AO20" s="634"/>
      <c r="AP20" s="626"/>
      <c r="AQ20" s="667"/>
      <c r="AR20" s="634"/>
      <c r="AS20" s="626"/>
      <c r="AT20" s="667"/>
      <c r="AU20" s="634"/>
      <c r="AV20" s="626"/>
      <c r="AW20" s="667"/>
      <c r="AX20" s="634"/>
      <c r="AY20" s="626"/>
      <c r="AZ20" s="667"/>
      <c r="BA20" s="634"/>
      <c r="BB20" s="627"/>
      <c r="BC20" s="2220"/>
      <c r="BD20" s="635">
        <v>0</v>
      </c>
      <c r="BE20" s="626"/>
      <c r="BF20" s="667"/>
      <c r="BG20" s="634"/>
      <c r="BH20" s="627">
        <v>0</v>
      </c>
      <c r="BI20" s="668">
        <v>0</v>
      </c>
      <c r="BJ20" s="635">
        <v>0</v>
      </c>
      <c r="BK20" s="626"/>
      <c r="BL20" s="667"/>
      <c r="BM20" s="634"/>
      <c r="BN20" s="626"/>
      <c r="BO20" s="667"/>
      <c r="BP20" s="634"/>
      <c r="BQ20" s="626"/>
      <c r="BR20" s="667"/>
      <c r="BS20" s="634"/>
      <c r="BT20" s="626"/>
      <c r="BU20" s="667"/>
      <c r="BV20" s="634"/>
      <c r="BW20" s="626"/>
      <c r="BX20" s="667"/>
      <c r="BY20" s="634"/>
      <c r="BZ20" s="626"/>
      <c r="CA20" s="667"/>
      <c r="CB20" s="634"/>
      <c r="CC20" s="626"/>
      <c r="CD20" s="667"/>
      <c r="CE20" s="634"/>
      <c r="CF20" s="626"/>
      <c r="CG20" s="667"/>
      <c r="CH20" s="634"/>
      <c r="CI20" s="626"/>
      <c r="CJ20" s="667"/>
      <c r="CK20" s="1548"/>
      <c r="CL20" s="626"/>
      <c r="CM20" s="667"/>
      <c r="CN20" s="634"/>
      <c r="CO20" s="626"/>
      <c r="CP20" s="667"/>
      <c r="CQ20" s="634"/>
      <c r="CR20" s="626"/>
      <c r="CS20" s="667"/>
      <c r="CT20" s="634"/>
      <c r="CU20" s="626"/>
      <c r="CV20" s="667"/>
      <c r="CW20" s="634"/>
      <c r="CX20" s="626"/>
      <c r="CY20" s="667"/>
      <c r="CZ20" s="634"/>
      <c r="DA20" s="627">
        <v>0</v>
      </c>
      <c r="DB20" s="668">
        <v>0</v>
      </c>
      <c r="DC20" s="635">
        <v>0</v>
      </c>
      <c r="DD20" s="627">
        <v>0</v>
      </c>
      <c r="DE20" s="668">
        <v>0</v>
      </c>
      <c r="DF20" s="635">
        <v>0</v>
      </c>
      <c r="DG20" s="626"/>
      <c r="DH20" s="667"/>
      <c r="DI20" s="634"/>
      <c r="DJ20" s="626"/>
      <c r="DK20" s="667"/>
      <c r="DL20" s="634"/>
      <c r="DM20" s="626">
        <v>0</v>
      </c>
      <c r="DN20" s="667">
        <v>0</v>
      </c>
      <c r="DO20" s="634">
        <v>0</v>
      </c>
      <c r="DP20" s="626"/>
      <c r="DQ20" s="667"/>
      <c r="DR20" s="634"/>
      <c r="DS20" s="626"/>
      <c r="DT20" s="667"/>
      <c r="DU20" s="634"/>
      <c r="DV20" s="627">
        <v>0</v>
      </c>
      <c r="DW20" s="668">
        <v>0</v>
      </c>
      <c r="DX20" s="635">
        <v>0</v>
      </c>
      <c r="DY20" s="688">
        <v>0</v>
      </c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</row>
    <row r="21" spans="1:238" ht="12.75" customHeight="1" x14ac:dyDescent="0.2">
      <c r="A21" s="2055" t="s">
        <v>883</v>
      </c>
      <c r="B21" s="2341" t="s">
        <v>1027</v>
      </c>
      <c r="C21" s="626"/>
      <c r="D21" s="667"/>
      <c r="E21" s="634"/>
      <c r="F21" s="626"/>
      <c r="G21" s="667"/>
      <c r="H21" s="634"/>
      <c r="I21" s="626"/>
      <c r="J21" s="667"/>
      <c r="K21" s="634"/>
      <c r="L21" s="626"/>
      <c r="M21" s="667"/>
      <c r="N21" s="634"/>
      <c r="O21" s="626"/>
      <c r="P21" s="667"/>
      <c r="Q21" s="634"/>
      <c r="R21" s="626"/>
      <c r="S21" s="667"/>
      <c r="T21" s="634"/>
      <c r="U21" s="626"/>
      <c r="V21" s="667"/>
      <c r="W21" s="634"/>
      <c r="X21" s="626"/>
      <c r="Y21" s="667"/>
      <c r="Z21" s="634"/>
      <c r="AA21" s="626"/>
      <c r="AB21" s="667"/>
      <c r="AC21" s="634"/>
      <c r="AD21" s="626"/>
      <c r="AE21" s="667"/>
      <c r="AF21" s="634"/>
      <c r="AG21" s="626"/>
      <c r="AH21" s="667"/>
      <c r="AI21" s="634"/>
      <c r="AJ21" s="626"/>
      <c r="AK21" s="667"/>
      <c r="AL21" s="634"/>
      <c r="AM21" s="626"/>
      <c r="AN21" s="667"/>
      <c r="AO21" s="634"/>
      <c r="AP21" s="626"/>
      <c r="AQ21" s="667"/>
      <c r="AR21" s="634"/>
      <c r="AS21" s="626"/>
      <c r="AT21" s="667"/>
      <c r="AU21" s="634"/>
      <c r="AV21" s="626"/>
      <c r="AW21" s="667"/>
      <c r="AX21" s="634"/>
      <c r="AY21" s="626"/>
      <c r="AZ21" s="667"/>
      <c r="BA21" s="634"/>
      <c r="BB21" s="627"/>
      <c r="BC21" s="668">
        <v>7109.55</v>
      </c>
      <c r="BD21" s="635">
        <v>7109.55</v>
      </c>
      <c r="BE21" s="626"/>
      <c r="BF21" s="667"/>
      <c r="BG21" s="634"/>
      <c r="BH21" s="627">
        <v>0</v>
      </c>
      <c r="BI21" s="668">
        <v>7109.55</v>
      </c>
      <c r="BJ21" s="635">
        <v>7109.55</v>
      </c>
      <c r="BK21" s="626"/>
      <c r="BL21" s="667"/>
      <c r="BM21" s="634"/>
      <c r="BN21" s="626"/>
      <c r="BO21" s="667"/>
      <c r="BP21" s="634"/>
      <c r="BQ21" s="626"/>
      <c r="BR21" s="667"/>
      <c r="BS21" s="634"/>
      <c r="BT21" s="626"/>
      <c r="BU21" s="667"/>
      <c r="BV21" s="634"/>
      <c r="BW21" s="626"/>
      <c r="BX21" s="667"/>
      <c r="BY21" s="634"/>
      <c r="BZ21" s="626"/>
      <c r="CA21" s="667"/>
      <c r="CB21" s="634"/>
      <c r="CC21" s="626"/>
      <c r="CD21" s="667"/>
      <c r="CE21" s="634"/>
      <c r="CF21" s="626"/>
      <c r="CG21" s="667"/>
      <c r="CH21" s="634"/>
      <c r="CI21" s="626"/>
      <c r="CJ21" s="667"/>
      <c r="CK21" s="1548"/>
      <c r="CL21" s="626"/>
      <c r="CM21" s="667"/>
      <c r="CN21" s="634"/>
      <c r="CO21" s="626"/>
      <c r="CP21" s="667"/>
      <c r="CQ21" s="634"/>
      <c r="CR21" s="626"/>
      <c r="CS21" s="667"/>
      <c r="CT21" s="634"/>
      <c r="CU21" s="626"/>
      <c r="CV21" s="667"/>
      <c r="CW21" s="634"/>
      <c r="CX21" s="626"/>
      <c r="CY21" s="667"/>
      <c r="CZ21" s="634"/>
      <c r="DA21" s="627">
        <v>0</v>
      </c>
      <c r="DB21" s="668">
        <v>0</v>
      </c>
      <c r="DC21" s="635">
        <v>0</v>
      </c>
      <c r="DD21" s="627">
        <v>0</v>
      </c>
      <c r="DE21" s="668">
        <v>7109.55</v>
      </c>
      <c r="DF21" s="635">
        <v>7109.55</v>
      </c>
      <c r="DG21" s="626"/>
      <c r="DH21" s="667"/>
      <c r="DI21" s="634"/>
      <c r="DJ21" s="626"/>
      <c r="DK21" s="667"/>
      <c r="DL21" s="634"/>
      <c r="DM21" s="626">
        <v>0</v>
      </c>
      <c r="DN21" s="667">
        <v>0</v>
      </c>
      <c r="DO21" s="634">
        <v>0</v>
      </c>
      <c r="DP21" s="626"/>
      <c r="DQ21" s="667"/>
      <c r="DR21" s="634"/>
      <c r="DS21" s="626"/>
      <c r="DT21" s="667"/>
      <c r="DU21" s="634"/>
      <c r="DV21" s="627">
        <v>0</v>
      </c>
      <c r="DW21" s="668">
        <v>7109.55</v>
      </c>
      <c r="DX21" s="635">
        <v>7109.55</v>
      </c>
      <c r="DY21" s="688">
        <v>100</v>
      </c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</row>
    <row r="22" spans="1:238" s="128" customFormat="1" ht="12.75" customHeight="1" x14ac:dyDescent="0.2">
      <c r="A22" s="2053" t="s">
        <v>557</v>
      </c>
      <c r="B22" s="2339" t="s">
        <v>862</v>
      </c>
      <c r="C22" s="2350"/>
      <c r="D22" s="669"/>
      <c r="E22" s="636"/>
      <c r="F22" s="628"/>
      <c r="G22" s="669"/>
      <c r="H22" s="636"/>
      <c r="I22" s="628"/>
      <c r="J22" s="669"/>
      <c r="K22" s="636"/>
      <c r="L22" s="628"/>
      <c r="M22" s="669"/>
      <c r="N22" s="636"/>
      <c r="O22" s="628"/>
      <c r="P22" s="669"/>
      <c r="Q22" s="636"/>
      <c r="R22" s="628"/>
      <c r="S22" s="669"/>
      <c r="T22" s="636"/>
      <c r="U22" s="628"/>
      <c r="V22" s="669"/>
      <c r="W22" s="636"/>
      <c r="X22" s="628"/>
      <c r="Y22" s="669"/>
      <c r="Z22" s="636"/>
      <c r="AA22" s="628"/>
      <c r="AB22" s="669"/>
      <c r="AC22" s="636"/>
      <c r="AD22" s="628"/>
      <c r="AE22" s="669"/>
      <c r="AF22" s="636"/>
      <c r="AG22" s="628"/>
      <c r="AH22" s="669"/>
      <c r="AI22" s="636"/>
      <c r="AJ22" s="628"/>
      <c r="AK22" s="669"/>
      <c r="AL22" s="636"/>
      <c r="AM22" s="628"/>
      <c r="AN22" s="669"/>
      <c r="AO22" s="636"/>
      <c r="AP22" s="628"/>
      <c r="AQ22" s="669"/>
      <c r="AR22" s="636"/>
      <c r="AS22" s="628"/>
      <c r="AT22" s="669"/>
      <c r="AU22" s="636"/>
      <c r="AV22" s="628"/>
      <c r="AW22" s="669"/>
      <c r="AX22" s="636"/>
      <c r="AY22" s="628"/>
      <c r="AZ22" s="669"/>
      <c r="BA22" s="636"/>
      <c r="BB22" s="628"/>
      <c r="BC22" s="672">
        <v>5090.7960000000003</v>
      </c>
      <c r="BD22" s="639">
        <v>5090.7960000000003</v>
      </c>
      <c r="BE22" s="628"/>
      <c r="BF22" s="669"/>
      <c r="BG22" s="636"/>
      <c r="BH22" s="631">
        <v>0</v>
      </c>
      <c r="BI22" s="672">
        <v>5090.7960000000003</v>
      </c>
      <c r="BJ22" s="639">
        <v>5090.7960000000003</v>
      </c>
      <c r="BK22" s="628"/>
      <c r="BL22" s="669"/>
      <c r="BM22" s="636"/>
      <c r="BN22" s="628"/>
      <c r="BO22" s="669"/>
      <c r="BP22" s="636"/>
      <c r="BQ22" s="628"/>
      <c r="BR22" s="669"/>
      <c r="BS22" s="636"/>
      <c r="BT22" s="628"/>
      <c r="BU22" s="669"/>
      <c r="BV22" s="636"/>
      <c r="BW22" s="628"/>
      <c r="BX22" s="669"/>
      <c r="BY22" s="636"/>
      <c r="BZ22" s="628"/>
      <c r="CA22" s="669"/>
      <c r="CB22" s="636"/>
      <c r="CC22" s="628"/>
      <c r="CD22" s="669"/>
      <c r="CE22" s="636"/>
      <c r="CF22" s="628"/>
      <c r="CG22" s="669"/>
      <c r="CH22" s="636"/>
      <c r="CI22" s="628"/>
      <c r="CJ22" s="669"/>
      <c r="CK22" s="1550"/>
      <c r="CL22" s="628"/>
      <c r="CM22" s="669"/>
      <c r="CN22" s="636"/>
      <c r="CO22" s="628"/>
      <c r="CP22" s="669"/>
      <c r="CQ22" s="636"/>
      <c r="CR22" s="628"/>
      <c r="CS22" s="669"/>
      <c r="CT22" s="636"/>
      <c r="CU22" s="628"/>
      <c r="CV22" s="669"/>
      <c r="CW22" s="636"/>
      <c r="CX22" s="628"/>
      <c r="CY22" s="669"/>
      <c r="CZ22" s="636"/>
      <c r="DA22" s="1368">
        <v>0</v>
      </c>
      <c r="DB22" s="1369">
        <v>0</v>
      </c>
      <c r="DC22" s="1370">
        <v>0</v>
      </c>
      <c r="DD22" s="628">
        <v>0</v>
      </c>
      <c r="DE22" s="669">
        <v>5090.7960000000003</v>
      </c>
      <c r="DF22" s="636">
        <v>5090.7960000000003</v>
      </c>
      <c r="DG22" s="628"/>
      <c r="DH22" s="669"/>
      <c r="DI22" s="636"/>
      <c r="DJ22" s="628"/>
      <c r="DK22" s="669"/>
      <c r="DL22" s="636"/>
      <c r="DM22" s="628">
        <v>0</v>
      </c>
      <c r="DN22" s="669">
        <v>0</v>
      </c>
      <c r="DO22" s="636">
        <v>0</v>
      </c>
      <c r="DP22" s="628"/>
      <c r="DQ22" s="669"/>
      <c r="DR22" s="636"/>
      <c r="DS22" s="628"/>
      <c r="DT22" s="669"/>
      <c r="DU22" s="636"/>
      <c r="DV22" s="628">
        <v>0</v>
      </c>
      <c r="DW22" s="669">
        <v>5090.7960000000003</v>
      </c>
      <c r="DX22" s="636">
        <v>5090.7960000000003</v>
      </c>
      <c r="DY22" s="690">
        <v>0</v>
      </c>
      <c r="DZ22" s="574"/>
      <c r="EA22" s="574"/>
      <c r="EB22" s="574"/>
      <c r="EC22" s="574"/>
      <c r="ED22" s="574"/>
      <c r="EE22" s="574"/>
      <c r="EF22" s="574"/>
      <c r="EG22" s="574"/>
      <c r="EH22" s="574"/>
      <c r="EI22" s="574"/>
      <c r="EJ22" s="574"/>
      <c r="EK22" s="574"/>
      <c r="EL22" s="574"/>
      <c r="EM22" s="574"/>
      <c r="EN22" s="574"/>
      <c r="EO22" s="574"/>
      <c r="EP22" s="574"/>
      <c r="EQ22" s="574"/>
      <c r="ER22" s="574"/>
      <c r="ES22" s="574"/>
      <c r="ET22" s="574"/>
      <c r="EU22" s="574"/>
      <c r="EV22" s="574"/>
      <c r="EW22" s="574"/>
      <c r="EX22" s="574"/>
      <c r="EY22" s="574"/>
      <c r="EZ22" s="574"/>
      <c r="FA22" s="574"/>
      <c r="FB22" s="574"/>
      <c r="FC22" s="574"/>
      <c r="FD22" s="574"/>
      <c r="FE22" s="574"/>
      <c r="FF22" s="574"/>
      <c r="FG22" s="574"/>
      <c r="FH22" s="574"/>
      <c r="FI22" s="574"/>
      <c r="FJ22" s="574"/>
      <c r="FK22" s="574"/>
      <c r="FL22" s="574"/>
      <c r="FM22" s="574"/>
      <c r="FN22" s="574"/>
      <c r="FO22" s="574"/>
      <c r="FP22" s="574"/>
      <c r="FQ22" s="574"/>
      <c r="FR22" s="574"/>
      <c r="FS22" s="574"/>
      <c r="FT22" s="574"/>
      <c r="FU22" s="574"/>
      <c r="FV22" s="574"/>
      <c r="FW22" s="574"/>
      <c r="FX22" s="574"/>
      <c r="FY22" s="574"/>
      <c r="FZ22" s="574"/>
      <c r="GA22" s="574"/>
      <c r="GB22" s="574"/>
      <c r="GC22" s="574"/>
      <c r="GD22" s="574"/>
      <c r="GE22" s="574"/>
      <c r="GF22" s="574"/>
      <c r="GG22" s="574"/>
      <c r="GH22" s="574"/>
      <c r="GI22" s="574"/>
      <c r="GJ22" s="574"/>
      <c r="GK22" s="574"/>
      <c r="GL22" s="574"/>
      <c r="GM22" s="574"/>
      <c r="GN22" s="574"/>
      <c r="GO22" s="574"/>
      <c r="GP22" s="574"/>
      <c r="GQ22" s="574"/>
      <c r="GR22" s="574"/>
      <c r="GS22" s="574"/>
      <c r="GT22" s="574"/>
      <c r="GU22" s="574"/>
      <c r="GV22" s="574"/>
      <c r="GW22" s="574"/>
      <c r="GX22" s="574"/>
      <c r="GY22" s="574"/>
      <c r="GZ22" s="574"/>
      <c r="HA22" s="574"/>
      <c r="HB22" s="574"/>
      <c r="HC22" s="574"/>
      <c r="HD22" s="574"/>
      <c r="HE22" s="574"/>
      <c r="HF22" s="574"/>
      <c r="HG22" s="574"/>
      <c r="HH22" s="574"/>
      <c r="HI22" s="574"/>
      <c r="HJ22" s="574"/>
      <c r="HK22" s="574"/>
      <c r="HL22" s="574"/>
      <c r="HM22" s="574"/>
      <c r="HN22" s="574"/>
      <c r="HO22" s="574"/>
      <c r="HP22" s="574"/>
      <c r="HQ22" s="574"/>
      <c r="HR22" s="574"/>
      <c r="HS22" s="574"/>
      <c r="HT22" s="574"/>
      <c r="HU22" s="574"/>
      <c r="HV22" s="574"/>
      <c r="HW22" s="574"/>
      <c r="HX22" s="574"/>
      <c r="HY22" s="574"/>
      <c r="HZ22" s="574"/>
      <c r="IA22" s="574"/>
      <c r="IB22" s="574"/>
      <c r="IC22" s="574"/>
      <c r="ID22" s="574"/>
    </row>
    <row r="23" spans="1:238" ht="12.75" customHeight="1" x14ac:dyDescent="0.2">
      <c r="A23" s="2053" t="s">
        <v>558</v>
      </c>
      <c r="B23" s="2342" t="s">
        <v>927</v>
      </c>
      <c r="C23" s="2348"/>
      <c r="D23" s="666"/>
      <c r="E23" s="633"/>
      <c r="F23" s="625"/>
      <c r="G23" s="666"/>
      <c r="H23" s="633"/>
      <c r="I23" s="625"/>
      <c r="J23" s="666"/>
      <c r="K23" s="633"/>
      <c r="L23" s="625"/>
      <c r="M23" s="666"/>
      <c r="N23" s="633"/>
      <c r="O23" s="625"/>
      <c r="P23" s="666"/>
      <c r="Q23" s="633"/>
      <c r="R23" s="625"/>
      <c r="S23" s="666"/>
      <c r="T23" s="633"/>
      <c r="U23" s="625"/>
      <c r="V23" s="666"/>
      <c r="W23" s="633"/>
      <c r="X23" s="625"/>
      <c r="Y23" s="666"/>
      <c r="Z23" s="633"/>
      <c r="AA23" s="625"/>
      <c r="AB23" s="666"/>
      <c r="AC23" s="633"/>
      <c r="AD23" s="625"/>
      <c r="AE23" s="666"/>
      <c r="AF23" s="633"/>
      <c r="AG23" s="625"/>
      <c r="AH23" s="666"/>
      <c r="AI23" s="633"/>
      <c r="AJ23" s="625"/>
      <c r="AK23" s="666"/>
      <c r="AL23" s="633"/>
      <c r="AM23" s="625"/>
      <c r="AN23" s="666"/>
      <c r="AO23" s="633"/>
      <c r="AP23" s="625"/>
      <c r="AQ23" s="666"/>
      <c r="AR23" s="633"/>
      <c r="AS23" s="625"/>
      <c r="AT23" s="666"/>
      <c r="AU23" s="633"/>
      <c r="AV23" s="625"/>
      <c r="AW23" s="666"/>
      <c r="AX23" s="633"/>
      <c r="AY23" s="625"/>
      <c r="AZ23" s="666"/>
      <c r="BA23" s="633"/>
      <c r="BB23" s="625"/>
      <c r="BC23" s="666"/>
      <c r="BD23" s="633"/>
      <c r="BE23" s="625"/>
      <c r="BF23" s="666"/>
      <c r="BG23" s="633"/>
      <c r="BH23" s="1441">
        <v>0</v>
      </c>
      <c r="BI23" s="1442">
        <v>0</v>
      </c>
      <c r="BJ23" s="1443">
        <v>0</v>
      </c>
      <c r="BK23" s="625"/>
      <c r="BL23" s="666"/>
      <c r="BM23" s="633"/>
      <c r="BN23" s="625"/>
      <c r="BO23" s="666"/>
      <c r="BP23" s="633"/>
      <c r="BQ23" s="625"/>
      <c r="BR23" s="666"/>
      <c r="BS23" s="633"/>
      <c r="BT23" s="625"/>
      <c r="BU23" s="666"/>
      <c r="BV23" s="633"/>
      <c r="BW23" s="625"/>
      <c r="BX23" s="666"/>
      <c r="BY23" s="633"/>
      <c r="BZ23" s="625"/>
      <c r="CA23" s="666"/>
      <c r="CB23" s="633"/>
      <c r="CC23" s="625"/>
      <c r="CD23" s="666"/>
      <c r="CE23" s="633"/>
      <c r="CF23" s="625"/>
      <c r="CG23" s="666"/>
      <c r="CH23" s="633"/>
      <c r="CI23" s="625"/>
      <c r="CJ23" s="666"/>
      <c r="CK23" s="1546"/>
      <c r="CL23" s="625"/>
      <c r="CM23" s="666"/>
      <c r="CN23" s="633"/>
      <c r="CO23" s="625"/>
      <c r="CP23" s="666"/>
      <c r="CQ23" s="633"/>
      <c r="CR23" s="625"/>
      <c r="CS23" s="666"/>
      <c r="CT23" s="633"/>
      <c r="CU23" s="625"/>
      <c r="CV23" s="666"/>
      <c r="CW23" s="633"/>
      <c r="CX23" s="625"/>
      <c r="CY23" s="666"/>
      <c r="CZ23" s="633"/>
      <c r="DA23" s="1368">
        <v>0</v>
      </c>
      <c r="DB23" s="1369">
        <v>0</v>
      </c>
      <c r="DC23" s="1370">
        <v>0</v>
      </c>
      <c r="DD23" s="625">
        <v>0</v>
      </c>
      <c r="DE23" s="666">
        <v>0</v>
      </c>
      <c r="DF23" s="633">
        <v>0</v>
      </c>
      <c r="DG23" s="625"/>
      <c r="DH23" s="666"/>
      <c r="DI23" s="633"/>
      <c r="DJ23" s="625"/>
      <c r="DK23" s="666"/>
      <c r="DL23" s="633"/>
      <c r="DM23" s="625">
        <v>0</v>
      </c>
      <c r="DN23" s="666">
        <v>0</v>
      </c>
      <c r="DO23" s="633">
        <v>0</v>
      </c>
      <c r="DP23" s="625"/>
      <c r="DQ23" s="666"/>
      <c r="DR23" s="633"/>
      <c r="DS23" s="625"/>
      <c r="DT23" s="666"/>
      <c r="DU23" s="633"/>
      <c r="DV23" s="625">
        <v>0</v>
      </c>
      <c r="DW23" s="666">
        <v>0</v>
      </c>
      <c r="DX23" s="633">
        <v>0</v>
      </c>
      <c r="DY23" s="690">
        <v>0</v>
      </c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</row>
    <row r="24" spans="1:238" ht="12.75" customHeight="1" x14ac:dyDescent="0.2">
      <c r="A24" s="2053" t="s">
        <v>559</v>
      </c>
      <c r="B24" s="2342" t="s">
        <v>933</v>
      </c>
      <c r="C24" s="2349"/>
      <c r="D24" s="1366"/>
      <c r="E24" s="1367"/>
      <c r="F24" s="1365"/>
      <c r="G24" s="1366"/>
      <c r="H24" s="1367"/>
      <c r="I24" s="1365"/>
      <c r="J24" s="1366"/>
      <c r="K24" s="1367"/>
      <c r="L24" s="1365"/>
      <c r="M24" s="1366"/>
      <c r="N24" s="1367"/>
      <c r="O24" s="1365"/>
      <c r="P24" s="1366"/>
      <c r="Q24" s="1367"/>
      <c r="R24" s="1365"/>
      <c r="S24" s="1366"/>
      <c r="T24" s="1367"/>
      <c r="U24" s="1365"/>
      <c r="V24" s="1366"/>
      <c r="W24" s="1367"/>
      <c r="X24" s="1365"/>
      <c r="Y24" s="1366"/>
      <c r="Z24" s="1367"/>
      <c r="AA24" s="1365"/>
      <c r="AB24" s="1366"/>
      <c r="AC24" s="1367"/>
      <c r="AD24" s="1365"/>
      <c r="AE24" s="1366"/>
      <c r="AF24" s="1367"/>
      <c r="AG24" s="1365"/>
      <c r="AH24" s="1366"/>
      <c r="AI24" s="1367"/>
      <c r="AJ24" s="1365"/>
      <c r="AK24" s="1366"/>
      <c r="AL24" s="1367"/>
      <c r="AM24" s="1365"/>
      <c r="AN24" s="1366"/>
      <c r="AO24" s="1367"/>
      <c r="AP24" s="1365"/>
      <c r="AQ24" s="1366"/>
      <c r="AR24" s="1367"/>
      <c r="AS24" s="1365"/>
      <c r="AT24" s="1366"/>
      <c r="AU24" s="1367"/>
      <c r="AV24" s="1365"/>
      <c r="AW24" s="1366"/>
      <c r="AX24" s="1367"/>
      <c r="AY24" s="1365"/>
      <c r="AZ24" s="1366"/>
      <c r="BA24" s="1367"/>
      <c r="BB24" s="1365"/>
      <c r="BC24" s="1366"/>
      <c r="BD24" s="1367"/>
      <c r="BE24" s="1365"/>
      <c r="BF24" s="1366"/>
      <c r="BG24" s="1367"/>
      <c r="BH24" s="1365">
        <v>0</v>
      </c>
      <c r="BI24" s="1366">
        <v>0</v>
      </c>
      <c r="BJ24" s="1367">
        <v>0</v>
      </c>
      <c r="BK24" s="1365"/>
      <c r="BL24" s="1366"/>
      <c r="BM24" s="1367"/>
      <c r="BN24" s="1365"/>
      <c r="BO24" s="1366"/>
      <c r="BP24" s="1367"/>
      <c r="BQ24" s="1365"/>
      <c r="BR24" s="1366"/>
      <c r="BS24" s="1367"/>
      <c r="BT24" s="1365"/>
      <c r="BU24" s="1366"/>
      <c r="BV24" s="1367"/>
      <c r="BW24" s="1365"/>
      <c r="BX24" s="1366"/>
      <c r="BY24" s="1367"/>
      <c r="BZ24" s="1365"/>
      <c r="CA24" s="1366"/>
      <c r="CB24" s="1367"/>
      <c r="CC24" s="1365"/>
      <c r="CD24" s="1366"/>
      <c r="CE24" s="1367"/>
      <c r="CF24" s="1365"/>
      <c r="CG24" s="1366"/>
      <c r="CH24" s="1367"/>
      <c r="CI24" s="1365"/>
      <c r="CJ24" s="1366"/>
      <c r="CK24" s="1547"/>
      <c r="CL24" s="1365"/>
      <c r="CM24" s="1366"/>
      <c r="CN24" s="1367"/>
      <c r="CO24" s="1365"/>
      <c r="CP24" s="1366"/>
      <c r="CQ24" s="1367"/>
      <c r="CR24" s="1365"/>
      <c r="CS24" s="1366"/>
      <c r="CT24" s="1367"/>
      <c r="CU24" s="1365"/>
      <c r="CV24" s="1366"/>
      <c r="CW24" s="1367"/>
      <c r="CX24" s="1365"/>
      <c r="CY24" s="1366"/>
      <c r="CZ24" s="1367"/>
      <c r="DA24" s="1368">
        <v>0</v>
      </c>
      <c r="DB24" s="1369">
        <v>0</v>
      </c>
      <c r="DC24" s="1370">
        <v>0</v>
      </c>
      <c r="DD24" s="1365">
        <v>0</v>
      </c>
      <c r="DE24" s="1366">
        <v>0</v>
      </c>
      <c r="DF24" s="1367">
        <v>0</v>
      </c>
      <c r="DG24" s="1365"/>
      <c r="DH24" s="1366"/>
      <c r="DI24" s="1367"/>
      <c r="DJ24" s="1365"/>
      <c r="DK24" s="1366"/>
      <c r="DL24" s="1367"/>
      <c r="DM24" s="1365">
        <v>0</v>
      </c>
      <c r="DN24" s="1366">
        <v>0</v>
      </c>
      <c r="DO24" s="1367">
        <v>0</v>
      </c>
      <c r="DP24" s="1365"/>
      <c r="DQ24" s="1366"/>
      <c r="DR24" s="1367"/>
      <c r="DS24" s="1365"/>
      <c r="DT24" s="1366"/>
      <c r="DU24" s="1367"/>
      <c r="DV24" s="1365">
        <v>0</v>
      </c>
      <c r="DW24" s="1366">
        <v>0</v>
      </c>
      <c r="DX24" s="1367">
        <v>0</v>
      </c>
      <c r="DY24" s="1432">
        <v>0</v>
      </c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</row>
    <row r="25" spans="1:238" ht="12.75" customHeight="1" x14ac:dyDescent="0.2">
      <c r="A25" s="2053" t="s">
        <v>35</v>
      </c>
      <c r="B25" s="2342" t="s">
        <v>1346</v>
      </c>
      <c r="C25" s="1368"/>
      <c r="D25" s="1369"/>
      <c r="E25" s="1370"/>
      <c r="F25" s="1368"/>
      <c r="G25" s="1369"/>
      <c r="H25" s="1370"/>
      <c r="I25" s="1368"/>
      <c r="J25" s="1369"/>
      <c r="K25" s="1370"/>
      <c r="L25" s="1368"/>
      <c r="M25" s="1369"/>
      <c r="N25" s="1370"/>
      <c r="O25" s="1368"/>
      <c r="P25" s="1369"/>
      <c r="Q25" s="1370"/>
      <c r="R25" s="1368"/>
      <c r="S25" s="1369"/>
      <c r="T25" s="1370"/>
      <c r="U25" s="1368"/>
      <c r="V25" s="1369"/>
      <c r="W25" s="1370"/>
      <c r="X25" s="1368"/>
      <c r="Y25" s="1369"/>
      <c r="Z25" s="1370"/>
      <c r="AA25" s="1368"/>
      <c r="AB25" s="1369"/>
      <c r="AC25" s="1370"/>
      <c r="AD25" s="1368"/>
      <c r="AE25" s="1369"/>
      <c r="AF25" s="1370"/>
      <c r="AG25" s="1368"/>
      <c r="AH25" s="1369"/>
      <c r="AI25" s="1370"/>
      <c r="AJ25" s="1368"/>
      <c r="AK25" s="1369"/>
      <c r="AL25" s="1370"/>
      <c r="AM25" s="1368"/>
      <c r="AN25" s="1369"/>
      <c r="AO25" s="1370"/>
      <c r="AP25" s="1368"/>
      <c r="AQ25" s="1369"/>
      <c r="AR25" s="1370"/>
      <c r="AS25" s="1368"/>
      <c r="AT25" s="1369"/>
      <c r="AU25" s="1370"/>
      <c r="AV25" s="1368"/>
      <c r="AW25" s="1369"/>
      <c r="AX25" s="1370"/>
      <c r="AY25" s="1368"/>
      <c r="AZ25" s="1369"/>
      <c r="BA25" s="1370"/>
      <c r="BB25" s="1368"/>
      <c r="BC25" s="1369"/>
      <c r="BD25" s="1370"/>
      <c r="BE25" s="1368"/>
      <c r="BF25" s="1369"/>
      <c r="BG25" s="1370"/>
      <c r="BH25" s="1368">
        <v>0</v>
      </c>
      <c r="BI25" s="1369">
        <v>0</v>
      </c>
      <c r="BJ25" s="1370">
        <v>0</v>
      </c>
      <c r="BK25" s="1368"/>
      <c r="BL25" s="1369"/>
      <c r="BM25" s="1370"/>
      <c r="BN25" s="1368"/>
      <c r="BO25" s="1369"/>
      <c r="BP25" s="1370"/>
      <c r="BQ25" s="1368"/>
      <c r="BR25" s="1369"/>
      <c r="BS25" s="1370"/>
      <c r="BT25" s="1368"/>
      <c r="BU25" s="1369"/>
      <c r="BV25" s="1370"/>
      <c r="BW25" s="1368"/>
      <c r="BX25" s="1369"/>
      <c r="BY25" s="1370"/>
      <c r="BZ25" s="1368"/>
      <c r="CA25" s="1369"/>
      <c r="CB25" s="1370"/>
      <c r="CC25" s="1368"/>
      <c r="CD25" s="1369"/>
      <c r="CE25" s="1370"/>
      <c r="CF25" s="1368"/>
      <c r="CG25" s="1369"/>
      <c r="CH25" s="1370"/>
      <c r="CI25" s="1368"/>
      <c r="CJ25" s="1369"/>
      <c r="CK25" s="1551"/>
      <c r="CL25" s="1368"/>
      <c r="CM25" s="1369"/>
      <c r="CN25" s="1370"/>
      <c r="CO25" s="1368"/>
      <c r="CP25" s="1369"/>
      <c r="CQ25" s="1370"/>
      <c r="CR25" s="1368"/>
      <c r="CS25" s="1369"/>
      <c r="CT25" s="1370"/>
      <c r="CU25" s="1368"/>
      <c r="CV25" s="1369"/>
      <c r="CW25" s="1370"/>
      <c r="CX25" s="1368"/>
      <c r="CY25" s="1369"/>
      <c r="CZ25" s="1370"/>
      <c r="DA25" s="1368">
        <v>0</v>
      </c>
      <c r="DB25" s="1369">
        <v>0</v>
      </c>
      <c r="DC25" s="1370">
        <v>0</v>
      </c>
      <c r="DD25" s="1368">
        <v>0</v>
      </c>
      <c r="DE25" s="1369">
        <v>0</v>
      </c>
      <c r="DF25" s="1370">
        <v>0</v>
      </c>
      <c r="DG25" s="1368"/>
      <c r="DH25" s="1369"/>
      <c r="DI25" s="1370"/>
      <c r="DJ25" s="1368"/>
      <c r="DK25" s="1369"/>
      <c r="DL25" s="1370"/>
      <c r="DM25" s="1368">
        <v>0</v>
      </c>
      <c r="DN25" s="1369">
        <v>0</v>
      </c>
      <c r="DO25" s="1370">
        <v>0</v>
      </c>
      <c r="DP25" s="1368"/>
      <c r="DQ25" s="1369"/>
      <c r="DR25" s="1370"/>
      <c r="DS25" s="1368"/>
      <c r="DT25" s="1369"/>
      <c r="DU25" s="1370"/>
      <c r="DV25" s="1368">
        <v>0</v>
      </c>
      <c r="DW25" s="1369">
        <v>0</v>
      </c>
      <c r="DX25" s="1370">
        <v>0</v>
      </c>
      <c r="DY25" s="1432">
        <v>0</v>
      </c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</row>
    <row r="26" spans="1:238" ht="12.75" customHeight="1" x14ac:dyDescent="0.2">
      <c r="A26" s="2053" t="s">
        <v>884</v>
      </c>
      <c r="B26" s="2343" t="s">
        <v>928</v>
      </c>
      <c r="C26" s="1368"/>
      <c r="D26" s="1369"/>
      <c r="E26" s="1370"/>
      <c r="F26" s="1368"/>
      <c r="G26" s="1369"/>
      <c r="H26" s="1370"/>
      <c r="I26" s="1368"/>
      <c r="J26" s="1369"/>
      <c r="K26" s="1370"/>
      <c r="L26" s="1368"/>
      <c r="M26" s="1369"/>
      <c r="N26" s="1370"/>
      <c r="O26" s="1368"/>
      <c r="P26" s="1369"/>
      <c r="Q26" s="1370"/>
      <c r="R26" s="1368">
        <v>52000</v>
      </c>
      <c r="S26" s="1369">
        <v>54000</v>
      </c>
      <c r="T26" s="1370">
        <v>54358</v>
      </c>
      <c r="U26" s="1368"/>
      <c r="V26" s="1369"/>
      <c r="W26" s="1370"/>
      <c r="X26" s="1368"/>
      <c r="Y26" s="1369">
        <v>2418.8000000000002</v>
      </c>
      <c r="Z26" s="1370">
        <v>2418.8000000000002</v>
      </c>
      <c r="AA26" s="1368"/>
      <c r="AB26" s="1369"/>
      <c r="AC26" s="1370"/>
      <c r="AD26" s="1368"/>
      <c r="AE26" s="1369"/>
      <c r="AF26" s="1370"/>
      <c r="AG26" s="1368"/>
      <c r="AH26" s="1369"/>
      <c r="AI26" s="1370"/>
      <c r="AJ26" s="1368"/>
      <c r="AK26" s="1369"/>
      <c r="AL26" s="1370"/>
      <c r="AM26" s="1368"/>
      <c r="AN26" s="1369"/>
      <c r="AO26" s="1370"/>
      <c r="AP26" s="1368"/>
      <c r="AQ26" s="1369"/>
      <c r="AR26" s="1370"/>
      <c r="AS26" s="1368"/>
      <c r="AT26" s="1369"/>
      <c r="AU26" s="1370">
        <v>103.54300000000001</v>
      </c>
      <c r="AV26" s="1368"/>
      <c r="AW26" s="1369"/>
      <c r="AX26" s="1370"/>
      <c r="AY26" s="1368"/>
      <c r="AZ26" s="1369"/>
      <c r="BA26" s="1370"/>
      <c r="BB26" s="1368"/>
      <c r="BC26" s="1369"/>
      <c r="BD26" s="1370"/>
      <c r="BE26" s="1368"/>
      <c r="BF26" s="1369"/>
      <c r="BG26" s="1370"/>
      <c r="BH26" s="1368">
        <v>52000</v>
      </c>
      <c r="BI26" s="1369">
        <v>56418.8</v>
      </c>
      <c r="BJ26" s="1370">
        <v>56880.343000000001</v>
      </c>
      <c r="BK26" s="1368"/>
      <c r="BL26" s="1369"/>
      <c r="BM26" s="1370"/>
      <c r="BN26" s="1368"/>
      <c r="BO26" s="1369"/>
      <c r="BP26" s="1370">
        <v>0</v>
      </c>
      <c r="BQ26" s="1368"/>
      <c r="BR26" s="1369"/>
      <c r="BS26" s="1370"/>
      <c r="BT26" s="1368"/>
      <c r="BU26" s="1369"/>
      <c r="BV26" s="1370"/>
      <c r="BW26" s="1368"/>
      <c r="BX26" s="1369"/>
      <c r="BY26" s="1370"/>
      <c r="BZ26" s="1368"/>
      <c r="CA26" s="1369"/>
      <c r="CB26" s="1370"/>
      <c r="CC26" s="1368"/>
      <c r="CD26" s="1369"/>
      <c r="CE26" s="1370">
        <v>71.108000000000004</v>
      </c>
      <c r="CF26" s="1368"/>
      <c r="CG26" s="1369"/>
      <c r="CH26" s="1370"/>
      <c r="CI26" s="1368"/>
      <c r="CJ26" s="1369">
        <v>225</v>
      </c>
      <c r="CK26" s="1551">
        <v>225</v>
      </c>
      <c r="CL26" s="1368"/>
      <c r="CM26" s="1369"/>
      <c r="CN26" s="1370"/>
      <c r="CO26" s="1368"/>
      <c r="CP26" s="1369"/>
      <c r="CQ26" s="1370"/>
      <c r="CR26" s="1368"/>
      <c r="CS26" s="1369">
        <v>3048</v>
      </c>
      <c r="CT26" s="1370">
        <v>3048</v>
      </c>
      <c r="CU26" s="1368"/>
      <c r="CV26" s="1369"/>
      <c r="CW26" s="1370"/>
      <c r="CX26" s="1368"/>
      <c r="CY26" s="1369"/>
      <c r="CZ26" s="1370"/>
      <c r="DA26" s="1368">
        <v>0</v>
      </c>
      <c r="DB26" s="1369">
        <v>3273</v>
      </c>
      <c r="DC26" s="1370">
        <v>3344.1080000000002</v>
      </c>
      <c r="DD26" s="1389">
        <v>52000</v>
      </c>
      <c r="DE26" s="1390">
        <v>59691.8</v>
      </c>
      <c r="DF26" s="1391">
        <v>60224.451000000001</v>
      </c>
      <c r="DG26" s="1368"/>
      <c r="DH26" s="1369"/>
      <c r="DI26" s="1370"/>
      <c r="DJ26" s="1368"/>
      <c r="DK26" s="1369">
        <v>1363.01</v>
      </c>
      <c r="DL26" s="1370">
        <v>1363.01</v>
      </c>
      <c r="DM26" s="1368">
        <v>0</v>
      </c>
      <c r="DN26" s="1369">
        <v>1363.01</v>
      </c>
      <c r="DO26" s="1370">
        <v>1363.01</v>
      </c>
      <c r="DP26" s="1368"/>
      <c r="DQ26" s="1369">
        <v>2000</v>
      </c>
      <c r="DR26" s="1370">
        <v>2000</v>
      </c>
      <c r="DS26" s="1368">
        <v>2543044</v>
      </c>
      <c r="DT26" s="1369">
        <v>2618767.1</v>
      </c>
      <c r="DU26" s="1370">
        <v>2607626.4</v>
      </c>
      <c r="DV26" s="1368">
        <v>2595044</v>
      </c>
      <c r="DW26" s="1369">
        <v>2681821.91</v>
      </c>
      <c r="DX26" s="1370">
        <v>2671213.861</v>
      </c>
      <c r="DY26" s="1432">
        <v>99.604446180395328</v>
      </c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</row>
    <row r="27" spans="1:238" ht="15" customHeight="1" x14ac:dyDescent="0.2">
      <c r="A27" s="2062" t="s">
        <v>108</v>
      </c>
      <c r="B27" s="2344" t="s">
        <v>514</v>
      </c>
      <c r="C27" s="1389">
        <v>0</v>
      </c>
      <c r="D27" s="1390">
        <v>0</v>
      </c>
      <c r="E27" s="1391">
        <v>0</v>
      </c>
      <c r="F27" s="1389">
        <v>240200</v>
      </c>
      <c r="G27" s="1390">
        <v>143000</v>
      </c>
      <c r="H27" s="1391">
        <v>153025.54</v>
      </c>
      <c r="I27" s="1389">
        <v>200217</v>
      </c>
      <c r="J27" s="1390">
        <v>302882</v>
      </c>
      <c r="K27" s="1391">
        <v>303045.60600000003</v>
      </c>
      <c r="L27" s="1389">
        <v>2530</v>
      </c>
      <c r="M27" s="1390">
        <v>1030</v>
      </c>
      <c r="N27" s="1391">
        <v>1853</v>
      </c>
      <c r="O27" s="1389">
        <v>0</v>
      </c>
      <c r="P27" s="1390">
        <v>0</v>
      </c>
      <c r="Q27" s="1391">
        <v>0</v>
      </c>
      <c r="R27" s="1389">
        <v>0</v>
      </c>
      <c r="S27" s="1390">
        <v>0</v>
      </c>
      <c r="T27" s="1391">
        <v>0</v>
      </c>
      <c r="U27" s="1389">
        <v>0</v>
      </c>
      <c r="V27" s="1390">
        <v>0</v>
      </c>
      <c r="W27" s="1391">
        <v>0</v>
      </c>
      <c r="X27" s="1389">
        <v>0</v>
      </c>
      <c r="Y27" s="1390">
        <v>0</v>
      </c>
      <c r="Z27" s="1391">
        <v>0</v>
      </c>
      <c r="AA27" s="1389">
        <v>0</v>
      </c>
      <c r="AB27" s="1390">
        <v>0</v>
      </c>
      <c r="AC27" s="1391">
        <v>0</v>
      </c>
      <c r="AD27" s="1389">
        <v>0</v>
      </c>
      <c r="AE27" s="1390">
        <v>0</v>
      </c>
      <c r="AF27" s="1391">
        <v>0</v>
      </c>
      <c r="AG27" s="1389">
        <v>0</v>
      </c>
      <c r="AH27" s="1390">
        <v>0</v>
      </c>
      <c r="AI27" s="1391">
        <v>0</v>
      </c>
      <c r="AJ27" s="1389">
        <v>8076977</v>
      </c>
      <c r="AK27" s="1390">
        <v>8763176</v>
      </c>
      <c r="AL27" s="1391">
        <v>9053545.8269999996</v>
      </c>
      <c r="AM27" s="1389">
        <v>0</v>
      </c>
      <c r="AN27" s="1390">
        <v>0</v>
      </c>
      <c r="AO27" s="1391">
        <v>0</v>
      </c>
      <c r="AP27" s="1389">
        <v>0</v>
      </c>
      <c r="AQ27" s="1390">
        <v>0</v>
      </c>
      <c r="AR27" s="1391">
        <v>0</v>
      </c>
      <c r="AS27" s="1389">
        <v>0</v>
      </c>
      <c r="AT27" s="1390">
        <v>0</v>
      </c>
      <c r="AU27" s="1391">
        <v>0</v>
      </c>
      <c r="AV27" s="1389">
        <v>0</v>
      </c>
      <c r="AW27" s="1390">
        <v>0</v>
      </c>
      <c r="AX27" s="1391">
        <v>0</v>
      </c>
      <c r="AY27" s="1389">
        <v>0</v>
      </c>
      <c r="AZ27" s="1390">
        <v>0</v>
      </c>
      <c r="BA27" s="1391">
        <v>0</v>
      </c>
      <c r="BB27" s="1389">
        <v>1000</v>
      </c>
      <c r="BC27" s="1390">
        <v>1257</v>
      </c>
      <c r="BD27" s="1391">
        <v>1130.6600000000001</v>
      </c>
      <c r="BE27" s="1389">
        <v>0</v>
      </c>
      <c r="BF27" s="1390">
        <v>0</v>
      </c>
      <c r="BG27" s="1391">
        <v>0</v>
      </c>
      <c r="BH27" s="1389">
        <v>8520924</v>
      </c>
      <c r="BI27" s="1390">
        <v>9211345</v>
      </c>
      <c r="BJ27" s="1391">
        <v>9512600.6329999994</v>
      </c>
      <c r="BK27" s="1389">
        <v>0</v>
      </c>
      <c r="BL27" s="1390">
        <v>0</v>
      </c>
      <c r="BM27" s="1391">
        <v>0</v>
      </c>
      <c r="BN27" s="1389">
        <v>40000</v>
      </c>
      <c r="BO27" s="1390">
        <v>20000</v>
      </c>
      <c r="BP27" s="1391">
        <v>38215.722000000002</v>
      </c>
      <c r="BQ27" s="1389">
        <v>0</v>
      </c>
      <c r="BR27" s="1390">
        <v>0</v>
      </c>
      <c r="BS27" s="1391">
        <v>0</v>
      </c>
      <c r="BT27" s="1389">
        <v>0</v>
      </c>
      <c r="BU27" s="1390">
        <v>0</v>
      </c>
      <c r="BV27" s="1391">
        <v>0</v>
      </c>
      <c r="BW27" s="1389">
        <v>0</v>
      </c>
      <c r="BX27" s="1390">
        <v>0</v>
      </c>
      <c r="BY27" s="1391">
        <v>0</v>
      </c>
      <c r="BZ27" s="1389">
        <v>0</v>
      </c>
      <c r="CA27" s="1390">
        <v>0</v>
      </c>
      <c r="CB27" s="1391">
        <v>0</v>
      </c>
      <c r="CC27" s="1389">
        <v>0</v>
      </c>
      <c r="CD27" s="1390">
        <v>0</v>
      </c>
      <c r="CE27" s="1391">
        <v>0</v>
      </c>
      <c r="CF27" s="1389">
        <v>0</v>
      </c>
      <c r="CG27" s="1390">
        <v>0</v>
      </c>
      <c r="CH27" s="1391">
        <v>0</v>
      </c>
      <c r="CI27" s="1389">
        <v>0</v>
      </c>
      <c r="CJ27" s="1390">
        <v>0</v>
      </c>
      <c r="CK27" s="1552">
        <v>0</v>
      </c>
      <c r="CL27" s="1389">
        <v>35183</v>
      </c>
      <c r="CM27" s="1390">
        <v>15183</v>
      </c>
      <c r="CN27" s="1391">
        <v>16241.55</v>
      </c>
      <c r="CO27" s="1389">
        <v>0</v>
      </c>
      <c r="CP27" s="1390">
        <v>0</v>
      </c>
      <c r="CQ27" s="1391">
        <v>0</v>
      </c>
      <c r="CR27" s="1389">
        <v>0</v>
      </c>
      <c r="CS27" s="1390">
        <v>0</v>
      </c>
      <c r="CT27" s="1391">
        <v>0</v>
      </c>
      <c r="CU27" s="1389">
        <v>0</v>
      </c>
      <c r="CV27" s="1390">
        <v>0</v>
      </c>
      <c r="CW27" s="1391">
        <v>0</v>
      </c>
      <c r="CX27" s="1389">
        <v>0</v>
      </c>
      <c r="CY27" s="1390">
        <v>0</v>
      </c>
      <c r="CZ27" s="1391">
        <v>0</v>
      </c>
      <c r="DA27" s="1389">
        <v>75183</v>
      </c>
      <c r="DB27" s="1390">
        <v>35183</v>
      </c>
      <c r="DC27" s="1391">
        <v>54457.271999999997</v>
      </c>
      <c r="DD27" s="1389">
        <v>8596107</v>
      </c>
      <c r="DE27" s="1390">
        <v>9246528</v>
      </c>
      <c r="DF27" s="1391">
        <v>9567057.9049999993</v>
      </c>
      <c r="DG27" s="1389">
        <v>0</v>
      </c>
      <c r="DH27" s="1390">
        <v>2608</v>
      </c>
      <c r="DI27" s="1391">
        <v>2607.71</v>
      </c>
      <c r="DJ27" s="1389">
        <v>0</v>
      </c>
      <c r="DK27" s="1390">
        <v>0</v>
      </c>
      <c r="DL27" s="1391">
        <v>0</v>
      </c>
      <c r="DM27" s="1389">
        <v>0</v>
      </c>
      <c r="DN27" s="1390">
        <v>2608</v>
      </c>
      <c r="DO27" s="1391">
        <v>2607.71</v>
      </c>
      <c r="DP27" s="1389">
        <v>0</v>
      </c>
      <c r="DQ27" s="1390">
        <v>0</v>
      </c>
      <c r="DR27" s="1391">
        <v>0</v>
      </c>
      <c r="DS27" s="1389">
        <v>0</v>
      </c>
      <c r="DT27" s="1390">
        <v>0</v>
      </c>
      <c r="DU27" s="1391">
        <v>0</v>
      </c>
      <c r="DV27" s="1389">
        <v>8596107</v>
      </c>
      <c r="DW27" s="1390">
        <v>9249136</v>
      </c>
      <c r="DX27" s="1391">
        <v>9569665.6150000002</v>
      </c>
      <c r="DY27" s="1432">
        <v>103.46550872427436</v>
      </c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</row>
    <row r="28" spans="1:238" ht="12.75" customHeight="1" x14ac:dyDescent="0.2">
      <c r="A28" s="2064" t="s">
        <v>36</v>
      </c>
      <c r="B28" s="2345" t="s">
        <v>885</v>
      </c>
      <c r="C28" s="1371">
        <v>0</v>
      </c>
      <c r="D28" s="1372">
        <v>0</v>
      </c>
      <c r="E28" s="1373">
        <v>0</v>
      </c>
      <c r="F28" s="1371">
        <v>0</v>
      </c>
      <c r="G28" s="1372">
        <v>0</v>
      </c>
      <c r="H28" s="1373">
        <v>0</v>
      </c>
      <c r="I28" s="1371">
        <v>0</v>
      </c>
      <c r="J28" s="1372">
        <v>0</v>
      </c>
      <c r="K28" s="1373">
        <v>0</v>
      </c>
      <c r="L28" s="1371">
        <v>0</v>
      </c>
      <c r="M28" s="1372">
        <v>0</v>
      </c>
      <c r="N28" s="1373">
        <v>0</v>
      </c>
      <c r="O28" s="1371">
        <v>0</v>
      </c>
      <c r="P28" s="1372">
        <v>0</v>
      </c>
      <c r="Q28" s="1373">
        <v>0</v>
      </c>
      <c r="R28" s="1371">
        <v>0</v>
      </c>
      <c r="S28" s="1372">
        <v>0</v>
      </c>
      <c r="T28" s="1373">
        <v>0</v>
      </c>
      <c r="U28" s="1371">
        <v>0</v>
      </c>
      <c r="V28" s="1372">
        <v>0</v>
      </c>
      <c r="W28" s="1373">
        <v>0</v>
      </c>
      <c r="X28" s="1371">
        <v>0</v>
      </c>
      <c r="Y28" s="1372">
        <v>0</v>
      </c>
      <c r="Z28" s="1373">
        <v>0</v>
      </c>
      <c r="AA28" s="1371">
        <v>0</v>
      </c>
      <c r="AB28" s="1372">
        <v>0</v>
      </c>
      <c r="AC28" s="1373">
        <v>0</v>
      </c>
      <c r="AD28" s="1371">
        <v>0</v>
      </c>
      <c r="AE28" s="1372">
        <v>0</v>
      </c>
      <c r="AF28" s="1373">
        <v>0</v>
      </c>
      <c r="AG28" s="1371">
        <v>0</v>
      </c>
      <c r="AH28" s="1372">
        <v>0</v>
      </c>
      <c r="AI28" s="1373">
        <v>0</v>
      </c>
      <c r="AJ28" s="1371">
        <v>8061469</v>
      </c>
      <c r="AK28" s="1372">
        <v>8693269</v>
      </c>
      <c r="AL28" s="1373">
        <v>8977663.3430000003</v>
      </c>
      <c r="AM28" s="1371">
        <v>0</v>
      </c>
      <c r="AN28" s="1372">
        <v>0</v>
      </c>
      <c r="AO28" s="1373">
        <v>0</v>
      </c>
      <c r="AP28" s="1371">
        <v>0</v>
      </c>
      <c r="AQ28" s="1372">
        <v>0</v>
      </c>
      <c r="AR28" s="1373">
        <v>0</v>
      </c>
      <c r="AS28" s="1371">
        <v>0</v>
      </c>
      <c r="AT28" s="1372">
        <v>0</v>
      </c>
      <c r="AU28" s="1373">
        <v>0</v>
      </c>
      <c r="AV28" s="1371">
        <v>0</v>
      </c>
      <c r="AW28" s="1372">
        <v>0</v>
      </c>
      <c r="AX28" s="1373">
        <v>0</v>
      </c>
      <c r="AY28" s="1371">
        <v>0</v>
      </c>
      <c r="AZ28" s="1372">
        <v>0</v>
      </c>
      <c r="BA28" s="1373">
        <v>0</v>
      </c>
      <c r="BB28" s="1371">
        <v>0</v>
      </c>
      <c r="BC28" s="1372">
        <v>0</v>
      </c>
      <c r="BD28" s="1373">
        <v>0</v>
      </c>
      <c r="BE28" s="1371">
        <v>0</v>
      </c>
      <c r="BF28" s="1372">
        <v>0</v>
      </c>
      <c r="BG28" s="1373">
        <v>0</v>
      </c>
      <c r="BH28" s="1371">
        <v>8061469</v>
      </c>
      <c r="BI28" s="1372">
        <v>8693269</v>
      </c>
      <c r="BJ28" s="1373">
        <v>8977663.3430000003</v>
      </c>
      <c r="BK28" s="1371">
        <v>0</v>
      </c>
      <c r="BL28" s="1372">
        <v>0</v>
      </c>
      <c r="BM28" s="1373">
        <v>0</v>
      </c>
      <c r="BN28" s="1371">
        <v>0</v>
      </c>
      <c r="BO28" s="1372">
        <v>0</v>
      </c>
      <c r="BP28" s="1373">
        <v>0</v>
      </c>
      <c r="BQ28" s="1371">
        <v>0</v>
      </c>
      <c r="BR28" s="1372">
        <v>0</v>
      </c>
      <c r="BS28" s="1373">
        <v>0</v>
      </c>
      <c r="BT28" s="1371">
        <v>0</v>
      </c>
      <c r="BU28" s="1372">
        <v>0</v>
      </c>
      <c r="BV28" s="1373">
        <v>0</v>
      </c>
      <c r="BW28" s="1371">
        <v>0</v>
      </c>
      <c r="BX28" s="1372">
        <v>0</v>
      </c>
      <c r="BY28" s="1373">
        <v>0</v>
      </c>
      <c r="BZ28" s="1371">
        <v>0</v>
      </c>
      <c r="CA28" s="1372">
        <v>0</v>
      </c>
      <c r="CB28" s="1373">
        <v>0</v>
      </c>
      <c r="CC28" s="1371">
        <v>0</v>
      </c>
      <c r="CD28" s="1372">
        <v>0</v>
      </c>
      <c r="CE28" s="1373">
        <v>0</v>
      </c>
      <c r="CF28" s="1371">
        <v>0</v>
      </c>
      <c r="CG28" s="1372">
        <v>0</v>
      </c>
      <c r="CH28" s="1373">
        <v>0</v>
      </c>
      <c r="CI28" s="1371">
        <v>0</v>
      </c>
      <c r="CJ28" s="1372">
        <v>0</v>
      </c>
      <c r="CK28" s="1553">
        <v>0</v>
      </c>
      <c r="CL28" s="1371">
        <v>0</v>
      </c>
      <c r="CM28" s="1372">
        <v>0</v>
      </c>
      <c r="CN28" s="1373">
        <v>0</v>
      </c>
      <c r="CO28" s="1371">
        <v>0</v>
      </c>
      <c r="CP28" s="1372">
        <v>0</v>
      </c>
      <c r="CQ28" s="1373">
        <v>0</v>
      </c>
      <c r="CR28" s="1371">
        <v>0</v>
      </c>
      <c r="CS28" s="1372">
        <v>0</v>
      </c>
      <c r="CT28" s="1373">
        <v>0</v>
      </c>
      <c r="CU28" s="1371">
        <v>0</v>
      </c>
      <c r="CV28" s="1372">
        <v>0</v>
      </c>
      <c r="CW28" s="1373">
        <v>0</v>
      </c>
      <c r="CX28" s="1371">
        <v>0</v>
      </c>
      <c r="CY28" s="1372">
        <v>0</v>
      </c>
      <c r="CZ28" s="1373">
        <v>0</v>
      </c>
      <c r="DA28" s="1371">
        <v>0</v>
      </c>
      <c r="DB28" s="1372">
        <v>0</v>
      </c>
      <c r="DC28" s="1373">
        <v>0</v>
      </c>
      <c r="DD28" s="626">
        <v>8061469</v>
      </c>
      <c r="DE28" s="667">
        <v>8693269</v>
      </c>
      <c r="DF28" s="634">
        <v>8977663.3430000003</v>
      </c>
      <c r="DG28" s="1371">
        <v>0</v>
      </c>
      <c r="DH28" s="1372">
        <v>0</v>
      </c>
      <c r="DI28" s="1373">
        <v>0</v>
      </c>
      <c r="DJ28" s="1371">
        <v>0</v>
      </c>
      <c r="DK28" s="1372">
        <v>0</v>
      </c>
      <c r="DL28" s="1373">
        <v>0</v>
      </c>
      <c r="DM28" s="1371">
        <v>0</v>
      </c>
      <c r="DN28" s="1372">
        <v>0</v>
      </c>
      <c r="DO28" s="1373">
        <v>0</v>
      </c>
      <c r="DP28" s="1371">
        <v>0</v>
      </c>
      <c r="DQ28" s="1372">
        <v>0</v>
      </c>
      <c r="DR28" s="1373">
        <v>0</v>
      </c>
      <c r="DS28" s="1371">
        <v>0</v>
      </c>
      <c r="DT28" s="1372">
        <v>0</v>
      </c>
      <c r="DU28" s="1373">
        <v>0</v>
      </c>
      <c r="DV28" s="626">
        <v>8061469</v>
      </c>
      <c r="DW28" s="667">
        <v>8693269</v>
      </c>
      <c r="DX28" s="634">
        <v>8977663.3430000003</v>
      </c>
      <c r="DY28" s="1432">
        <v>103.2714315293821</v>
      </c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</row>
    <row r="29" spans="1:238" s="129" customFormat="1" ht="12.75" customHeight="1" x14ac:dyDescent="0.2">
      <c r="A29" s="2055"/>
      <c r="B29" s="2056" t="s">
        <v>700</v>
      </c>
      <c r="C29" s="2351"/>
      <c r="D29" s="1375"/>
      <c r="E29" s="1376"/>
      <c r="F29" s="1374"/>
      <c r="G29" s="1375"/>
      <c r="H29" s="1376"/>
      <c r="I29" s="1374"/>
      <c r="J29" s="1375"/>
      <c r="K29" s="1376"/>
      <c r="L29" s="1374"/>
      <c r="M29" s="1375"/>
      <c r="N29" s="1376"/>
      <c r="O29" s="1374"/>
      <c r="P29" s="1375"/>
      <c r="Q29" s="1376"/>
      <c r="R29" s="1374"/>
      <c r="S29" s="1375"/>
      <c r="T29" s="1376"/>
      <c r="U29" s="1374"/>
      <c r="V29" s="1375"/>
      <c r="W29" s="1376"/>
      <c r="X29" s="1374"/>
      <c r="Y29" s="1375"/>
      <c r="Z29" s="1376"/>
      <c r="AA29" s="1374"/>
      <c r="AB29" s="1375"/>
      <c r="AC29" s="1376"/>
      <c r="AD29" s="1374"/>
      <c r="AE29" s="1375"/>
      <c r="AF29" s="1376"/>
      <c r="AG29" s="1374"/>
      <c r="AH29" s="1375"/>
      <c r="AI29" s="1376"/>
      <c r="AJ29" s="1412">
        <v>1700000</v>
      </c>
      <c r="AK29" s="1454">
        <v>1800000</v>
      </c>
      <c r="AL29" s="1455">
        <v>1833685.3859999999</v>
      </c>
      <c r="AM29" s="1374"/>
      <c r="AN29" s="1375"/>
      <c r="AO29" s="1376"/>
      <c r="AP29" s="1374"/>
      <c r="AQ29" s="1375"/>
      <c r="AR29" s="1376"/>
      <c r="AS29" s="1374"/>
      <c r="AT29" s="1375"/>
      <c r="AU29" s="1376"/>
      <c r="AV29" s="1374"/>
      <c r="AW29" s="1375"/>
      <c r="AX29" s="1376"/>
      <c r="AY29" s="1374"/>
      <c r="AZ29" s="1375"/>
      <c r="BA29" s="1376"/>
      <c r="BB29" s="1374"/>
      <c r="BC29" s="1375"/>
      <c r="BD29" s="1376"/>
      <c r="BE29" s="1374"/>
      <c r="BF29" s="1375"/>
      <c r="BG29" s="1376"/>
      <c r="BH29" s="626">
        <v>1700000</v>
      </c>
      <c r="BI29" s="667">
        <v>1800000</v>
      </c>
      <c r="BJ29" s="634">
        <v>1833685.3859999999</v>
      </c>
      <c r="BK29" s="1374"/>
      <c r="BL29" s="1375"/>
      <c r="BM29" s="1376"/>
      <c r="BN29" s="1374"/>
      <c r="BO29" s="1375"/>
      <c r="BP29" s="1376"/>
      <c r="BQ29" s="1374"/>
      <c r="BR29" s="1375"/>
      <c r="BS29" s="1376"/>
      <c r="BT29" s="1374"/>
      <c r="BU29" s="1375"/>
      <c r="BV29" s="1376"/>
      <c r="BW29" s="1374"/>
      <c r="BX29" s="1375"/>
      <c r="BY29" s="1376"/>
      <c r="BZ29" s="1374"/>
      <c r="CA29" s="1375"/>
      <c r="CB29" s="1376"/>
      <c r="CC29" s="1374"/>
      <c r="CD29" s="1375"/>
      <c r="CE29" s="1376"/>
      <c r="CF29" s="1374"/>
      <c r="CG29" s="1375"/>
      <c r="CH29" s="1376"/>
      <c r="CI29" s="1374"/>
      <c r="CJ29" s="1375"/>
      <c r="CK29" s="1554"/>
      <c r="CL29" s="1572"/>
      <c r="CM29" s="1573"/>
      <c r="CN29" s="1574"/>
      <c r="CO29" s="1572"/>
      <c r="CP29" s="1573"/>
      <c r="CQ29" s="1574"/>
      <c r="CR29" s="1374"/>
      <c r="CS29" s="1375"/>
      <c r="CT29" s="1376"/>
      <c r="CU29" s="1374"/>
      <c r="CV29" s="1375"/>
      <c r="CW29" s="1376"/>
      <c r="CX29" s="1374"/>
      <c r="CY29" s="1375"/>
      <c r="CZ29" s="1376"/>
      <c r="DA29" s="627">
        <v>0</v>
      </c>
      <c r="DB29" s="668">
        <v>0</v>
      </c>
      <c r="DC29" s="635">
        <v>0</v>
      </c>
      <c r="DD29" s="1421">
        <v>1700000</v>
      </c>
      <c r="DE29" s="1422">
        <v>1800000</v>
      </c>
      <c r="DF29" s="1423">
        <v>1833685.3859999999</v>
      </c>
      <c r="DG29" s="1374"/>
      <c r="DH29" s="1375"/>
      <c r="DI29" s="1376"/>
      <c r="DJ29" s="1374"/>
      <c r="DK29" s="1375"/>
      <c r="DL29" s="1376"/>
      <c r="DM29" s="1421">
        <v>0</v>
      </c>
      <c r="DN29" s="1422">
        <v>0</v>
      </c>
      <c r="DO29" s="1423">
        <v>0</v>
      </c>
      <c r="DP29" s="1374"/>
      <c r="DQ29" s="1375"/>
      <c r="DR29" s="1376"/>
      <c r="DS29" s="1374"/>
      <c r="DT29" s="1375"/>
      <c r="DU29" s="1376"/>
      <c r="DV29" s="1421">
        <v>1700000</v>
      </c>
      <c r="DW29" s="1422">
        <v>1800000</v>
      </c>
      <c r="DX29" s="1423">
        <v>1833685.3859999999</v>
      </c>
      <c r="DY29" s="1435">
        <v>101.87141033333333</v>
      </c>
      <c r="DZ29" s="575"/>
      <c r="EA29" s="575"/>
      <c r="EB29" s="575"/>
      <c r="EC29" s="575"/>
      <c r="ED29" s="575"/>
      <c r="EE29" s="575"/>
      <c r="EF29" s="575"/>
      <c r="EG29" s="575"/>
      <c r="EH29" s="575"/>
      <c r="EI29" s="575"/>
      <c r="EJ29" s="575"/>
      <c r="EK29" s="575"/>
      <c r="EL29" s="575"/>
      <c r="EM29" s="575"/>
      <c r="EN29" s="575"/>
      <c r="EO29" s="575"/>
      <c r="EP29" s="575"/>
      <c r="EQ29" s="575"/>
      <c r="ER29" s="575"/>
      <c r="ES29" s="575"/>
      <c r="ET29" s="575"/>
      <c r="EU29" s="575"/>
      <c r="EV29" s="575"/>
      <c r="EW29" s="575"/>
      <c r="EX29" s="575"/>
      <c r="EY29" s="575"/>
      <c r="EZ29" s="575"/>
      <c r="FA29" s="575"/>
      <c r="FB29" s="575"/>
      <c r="FC29" s="575"/>
      <c r="FD29" s="575"/>
      <c r="FE29" s="575"/>
      <c r="FF29" s="575"/>
      <c r="FG29" s="575"/>
      <c r="FH29" s="575"/>
      <c r="FI29" s="575"/>
      <c r="FJ29" s="575"/>
      <c r="FK29" s="575"/>
      <c r="FL29" s="575"/>
      <c r="FM29" s="575"/>
      <c r="FN29" s="575"/>
      <c r="FO29" s="575"/>
      <c r="FP29" s="575"/>
      <c r="FQ29" s="575"/>
      <c r="FR29" s="575"/>
      <c r="FS29" s="575"/>
      <c r="FT29" s="575"/>
      <c r="FU29" s="575"/>
      <c r="FV29" s="575"/>
      <c r="FW29" s="575"/>
      <c r="FX29" s="575"/>
      <c r="FY29" s="575"/>
      <c r="FZ29" s="575"/>
      <c r="GA29" s="575"/>
      <c r="GB29" s="575"/>
      <c r="GC29" s="575"/>
      <c r="GD29" s="575"/>
      <c r="GE29" s="575"/>
      <c r="GF29" s="575"/>
      <c r="GG29" s="575"/>
      <c r="GH29" s="575"/>
      <c r="GI29" s="575"/>
      <c r="GJ29" s="575"/>
      <c r="GK29" s="575"/>
      <c r="GL29" s="575"/>
      <c r="GM29" s="575"/>
      <c r="GN29" s="575"/>
      <c r="GO29" s="575"/>
      <c r="GP29" s="575"/>
      <c r="GQ29" s="575"/>
      <c r="GR29" s="575"/>
      <c r="GS29" s="575"/>
      <c r="GT29" s="575"/>
      <c r="GU29" s="575"/>
      <c r="GV29" s="575"/>
      <c r="GW29" s="575"/>
      <c r="GX29" s="575"/>
      <c r="GY29" s="575"/>
      <c r="GZ29" s="575"/>
      <c r="HA29" s="575"/>
      <c r="HB29" s="575"/>
      <c r="HC29" s="575"/>
      <c r="HD29" s="575"/>
      <c r="HE29" s="575"/>
      <c r="HF29" s="575"/>
      <c r="HG29" s="575"/>
      <c r="HH29" s="575"/>
      <c r="HI29" s="575"/>
      <c r="HJ29" s="575"/>
      <c r="HK29" s="575"/>
      <c r="HL29" s="575"/>
      <c r="HM29" s="575"/>
      <c r="HN29" s="575"/>
      <c r="HO29" s="575"/>
      <c r="HP29" s="575"/>
      <c r="HQ29" s="575"/>
      <c r="HR29" s="575"/>
      <c r="HS29" s="575"/>
      <c r="HT29" s="575"/>
      <c r="HU29" s="575"/>
      <c r="HV29" s="575"/>
      <c r="HW29" s="575"/>
      <c r="HX29" s="575"/>
      <c r="HY29" s="575"/>
      <c r="HZ29" s="575"/>
      <c r="IA29" s="575"/>
      <c r="IB29" s="575"/>
      <c r="IC29" s="575"/>
      <c r="ID29" s="575"/>
    </row>
    <row r="30" spans="1:238" s="130" customFormat="1" ht="12.75" customHeight="1" x14ac:dyDescent="0.2">
      <c r="A30" s="2055"/>
      <c r="B30" s="2056" t="s">
        <v>349</v>
      </c>
      <c r="C30" s="626"/>
      <c r="D30" s="667"/>
      <c r="E30" s="634"/>
      <c r="F30" s="626"/>
      <c r="G30" s="667"/>
      <c r="H30" s="634"/>
      <c r="I30" s="626"/>
      <c r="J30" s="667"/>
      <c r="K30" s="634"/>
      <c r="L30" s="626"/>
      <c r="M30" s="667"/>
      <c r="N30" s="634"/>
      <c r="O30" s="626"/>
      <c r="P30" s="667"/>
      <c r="Q30" s="634"/>
      <c r="R30" s="626"/>
      <c r="S30" s="667"/>
      <c r="T30" s="634"/>
      <c r="U30" s="626"/>
      <c r="V30" s="667"/>
      <c r="W30" s="634"/>
      <c r="X30" s="626"/>
      <c r="Y30" s="667"/>
      <c r="Z30" s="634"/>
      <c r="AA30" s="626"/>
      <c r="AB30" s="667"/>
      <c r="AC30" s="634"/>
      <c r="AD30" s="626"/>
      <c r="AE30" s="667"/>
      <c r="AF30" s="634"/>
      <c r="AG30" s="626"/>
      <c r="AH30" s="667"/>
      <c r="AI30" s="634"/>
      <c r="AJ30" s="626">
        <v>312000</v>
      </c>
      <c r="AK30" s="667">
        <v>342000</v>
      </c>
      <c r="AL30" s="634">
        <v>347005.15299999999</v>
      </c>
      <c r="AM30" s="626"/>
      <c r="AN30" s="667"/>
      <c r="AO30" s="634"/>
      <c r="AP30" s="626"/>
      <c r="AQ30" s="667"/>
      <c r="AR30" s="634"/>
      <c r="AS30" s="626"/>
      <c r="AT30" s="667"/>
      <c r="AU30" s="634"/>
      <c r="AV30" s="626"/>
      <c r="AW30" s="667"/>
      <c r="AX30" s="634"/>
      <c r="AY30" s="626"/>
      <c r="AZ30" s="667"/>
      <c r="BA30" s="634"/>
      <c r="BB30" s="626"/>
      <c r="BC30" s="667"/>
      <c r="BD30" s="634"/>
      <c r="BE30" s="626"/>
      <c r="BF30" s="667"/>
      <c r="BG30" s="634"/>
      <c r="BH30" s="626">
        <v>312000</v>
      </c>
      <c r="BI30" s="667">
        <v>342000</v>
      </c>
      <c r="BJ30" s="634">
        <v>347005.15299999999</v>
      </c>
      <c r="BK30" s="626"/>
      <c r="BL30" s="667"/>
      <c r="BM30" s="634"/>
      <c r="BN30" s="626"/>
      <c r="BO30" s="667"/>
      <c r="BP30" s="634"/>
      <c r="BQ30" s="626"/>
      <c r="BR30" s="667"/>
      <c r="BS30" s="634"/>
      <c r="BT30" s="626"/>
      <c r="BU30" s="667"/>
      <c r="BV30" s="634"/>
      <c r="BW30" s="626"/>
      <c r="BX30" s="667"/>
      <c r="BY30" s="634"/>
      <c r="BZ30" s="626"/>
      <c r="CA30" s="667"/>
      <c r="CB30" s="634"/>
      <c r="CC30" s="626"/>
      <c r="CD30" s="667"/>
      <c r="CE30" s="634"/>
      <c r="CF30" s="626"/>
      <c r="CG30" s="667"/>
      <c r="CH30" s="634"/>
      <c r="CI30" s="626"/>
      <c r="CJ30" s="667"/>
      <c r="CK30" s="1548"/>
      <c r="CL30" s="626"/>
      <c r="CM30" s="667"/>
      <c r="CN30" s="634"/>
      <c r="CO30" s="626"/>
      <c r="CP30" s="667"/>
      <c r="CQ30" s="634"/>
      <c r="CR30" s="626"/>
      <c r="CS30" s="667"/>
      <c r="CT30" s="634"/>
      <c r="CU30" s="626"/>
      <c r="CV30" s="667"/>
      <c r="CW30" s="634"/>
      <c r="CX30" s="626"/>
      <c r="CY30" s="667"/>
      <c r="CZ30" s="634"/>
      <c r="DA30" s="627">
        <v>0</v>
      </c>
      <c r="DB30" s="668">
        <v>0</v>
      </c>
      <c r="DC30" s="635">
        <v>0</v>
      </c>
      <c r="DD30" s="627">
        <v>312000</v>
      </c>
      <c r="DE30" s="668">
        <v>342000</v>
      </c>
      <c r="DF30" s="635">
        <v>347005.15299999999</v>
      </c>
      <c r="DG30" s="626"/>
      <c r="DH30" s="667"/>
      <c r="DI30" s="634"/>
      <c r="DJ30" s="626"/>
      <c r="DK30" s="667"/>
      <c r="DL30" s="634"/>
      <c r="DM30" s="627">
        <v>0</v>
      </c>
      <c r="DN30" s="668">
        <v>0</v>
      </c>
      <c r="DO30" s="635">
        <v>0</v>
      </c>
      <c r="DP30" s="626"/>
      <c r="DQ30" s="667"/>
      <c r="DR30" s="634"/>
      <c r="DS30" s="626"/>
      <c r="DT30" s="667"/>
      <c r="DU30" s="634"/>
      <c r="DV30" s="627">
        <v>312000</v>
      </c>
      <c r="DW30" s="668">
        <v>342000</v>
      </c>
      <c r="DX30" s="635">
        <v>347005.15299999999</v>
      </c>
      <c r="DY30" s="1436">
        <v>101.46349502923977</v>
      </c>
      <c r="DZ30" s="575"/>
      <c r="EA30" s="575"/>
      <c r="EB30" s="575"/>
      <c r="EC30" s="575"/>
      <c r="ED30" s="575"/>
      <c r="EE30" s="575"/>
      <c r="EF30" s="575"/>
      <c r="EG30" s="575"/>
      <c r="EH30" s="575"/>
      <c r="EI30" s="575"/>
      <c r="EJ30" s="575"/>
      <c r="EK30" s="575"/>
      <c r="EL30" s="575"/>
      <c r="EM30" s="575"/>
      <c r="EN30" s="575"/>
      <c r="EO30" s="575"/>
      <c r="EP30" s="575"/>
      <c r="EQ30" s="575"/>
      <c r="ER30" s="575"/>
      <c r="ES30" s="575"/>
      <c r="ET30" s="575"/>
      <c r="EU30" s="575"/>
      <c r="EV30" s="575"/>
      <c r="EW30" s="575"/>
      <c r="EX30" s="575"/>
      <c r="EY30" s="575"/>
      <c r="EZ30" s="575"/>
      <c r="FA30" s="575"/>
      <c r="FB30" s="575"/>
      <c r="FC30" s="575"/>
      <c r="FD30" s="575"/>
      <c r="FE30" s="575"/>
      <c r="FF30" s="575"/>
      <c r="FG30" s="575"/>
      <c r="FH30" s="575"/>
      <c r="FI30" s="575"/>
      <c r="FJ30" s="575"/>
      <c r="FK30" s="575"/>
      <c r="FL30" s="575"/>
      <c r="FM30" s="575"/>
      <c r="FN30" s="575"/>
      <c r="FO30" s="575"/>
      <c r="FP30" s="575"/>
      <c r="FQ30" s="575"/>
      <c r="FR30" s="575"/>
      <c r="FS30" s="575"/>
      <c r="FT30" s="575"/>
      <c r="FU30" s="575"/>
      <c r="FV30" s="575"/>
      <c r="FW30" s="575"/>
      <c r="FX30" s="575"/>
      <c r="FY30" s="575"/>
      <c r="FZ30" s="575"/>
      <c r="GA30" s="575"/>
      <c r="GB30" s="575"/>
      <c r="GC30" s="575"/>
      <c r="GD30" s="575"/>
      <c r="GE30" s="575"/>
      <c r="GF30" s="575"/>
      <c r="GG30" s="575"/>
      <c r="GH30" s="575"/>
      <c r="GI30" s="575"/>
      <c r="GJ30" s="575"/>
      <c r="GK30" s="575"/>
      <c r="GL30" s="575"/>
      <c r="GM30" s="575"/>
      <c r="GN30" s="575"/>
      <c r="GO30" s="575"/>
      <c r="GP30" s="575"/>
      <c r="GQ30" s="575"/>
      <c r="GR30" s="575"/>
      <c r="GS30" s="575"/>
      <c r="GT30" s="575"/>
      <c r="GU30" s="575"/>
      <c r="GV30" s="575"/>
      <c r="GW30" s="575"/>
      <c r="GX30" s="575"/>
      <c r="GY30" s="575"/>
      <c r="GZ30" s="575"/>
      <c r="HA30" s="575"/>
      <c r="HB30" s="575"/>
      <c r="HC30" s="575"/>
      <c r="HD30" s="575"/>
      <c r="HE30" s="575"/>
      <c r="HF30" s="575"/>
      <c r="HG30" s="575"/>
      <c r="HH30" s="575"/>
      <c r="HI30" s="575"/>
      <c r="HJ30" s="575"/>
      <c r="HK30" s="575"/>
      <c r="HL30" s="575"/>
      <c r="HM30" s="575"/>
      <c r="HN30" s="575"/>
      <c r="HO30" s="575"/>
      <c r="HP30" s="575"/>
      <c r="HQ30" s="575"/>
      <c r="HR30" s="575"/>
      <c r="HS30" s="575"/>
      <c r="HT30" s="575"/>
      <c r="HU30" s="575"/>
      <c r="HV30" s="575"/>
      <c r="HW30" s="575"/>
      <c r="HX30" s="575"/>
      <c r="HY30" s="575"/>
      <c r="HZ30" s="575"/>
      <c r="IA30" s="575"/>
      <c r="IB30" s="575"/>
      <c r="IC30" s="575"/>
      <c r="ID30" s="575"/>
    </row>
    <row r="31" spans="1:238" ht="12.75" customHeight="1" x14ac:dyDescent="0.2">
      <c r="A31" s="2055"/>
      <c r="B31" s="2056" t="s">
        <v>886</v>
      </c>
      <c r="C31" s="626"/>
      <c r="D31" s="667"/>
      <c r="E31" s="634"/>
      <c r="F31" s="626"/>
      <c r="G31" s="667"/>
      <c r="H31" s="634"/>
      <c r="I31" s="626"/>
      <c r="J31" s="667"/>
      <c r="K31" s="634"/>
      <c r="L31" s="626"/>
      <c r="M31" s="667"/>
      <c r="N31" s="634"/>
      <c r="O31" s="626"/>
      <c r="P31" s="667"/>
      <c r="Q31" s="634"/>
      <c r="R31" s="626"/>
      <c r="S31" s="667"/>
      <c r="T31" s="634"/>
      <c r="U31" s="626"/>
      <c r="V31" s="667"/>
      <c r="W31" s="634"/>
      <c r="X31" s="626"/>
      <c r="Y31" s="667"/>
      <c r="Z31" s="634"/>
      <c r="AA31" s="626"/>
      <c r="AB31" s="667"/>
      <c r="AC31" s="634"/>
      <c r="AD31" s="626"/>
      <c r="AE31" s="667"/>
      <c r="AF31" s="634"/>
      <c r="AG31" s="626"/>
      <c r="AH31" s="667"/>
      <c r="AI31" s="634"/>
      <c r="AJ31" s="626">
        <v>6024469</v>
      </c>
      <c r="AK31" s="667">
        <v>6526269</v>
      </c>
      <c r="AL31" s="634">
        <v>6766799.3250000002</v>
      </c>
      <c r="AM31" s="626"/>
      <c r="AN31" s="667"/>
      <c r="AO31" s="634"/>
      <c r="AP31" s="626"/>
      <c r="AQ31" s="667"/>
      <c r="AR31" s="634"/>
      <c r="AS31" s="626"/>
      <c r="AT31" s="667"/>
      <c r="AU31" s="634"/>
      <c r="AV31" s="626"/>
      <c r="AW31" s="667"/>
      <c r="AX31" s="634"/>
      <c r="AY31" s="626"/>
      <c r="AZ31" s="667"/>
      <c r="BA31" s="634"/>
      <c r="BB31" s="626"/>
      <c r="BC31" s="667"/>
      <c r="BD31" s="634"/>
      <c r="BE31" s="626"/>
      <c r="BF31" s="667"/>
      <c r="BG31" s="634"/>
      <c r="BH31" s="626">
        <v>6024469</v>
      </c>
      <c r="BI31" s="667">
        <v>6526269</v>
      </c>
      <c r="BJ31" s="634">
        <v>6766799.3250000002</v>
      </c>
      <c r="BK31" s="626"/>
      <c r="BL31" s="667"/>
      <c r="BM31" s="634"/>
      <c r="BN31" s="626"/>
      <c r="BO31" s="667"/>
      <c r="BP31" s="634"/>
      <c r="BQ31" s="626"/>
      <c r="BR31" s="667"/>
      <c r="BS31" s="634"/>
      <c r="BT31" s="626"/>
      <c r="BU31" s="667"/>
      <c r="BV31" s="634"/>
      <c r="BW31" s="626"/>
      <c r="BX31" s="667"/>
      <c r="BY31" s="634"/>
      <c r="BZ31" s="626"/>
      <c r="CA31" s="667"/>
      <c r="CB31" s="634"/>
      <c r="CC31" s="626"/>
      <c r="CD31" s="667"/>
      <c r="CE31" s="634"/>
      <c r="CF31" s="626"/>
      <c r="CG31" s="667"/>
      <c r="CH31" s="634"/>
      <c r="CI31" s="626"/>
      <c r="CJ31" s="667"/>
      <c r="CK31" s="1548"/>
      <c r="CL31" s="626"/>
      <c r="CM31" s="667"/>
      <c r="CN31" s="634"/>
      <c r="CO31" s="626"/>
      <c r="CP31" s="667"/>
      <c r="CQ31" s="634"/>
      <c r="CR31" s="626"/>
      <c r="CS31" s="667"/>
      <c r="CT31" s="634"/>
      <c r="CU31" s="626"/>
      <c r="CV31" s="667"/>
      <c r="CW31" s="634"/>
      <c r="CX31" s="626"/>
      <c r="CY31" s="667"/>
      <c r="CZ31" s="634"/>
      <c r="DA31" s="627">
        <v>0</v>
      </c>
      <c r="DB31" s="668">
        <v>0</v>
      </c>
      <c r="DC31" s="635">
        <v>0</v>
      </c>
      <c r="DD31" s="630">
        <v>6024469</v>
      </c>
      <c r="DE31" s="671">
        <v>6526269</v>
      </c>
      <c r="DF31" s="638">
        <v>6766799.3250000002</v>
      </c>
      <c r="DG31" s="626"/>
      <c r="DH31" s="667"/>
      <c r="DI31" s="634"/>
      <c r="DJ31" s="626"/>
      <c r="DK31" s="667"/>
      <c r="DL31" s="634"/>
      <c r="DM31" s="630">
        <v>0</v>
      </c>
      <c r="DN31" s="671">
        <v>0</v>
      </c>
      <c r="DO31" s="638">
        <v>0</v>
      </c>
      <c r="DP31" s="626"/>
      <c r="DQ31" s="667"/>
      <c r="DR31" s="634"/>
      <c r="DS31" s="626"/>
      <c r="DT31" s="667"/>
      <c r="DU31" s="634"/>
      <c r="DV31" s="630">
        <v>6024469</v>
      </c>
      <c r="DW31" s="671">
        <v>6526269</v>
      </c>
      <c r="DX31" s="638">
        <v>6766799.3250000002</v>
      </c>
      <c r="DY31" s="1436">
        <v>103.68557172559085</v>
      </c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</row>
    <row r="32" spans="1:238" ht="12.75" customHeight="1" x14ac:dyDescent="0.2">
      <c r="A32" s="2055"/>
      <c r="B32" s="2056" t="s">
        <v>887</v>
      </c>
      <c r="C32" s="626"/>
      <c r="D32" s="667"/>
      <c r="E32" s="634"/>
      <c r="F32" s="626"/>
      <c r="G32" s="667"/>
      <c r="H32" s="634"/>
      <c r="I32" s="626"/>
      <c r="J32" s="667"/>
      <c r="K32" s="634"/>
      <c r="L32" s="626"/>
      <c r="M32" s="667"/>
      <c r="N32" s="634"/>
      <c r="O32" s="626"/>
      <c r="P32" s="667"/>
      <c r="Q32" s="634"/>
      <c r="R32" s="626"/>
      <c r="S32" s="667"/>
      <c r="T32" s="634"/>
      <c r="U32" s="626"/>
      <c r="V32" s="667"/>
      <c r="W32" s="634"/>
      <c r="X32" s="626"/>
      <c r="Y32" s="667"/>
      <c r="Z32" s="634"/>
      <c r="AA32" s="626"/>
      <c r="AB32" s="667"/>
      <c r="AC32" s="634"/>
      <c r="AD32" s="626"/>
      <c r="AE32" s="667"/>
      <c r="AF32" s="634"/>
      <c r="AG32" s="626"/>
      <c r="AH32" s="667"/>
      <c r="AI32" s="634"/>
      <c r="AJ32" s="626"/>
      <c r="AK32" s="667"/>
      <c r="AL32" s="634"/>
      <c r="AM32" s="626"/>
      <c r="AN32" s="667"/>
      <c r="AO32" s="634"/>
      <c r="AP32" s="626"/>
      <c r="AQ32" s="667"/>
      <c r="AR32" s="634"/>
      <c r="AS32" s="626"/>
      <c r="AT32" s="667"/>
      <c r="AU32" s="634"/>
      <c r="AV32" s="626"/>
      <c r="AW32" s="667"/>
      <c r="AX32" s="634"/>
      <c r="AY32" s="626"/>
      <c r="AZ32" s="667"/>
      <c r="BA32" s="634"/>
      <c r="BB32" s="626"/>
      <c r="BC32" s="667"/>
      <c r="BD32" s="634">
        <v>0</v>
      </c>
      <c r="BE32" s="626"/>
      <c r="BF32" s="667"/>
      <c r="BG32" s="634"/>
      <c r="BH32" s="626">
        <v>0</v>
      </c>
      <c r="BI32" s="667">
        <v>0</v>
      </c>
      <c r="BJ32" s="634">
        <v>0</v>
      </c>
      <c r="BK32" s="626"/>
      <c r="BL32" s="667"/>
      <c r="BM32" s="634"/>
      <c r="BN32" s="626"/>
      <c r="BO32" s="667"/>
      <c r="BP32" s="634"/>
      <c r="BQ32" s="626"/>
      <c r="BR32" s="667"/>
      <c r="BS32" s="634"/>
      <c r="BT32" s="626"/>
      <c r="BU32" s="667"/>
      <c r="BV32" s="634"/>
      <c r="BW32" s="626"/>
      <c r="BX32" s="667"/>
      <c r="BY32" s="634"/>
      <c r="BZ32" s="626"/>
      <c r="CA32" s="667"/>
      <c r="CB32" s="634"/>
      <c r="CC32" s="626"/>
      <c r="CD32" s="667"/>
      <c r="CE32" s="634"/>
      <c r="CF32" s="626"/>
      <c r="CG32" s="667"/>
      <c r="CH32" s="634"/>
      <c r="CI32" s="626"/>
      <c r="CJ32" s="667"/>
      <c r="CK32" s="1548"/>
      <c r="CL32" s="626"/>
      <c r="CM32" s="667"/>
      <c r="CN32" s="634"/>
      <c r="CO32" s="626"/>
      <c r="CP32" s="667"/>
      <c r="CQ32" s="634"/>
      <c r="CR32" s="626"/>
      <c r="CS32" s="667"/>
      <c r="CT32" s="634"/>
      <c r="CU32" s="626"/>
      <c r="CV32" s="667"/>
      <c r="CW32" s="634"/>
      <c r="CX32" s="626"/>
      <c r="CY32" s="667"/>
      <c r="CZ32" s="634"/>
      <c r="DA32" s="627">
        <v>0</v>
      </c>
      <c r="DB32" s="668">
        <v>0</v>
      </c>
      <c r="DC32" s="635">
        <v>0</v>
      </c>
      <c r="DD32" s="627">
        <v>0</v>
      </c>
      <c r="DE32" s="668">
        <v>0</v>
      </c>
      <c r="DF32" s="635">
        <v>0</v>
      </c>
      <c r="DG32" s="626"/>
      <c r="DH32" s="667"/>
      <c r="DI32" s="634"/>
      <c r="DJ32" s="626"/>
      <c r="DK32" s="667"/>
      <c r="DL32" s="634"/>
      <c r="DM32" s="627">
        <v>0</v>
      </c>
      <c r="DN32" s="668">
        <v>0</v>
      </c>
      <c r="DO32" s="635">
        <v>0</v>
      </c>
      <c r="DP32" s="626"/>
      <c r="DQ32" s="667"/>
      <c r="DR32" s="634"/>
      <c r="DS32" s="626"/>
      <c r="DT32" s="667"/>
      <c r="DU32" s="634"/>
      <c r="DV32" s="627">
        <v>0</v>
      </c>
      <c r="DW32" s="668">
        <v>0</v>
      </c>
      <c r="DX32" s="635">
        <v>0</v>
      </c>
      <c r="DY32" s="1436">
        <v>0</v>
      </c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</row>
    <row r="33" spans="1:238" ht="12.75" customHeight="1" x14ac:dyDescent="0.2">
      <c r="A33" s="2055"/>
      <c r="B33" s="2056" t="s">
        <v>888</v>
      </c>
      <c r="C33" s="626"/>
      <c r="D33" s="667"/>
      <c r="E33" s="634"/>
      <c r="F33" s="626"/>
      <c r="G33" s="667"/>
      <c r="H33" s="634"/>
      <c r="I33" s="626"/>
      <c r="J33" s="667"/>
      <c r="K33" s="634"/>
      <c r="L33" s="626"/>
      <c r="M33" s="667"/>
      <c r="N33" s="634"/>
      <c r="O33" s="626"/>
      <c r="P33" s="667"/>
      <c r="Q33" s="634"/>
      <c r="R33" s="626"/>
      <c r="S33" s="667"/>
      <c r="T33" s="634"/>
      <c r="U33" s="626"/>
      <c r="V33" s="667"/>
      <c r="W33" s="634"/>
      <c r="X33" s="626"/>
      <c r="Y33" s="667"/>
      <c r="Z33" s="634"/>
      <c r="AA33" s="626"/>
      <c r="AB33" s="667"/>
      <c r="AC33" s="634"/>
      <c r="AD33" s="626"/>
      <c r="AE33" s="667"/>
      <c r="AF33" s="634"/>
      <c r="AG33" s="626"/>
      <c r="AH33" s="667"/>
      <c r="AI33" s="634"/>
      <c r="AJ33" s="626">
        <v>25000</v>
      </c>
      <c r="AK33" s="667">
        <v>25000</v>
      </c>
      <c r="AL33" s="634">
        <v>30173.478999999999</v>
      </c>
      <c r="AM33" s="626"/>
      <c r="AN33" s="667"/>
      <c r="AO33" s="634"/>
      <c r="AP33" s="626"/>
      <c r="AQ33" s="667"/>
      <c r="AR33" s="634"/>
      <c r="AS33" s="626"/>
      <c r="AT33" s="667"/>
      <c r="AU33" s="634"/>
      <c r="AV33" s="626"/>
      <c r="AW33" s="667"/>
      <c r="AX33" s="634"/>
      <c r="AY33" s="626"/>
      <c r="AZ33" s="667"/>
      <c r="BA33" s="634"/>
      <c r="BB33" s="626"/>
      <c r="BC33" s="667"/>
      <c r="BD33" s="634"/>
      <c r="BE33" s="626"/>
      <c r="BF33" s="667"/>
      <c r="BG33" s="634"/>
      <c r="BH33" s="626">
        <v>25000</v>
      </c>
      <c r="BI33" s="667">
        <v>25000</v>
      </c>
      <c r="BJ33" s="634">
        <v>30173.478999999999</v>
      </c>
      <c r="BK33" s="626"/>
      <c r="BL33" s="667"/>
      <c r="BM33" s="634"/>
      <c r="BN33" s="626"/>
      <c r="BO33" s="667"/>
      <c r="BP33" s="634"/>
      <c r="BQ33" s="626"/>
      <c r="BR33" s="667"/>
      <c r="BS33" s="634"/>
      <c r="BT33" s="626"/>
      <c r="BU33" s="667"/>
      <c r="BV33" s="634"/>
      <c r="BW33" s="626"/>
      <c r="BX33" s="667"/>
      <c r="BY33" s="634"/>
      <c r="BZ33" s="626"/>
      <c r="CA33" s="667"/>
      <c r="CB33" s="634"/>
      <c r="CC33" s="626"/>
      <c r="CD33" s="667"/>
      <c r="CE33" s="634"/>
      <c r="CF33" s="626"/>
      <c r="CG33" s="667"/>
      <c r="CH33" s="634"/>
      <c r="CI33" s="626"/>
      <c r="CJ33" s="667"/>
      <c r="CK33" s="1548"/>
      <c r="CL33" s="626"/>
      <c r="CM33" s="667"/>
      <c r="CN33" s="634"/>
      <c r="CO33" s="626"/>
      <c r="CP33" s="667"/>
      <c r="CQ33" s="634"/>
      <c r="CR33" s="626"/>
      <c r="CS33" s="667"/>
      <c r="CT33" s="634"/>
      <c r="CU33" s="626"/>
      <c r="CV33" s="667"/>
      <c r="CW33" s="634"/>
      <c r="CX33" s="626"/>
      <c r="CY33" s="667"/>
      <c r="CZ33" s="634"/>
      <c r="DA33" s="627">
        <v>0</v>
      </c>
      <c r="DB33" s="668">
        <v>0</v>
      </c>
      <c r="DC33" s="635">
        <v>0</v>
      </c>
      <c r="DD33" s="627">
        <v>25000</v>
      </c>
      <c r="DE33" s="668">
        <v>25000</v>
      </c>
      <c r="DF33" s="635">
        <v>30173.478999999999</v>
      </c>
      <c r="DG33" s="626"/>
      <c r="DH33" s="667"/>
      <c r="DI33" s="634"/>
      <c r="DJ33" s="626"/>
      <c r="DK33" s="667"/>
      <c r="DL33" s="634"/>
      <c r="DM33" s="627">
        <v>0</v>
      </c>
      <c r="DN33" s="668">
        <v>0</v>
      </c>
      <c r="DO33" s="635">
        <v>0</v>
      </c>
      <c r="DP33" s="626"/>
      <c r="DQ33" s="667"/>
      <c r="DR33" s="634"/>
      <c r="DS33" s="626"/>
      <c r="DT33" s="667"/>
      <c r="DU33" s="634"/>
      <c r="DV33" s="627">
        <v>25000</v>
      </c>
      <c r="DW33" s="668">
        <v>25000</v>
      </c>
      <c r="DX33" s="635">
        <v>30173.478999999999</v>
      </c>
      <c r="DY33" s="1436">
        <v>120.69391599999999</v>
      </c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</row>
    <row r="34" spans="1:238" ht="12.75" customHeight="1" x14ac:dyDescent="0.2">
      <c r="A34" s="2064" t="s">
        <v>37</v>
      </c>
      <c r="B34" s="2345" t="s">
        <v>889</v>
      </c>
      <c r="C34" s="1368">
        <v>0</v>
      </c>
      <c r="D34" s="1369">
        <v>0</v>
      </c>
      <c r="E34" s="1370">
        <v>0</v>
      </c>
      <c r="F34" s="1368">
        <v>240200</v>
      </c>
      <c r="G34" s="1369">
        <v>143000</v>
      </c>
      <c r="H34" s="1370">
        <v>153025.54</v>
      </c>
      <c r="I34" s="1368">
        <v>90000</v>
      </c>
      <c r="J34" s="1369">
        <v>90000</v>
      </c>
      <c r="K34" s="1370">
        <v>86635.652000000002</v>
      </c>
      <c r="L34" s="1368">
        <v>2500</v>
      </c>
      <c r="M34" s="1369">
        <v>1000</v>
      </c>
      <c r="N34" s="1370">
        <v>1850</v>
      </c>
      <c r="O34" s="1368">
        <v>0</v>
      </c>
      <c r="P34" s="1369">
        <v>0</v>
      </c>
      <c r="Q34" s="1370">
        <v>0</v>
      </c>
      <c r="R34" s="1368">
        <v>0</v>
      </c>
      <c r="S34" s="1369">
        <v>0</v>
      </c>
      <c r="T34" s="1370">
        <v>0</v>
      </c>
      <c r="U34" s="1368">
        <v>0</v>
      </c>
      <c r="V34" s="1369">
        <v>0</v>
      </c>
      <c r="W34" s="1370">
        <v>0</v>
      </c>
      <c r="X34" s="1368">
        <v>0</v>
      </c>
      <c r="Y34" s="1369">
        <v>0</v>
      </c>
      <c r="Z34" s="1370">
        <v>0</v>
      </c>
      <c r="AA34" s="1368">
        <v>0</v>
      </c>
      <c r="AB34" s="1369">
        <v>0</v>
      </c>
      <c r="AC34" s="1370">
        <v>0</v>
      </c>
      <c r="AD34" s="1368">
        <v>0</v>
      </c>
      <c r="AE34" s="1369">
        <v>0</v>
      </c>
      <c r="AF34" s="1370">
        <v>0</v>
      </c>
      <c r="AG34" s="1368">
        <v>0</v>
      </c>
      <c r="AH34" s="1369">
        <v>0</v>
      </c>
      <c r="AI34" s="1370">
        <v>0</v>
      </c>
      <c r="AJ34" s="1368">
        <v>10508</v>
      </c>
      <c r="AK34" s="1369">
        <v>59907</v>
      </c>
      <c r="AL34" s="1370">
        <v>64150.829000000005</v>
      </c>
      <c r="AM34" s="1368">
        <v>0</v>
      </c>
      <c r="AN34" s="1369">
        <v>0</v>
      </c>
      <c r="AO34" s="1370">
        <v>0</v>
      </c>
      <c r="AP34" s="1368">
        <v>0</v>
      </c>
      <c r="AQ34" s="1369">
        <v>0</v>
      </c>
      <c r="AR34" s="1370">
        <v>0</v>
      </c>
      <c r="AS34" s="1368">
        <v>0</v>
      </c>
      <c r="AT34" s="1369">
        <v>0</v>
      </c>
      <c r="AU34" s="1370">
        <v>0</v>
      </c>
      <c r="AV34" s="1368">
        <v>0</v>
      </c>
      <c r="AW34" s="1369">
        <v>0</v>
      </c>
      <c r="AX34" s="1370">
        <v>0</v>
      </c>
      <c r="AY34" s="1368">
        <v>0</v>
      </c>
      <c r="AZ34" s="1369">
        <v>0</v>
      </c>
      <c r="BA34" s="1370">
        <v>0</v>
      </c>
      <c r="BB34" s="1368">
        <v>500</v>
      </c>
      <c r="BC34" s="1369">
        <v>700</v>
      </c>
      <c r="BD34" s="1370">
        <v>720</v>
      </c>
      <c r="BE34" s="1368">
        <v>0</v>
      </c>
      <c r="BF34" s="1369">
        <v>0</v>
      </c>
      <c r="BG34" s="1370">
        <v>0</v>
      </c>
      <c r="BH34" s="1368">
        <v>343708</v>
      </c>
      <c r="BI34" s="1369">
        <v>294607</v>
      </c>
      <c r="BJ34" s="1370">
        <v>306382.02100000001</v>
      </c>
      <c r="BK34" s="1368">
        <v>0</v>
      </c>
      <c r="BL34" s="1369">
        <v>0</v>
      </c>
      <c r="BM34" s="1370">
        <v>0</v>
      </c>
      <c r="BN34" s="1368">
        <v>40000</v>
      </c>
      <c r="BO34" s="1369">
        <v>20000</v>
      </c>
      <c r="BP34" s="1370">
        <v>38215.722000000002</v>
      </c>
      <c r="BQ34" s="1368">
        <v>0</v>
      </c>
      <c r="BR34" s="1369">
        <v>0</v>
      </c>
      <c r="BS34" s="1370">
        <v>0</v>
      </c>
      <c r="BT34" s="1368">
        <v>0</v>
      </c>
      <c r="BU34" s="1369">
        <v>0</v>
      </c>
      <c r="BV34" s="1370">
        <v>0</v>
      </c>
      <c r="BW34" s="1368">
        <v>0</v>
      </c>
      <c r="BX34" s="1369">
        <v>0</v>
      </c>
      <c r="BY34" s="1370">
        <v>0</v>
      </c>
      <c r="BZ34" s="1368">
        <v>0</v>
      </c>
      <c r="CA34" s="1369">
        <v>0</v>
      </c>
      <c r="CB34" s="1370">
        <v>0</v>
      </c>
      <c r="CC34" s="1368">
        <v>0</v>
      </c>
      <c r="CD34" s="1369">
        <v>0</v>
      </c>
      <c r="CE34" s="1370">
        <v>0</v>
      </c>
      <c r="CF34" s="1368">
        <v>0</v>
      </c>
      <c r="CG34" s="1369">
        <v>0</v>
      </c>
      <c r="CH34" s="1370">
        <v>0</v>
      </c>
      <c r="CI34" s="1368">
        <v>0</v>
      </c>
      <c r="CJ34" s="1369">
        <v>0</v>
      </c>
      <c r="CK34" s="1551">
        <v>0</v>
      </c>
      <c r="CL34" s="1368">
        <v>35183</v>
      </c>
      <c r="CM34" s="1369">
        <v>15183</v>
      </c>
      <c r="CN34" s="1370">
        <v>16241.55</v>
      </c>
      <c r="CO34" s="1368">
        <v>0</v>
      </c>
      <c r="CP34" s="1369">
        <v>0</v>
      </c>
      <c r="CQ34" s="1370">
        <v>0</v>
      </c>
      <c r="CR34" s="1368">
        <v>0</v>
      </c>
      <c r="CS34" s="1369">
        <v>0</v>
      </c>
      <c r="CT34" s="1370">
        <v>0</v>
      </c>
      <c r="CU34" s="1368">
        <v>0</v>
      </c>
      <c r="CV34" s="1369">
        <v>0</v>
      </c>
      <c r="CW34" s="1370">
        <v>0</v>
      </c>
      <c r="CX34" s="1368">
        <v>0</v>
      </c>
      <c r="CY34" s="1369">
        <v>0</v>
      </c>
      <c r="CZ34" s="1370">
        <v>0</v>
      </c>
      <c r="DA34" s="1368">
        <v>75183</v>
      </c>
      <c r="DB34" s="1369">
        <v>35183</v>
      </c>
      <c r="DC34" s="1370">
        <v>54457.271999999997</v>
      </c>
      <c r="DD34" s="1368">
        <v>418891</v>
      </c>
      <c r="DE34" s="1369">
        <v>329790</v>
      </c>
      <c r="DF34" s="1370">
        <v>360839.29300000001</v>
      </c>
      <c r="DG34" s="1368">
        <v>0</v>
      </c>
      <c r="DH34" s="1369">
        <v>2603</v>
      </c>
      <c r="DI34" s="1370">
        <v>2602.71</v>
      </c>
      <c r="DJ34" s="1368">
        <v>0</v>
      </c>
      <c r="DK34" s="1369">
        <v>0</v>
      </c>
      <c r="DL34" s="1370">
        <v>0</v>
      </c>
      <c r="DM34" s="1368">
        <v>0</v>
      </c>
      <c r="DN34" s="1369">
        <v>2603</v>
      </c>
      <c r="DO34" s="1370">
        <v>2602.71</v>
      </c>
      <c r="DP34" s="1368">
        <v>0</v>
      </c>
      <c r="DQ34" s="1369">
        <v>0</v>
      </c>
      <c r="DR34" s="1370">
        <v>0</v>
      </c>
      <c r="DS34" s="1368">
        <v>0</v>
      </c>
      <c r="DT34" s="1369">
        <v>0</v>
      </c>
      <c r="DU34" s="1370">
        <v>0</v>
      </c>
      <c r="DV34" s="1368">
        <v>418891</v>
      </c>
      <c r="DW34" s="1369">
        <v>332393</v>
      </c>
      <c r="DX34" s="1370">
        <v>363442.00300000003</v>
      </c>
      <c r="DY34" s="1432">
        <v>109.34105200771378</v>
      </c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</row>
    <row r="35" spans="1:238" ht="12.75" customHeight="1" x14ac:dyDescent="0.2">
      <c r="A35" s="2055"/>
      <c r="B35" s="2056" t="s">
        <v>1028</v>
      </c>
      <c r="C35" s="2352"/>
      <c r="D35" s="1384"/>
      <c r="E35" s="1385"/>
      <c r="F35" s="1383"/>
      <c r="G35" s="1384"/>
      <c r="H35" s="1385"/>
      <c r="I35" s="1383"/>
      <c r="J35" s="1384"/>
      <c r="K35" s="1385"/>
      <c r="L35" s="1383"/>
      <c r="M35" s="1384"/>
      <c r="N35" s="1385"/>
      <c r="O35" s="1383"/>
      <c r="P35" s="1384"/>
      <c r="Q35" s="1385"/>
      <c r="R35" s="1383"/>
      <c r="S35" s="1384"/>
      <c r="T35" s="1385"/>
      <c r="U35" s="1383"/>
      <c r="V35" s="1384"/>
      <c r="W35" s="1385"/>
      <c r="X35" s="1383"/>
      <c r="Y35" s="1384"/>
      <c r="Z35" s="1385"/>
      <c r="AA35" s="1383"/>
      <c r="AB35" s="1384"/>
      <c r="AC35" s="1385"/>
      <c r="AD35" s="1383"/>
      <c r="AE35" s="1384"/>
      <c r="AF35" s="1385"/>
      <c r="AG35" s="1383"/>
      <c r="AH35" s="1384"/>
      <c r="AI35" s="1385"/>
      <c r="AJ35" s="1383">
        <v>10508</v>
      </c>
      <c r="AK35" s="1384">
        <v>59907</v>
      </c>
      <c r="AL35" s="1385">
        <v>64150.829000000005</v>
      </c>
      <c r="AM35" s="1383"/>
      <c r="AN35" s="1384"/>
      <c r="AO35" s="1385"/>
      <c r="AP35" s="1383"/>
      <c r="AQ35" s="1384"/>
      <c r="AR35" s="1385"/>
      <c r="AS35" s="1383"/>
      <c r="AT35" s="1384"/>
      <c r="AU35" s="1385"/>
      <c r="AV35" s="1383"/>
      <c r="AW35" s="1384"/>
      <c r="AX35" s="1385"/>
      <c r="AY35" s="1383"/>
      <c r="AZ35" s="1384"/>
      <c r="BA35" s="1385"/>
      <c r="BB35" s="1383"/>
      <c r="BC35" s="1384"/>
      <c r="BD35" s="1385"/>
      <c r="BE35" s="1383"/>
      <c r="BF35" s="1384"/>
      <c r="BG35" s="1385"/>
      <c r="BH35" s="626">
        <v>10508</v>
      </c>
      <c r="BI35" s="667">
        <v>59907</v>
      </c>
      <c r="BJ35" s="634">
        <v>64150.829000000005</v>
      </c>
      <c r="BK35" s="1383"/>
      <c r="BL35" s="1384"/>
      <c r="BM35" s="1385"/>
      <c r="BN35" s="1383"/>
      <c r="BO35" s="1384"/>
      <c r="BP35" s="1385"/>
      <c r="BQ35" s="1383"/>
      <c r="BR35" s="1384"/>
      <c r="BS35" s="1385"/>
      <c r="BT35" s="1383"/>
      <c r="BU35" s="1384"/>
      <c r="BV35" s="1385"/>
      <c r="BW35" s="1383"/>
      <c r="BX35" s="1384"/>
      <c r="BY35" s="1385"/>
      <c r="BZ35" s="1383"/>
      <c r="CA35" s="1384"/>
      <c r="CB35" s="1385"/>
      <c r="CC35" s="1383"/>
      <c r="CD35" s="1384"/>
      <c r="CE35" s="1385"/>
      <c r="CF35" s="1383"/>
      <c r="CG35" s="1384"/>
      <c r="CH35" s="1385"/>
      <c r="CI35" s="1383"/>
      <c r="CJ35" s="1384"/>
      <c r="CK35" s="1555"/>
      <c r="CL35" s="626"/>
      <c r="CM35" s="667"/>
      <c r="CN35" s="634"/>
      <c r="CO35" s="626"/>
      <c r="CP35" s="667"/>
      <c r="CQ35" s="634"/>
      <c r="CR35" s="1383"/>
      <c r="CS35" s="1384"/>
      <c r="CT35" s="1385"/>
      <c r="CU35" s="1383"/>
      <c r="CV35" s="1384"/>
      <c r="CW35" s="1385"/>
      <c r="CX35" s="1383"/>
      <c r="CY35" s="1384"/>
      <c r="CZ35" s="1385"/>
      <c r="DA35" s="627">
        <v>0</v>
      </c>
      <c r="DB35" s="668">
        <v>0</v>
      </c>
      <c r="DC35" s="635">
        <v>0</v>
      </c>
      <c r="DD35" s="627">
        <v>10508</v>
      </c>
      <c r="DE35" s="668">
        <v>59907</v>
      </c>
      <c r="DF35" s="635">
        <v>64150.829000000005</v>
      </c>
      <c r="DG35" s="1383"/>
      <c r="DH35" s="1384"/>
      <c r="DI35" s="1385"/>
      <c r="DJ35" s="1383"/>
      <c r="DK35" s="1384"/>
      <c r="DL35" s="1385"/>
      <c r="DM35" s="627">
        <v>0</v>
      </c>
      <c r="DN35" s="668">
        <v>0</v>
      </c>
      <c r="DO35" s="635">
        <v>0</v>
      </c>
      <c r="DP35" s="1383"/>
      <c r="DQ35" s="1384"/>
      <c r="DR35" s="1385"/>
      <c r="DS35" s="1383"/>
      <c r="DT35" s="1384"/>
      <c r="DU35" s="1385"/>
      <c r="DV35" s="627">
        <v>10508</v>
      </c>
      <c r="DW35" s="668">
        <v>59907</v>
      </c>
      <c r="DX35" s="635">
        <v>64150.829000000005</v>
      </c>
      <c r="DY35" s="1435">
        <v>107.08402857762866</v>
      </c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</row>
    <row r="36" spans="1:238" ht="12.75" customHeight="1" x14ac:dyDescent="0.2">
      <c r="A36" s="2055"/>
      <c r="B36" s="2056" t="s">
        <v>890</v>
      </c>
      <c r="C36" s="626"/>
      <c r="D36" s="667"/>
      <c r="E36" s="634"/>
      <c r="F36" s="626">
        <v>240200</v>
      </c>
      <c r="G36" s="667">
        <v>143000</v>
      </c>
      <c r="H36" s="634">
        <v>153025.54</v>
      </c>
      <c r="I36" s="626"/>
      <c r="J36" s="667"/>
      <c r="K36" s="634"/>
      <c r="L36" s="626"/>
      <c r="M36" s="667"/>
      <c r="N36" s="634"/>
      <c r="O36" s="626"/>
      <c r="P36" s="667"/>
      <c r="Q36" s="634"/>
      <c r="R36" s="626"/>
      <c r="S36" s="667"/>
      <c r="T36" s="634"/>
      <c r="U36" s="626"/>
      <c r="V36" s="667"/>
      <c r="W36" s="634"/>
      <c r="X36" s="626"/>
      <c r="Y36" s="667"/>
      <c r="Z36" s="634"/>
      <c r="AA36" s="626"/>
      <c r="AB36" s="667"/>
      <c r="AC36" s="634"/>
      <c r="AD36" s="626"/>
      <c r="AE36" s="667"/>
      <c r="AF36" s="634"/>
      <c r="AG36" s="626"/>
      <c r="AH36" s="667"/>
      <c r="AI36" s="634"/>
      <c r="AJ36" s="626"/>
      <c r="AK36" s="667"/>
      <c r="AL36" s="634"/>
      <c r="AM36" s="626"/>
      <c r="AN36" s="667"/>
      <c r="AO36" s="634"/>
      <c r="AP36" s="626"/>
      <c r="AQ36" s="667"/>
      <c r="AR36" s="634"/>
      <c r="AS36" s="626"/>
      <c r="AT36" s="667"/>
      <c r="AU36" s="634"/>
      <c r="AV36" s="626"/>
      <c r="AW36" s="667"/>
      <c r="AX36" s="634"/>
      <c r="AY36" s="626"/>
      <c r="AZ36" s="667"/>
      <c r="BA36" s="634"/>
      <c r="BB36" s="626"/>
      <c r="BC36" s="667"/>
      <c r="BD36" s="634"/>
      <c r="BE36" s="626"/>
      <c r="BF36" s="667"/>
      <c r="BG36" s="634"/>
      <c r="BH36" s="626">
        <v>240200</v>
      </c>
      <c r="BI36" s="667">
        <v>143000</v>
      </c>
      <c r="BJ36" s="634">
        <v>153025.54</v>
      </c>
      <c r="BK36" s="626"/>
      <c r="BL36" s="667"/>
      <c r="BM36" s="634"/>
      <c r="BN36" s="626"/>
      <c r="BO36" s="667"/>
      <c r="BP36" s="634"/>
      <c r="BQ36" s="626"/>
      <c r="BR36" s="667"/>
      <c r="BS36" s="634"/>
      <c r="BT36" s="626"/>
      <c r="BU36" s="667"/>
      <c r="BV36" s="634"/>
      <c r="BW36" s="626"/>
      <c r="BX36" s="667"/>
      <c r="BY36" s="634"/>
      <c r="BZ36" s="626"/>
      <c r="CA36" s="667"/>
      <c r="CB36" s="634"/>
      <c r="CC36" s="626"/>
      <c r="CD36" s="667"/>
      <c r="CE36" s="634"/>
      <c r="CF36" s="626"/>
      <c r="CG36" s="667"/>
      <c r="CH36" s="634"/>
      <c r="CI36" s="626"/>
      <c r="CJ36" s="667"/>
      <c r="CK36" s="1548"/>
      <c r="CL36" s="626">
        <v>35183</v>
      </c>
      <c r="CM36" s="667">
        <v>15183</v>
      </c>
      <c r="CN36" s="634">
        <v>16241.55</v>
      </c>
      <c r="CO36" s="626"/>
      <c r="CP36" s="667"/>
      <c r="CQ36" s="634"/>
      <c r="CR36" s="626"/>
      <c r="CS36" s="667"/>
      <c r="CT36" s="634"/>
      <c r="CU36" s="626"/>
      <c r="CV36" s="667"/>
      <c r="CW36" s="634"/>
      <c r="CX36" s="626"/>
      <c r="CY36" s="667"/>
      <c r="CZ36" s="634"/>
      <c r="DA36" s="627">
        <v>35183</v>
      </c>
      <c r="DB36" s="668">
        <v>15183</v>
      </c>
      <c r="DC36" s="635">
        <v>16241.55</v>
      </c>
      <c r="DD36" s="627">
        <v>275383</v>
      </c>
      <c r="DE36" s="668">
        <v>158183</v>
      </c>
      <c r="DF36" s="635">
        <v>169267.09</v>
      </c>
      <c r="DG36" s="626"/>
      <c r="DH36" s="667"/>
      <c r="DI36" s="634"/>
      <c r="DJ36" s="626"/>
      <c r="DK36" s="667"/>
      <c r="DL36" s="634"/>
      <c r="DM36" s="627">
        <v>0</v>
      </c>
      <c r="DN36" s="668">
        <v>0</v>
      </c>
      <c r="DO36" s="635">
        <v>0</v>
      </c>
      <c r="DP36" s="626"/>
      <c r="DQ36" s="667"/>
      <c r="DR36" s="634"/>
      <c r="DS36" s="626"/>
      <c r="DT36" s="667"/>
      <c r="DU36" s="634"/>
      <c r="DV36" s="627">
        <v>275383</v>
      </c>
      <c r="DW36" s="668">
        <v>158183</v>
      </c>
      <c r="DX36" s="635">
        <v>169267.09</v>
      </c>
      <c r="DY36" s="1436">
        <v>107.00713098120531</v>
      </c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</row>
    <row r="37" spans="1:238" ht="12.75" customHeight="1" x14ac:dyDescent="0.2">
      <c r="A37" s="2055"/>
      <c r="B37" s="2056" t="s">
        <v>891</v>
      </c>
      <c r="C37" s="626"/>
      <c r="D37" s="667"/>
      <c r="E37" s="634"/>
      <c r="F37" s="626"/>
      <c r="G37" s="667"/>
      <c r="H37" s="634"/>
      <c r="I37" s="626">
        <v>90000</v>
      </c>
      <c r="J37" s="667">
        <v>90000</v>
      </c>
      <c r="K37" s="634">
        <v>86635.652000000002</v>
      </c>
      <c r="L37" s="626"/>
      <c r="M37" s="667"/>
      <c r="N37" s="634"/>
      <c r="O37" s="626"/>
      <c r="P37" s="667"/>
      <c r="Q37" s="634"/>
      <c r="R37" s="626"/>
      <c r="S37" s="667"/>
      <c r="T37" s="634"/>
      <c r="U37" s="626"/>
      <c r="V37" s="667"/>
      <c r="W37" s="634"/>
      <c r="X37" s="626"/>
      <c r="Y37" s="667"/>
      <c r="Z37" s="634"/>
      <c r="AA37" s="626"/>
      <c r="AB37" s="667"/>
      <c r="AC37" s="634"/>
      <c r="AD37" s="626"/>
      <c r="AE37" s="667"/>
      <c r="AF37" s="634"/>
      <c r="AG37" s="626"/>
      <c r="AH37" s="667"/>
      <c r="AI37" s="634"/>
      <c r="AJ37" s="626"/>
      <c r="AK37" s="667"/>
      <c r="AL37" s="634"/>
      <c r="AM37" s="626"/>
      <c r="AN37" s="667"/>
      <c r="AO37" s="634"/>
      <c r="AP37" s="626"/>
      <c r="AQ37" s="667"/>
      <c r="AR37" s="634"/>
      <c r="AS37" s="626"/>
      <c r="AT37" s="667"/>
      <c r="AU37" s="634"/>
      <c r="AV37" s="626"/>
      <c r="AW37" s="667"/>
      <c r="AX37" s="634"/>
      <c r="AY37" s="626"/>
      <c r="AZ37" s="667"/>
      <c r="BA37" s="634"/>
      <c r="BB37" s="626"/>
      <c r="BC37" s="667"/>
      <c r="BD37" s="634"/>
      <c r="BE37" s="626"/>
      <c r="BF37" s="667"/>
      <c r="BG37" s="634"/>
      <c r="BH37" s="626">
        <v>90000</v>
      </c>
      <c r="BI37" s="667">
        <v>90000</v>
      </c>
      <c r="BJ37" s="634">
        <v>86635.652000000002</v>
      </c>
      <c r="BK37" s="626"/>
      <c r="BL37" s="667"/>
      <c r="BM37" s="634"/>
      <c r="BN37" s="626"/>
      <c r="BO37" s="667"/>
      <c r="BP37" s="634"/>
      <c r="BQ37" s="626"/>
      <c r="BR37" s="667"/>
      <c r="BS37" s="634"/>
      <c r="BT37" s="626"/>
      <c r="BU37" s="667"/>
      <c r="BV37" s="634"/>
      <c r="BW37" s="626"/>
      <c r="BX37" s="667"/>
      <c r="BY37" s="634"/>
      <c r="BZ37" s="626"/>
      <c r="CA37" s="667"/>
      <c r="CB37" s="634"/>
      <c r="CC37" s="626"/>
      <c r="CD37" s="667"/>
      <c r="CE37" s="634"/>
      <c r="CF37" s="626"/>
      <c r="CG37" s="667"/>
      <c r="CH37" s="634"/>
      <c r="CI37" s="626"/>
      <c r="CJ37" s="667"/>
      <c r="CK37" s="1548"/>
      <c r="CL37" s="626"/>
      <c r="CM37" s="667"/>
      <c r="CN37" s="634"/>
      <c r="CO37" s="626"/>
      <c r="CP37" s="667"/>
      <c r="CQ37" s="634"/>
      <c r="CR37" s="626"/>
      <c r="CS37" s="667"/>
      <c r="CT37" s="634"/>
      <c r="CU37" s="626"/>
      <c r="CV37" s="667"/>
      <c r="CW37" s="634"/>
      <c r="CX37" s="626"/>
      <c r="CY37" s="667"/>
      <c r="CZ37" s="634"/>
      <c r="DA37" s="627">
        <v>0</v>
      </c>
      <c r="DB37" s="668">
        <v>0</v>
      </c>
      <c r="DC37" s="635">
        <v>0</v>
      </c>
      <c r="DD37" s="627">
        <v>90000</v>
      </c>
      <c r="DE37" s="668">
        <v>90000</v>
      </c>
      <c r="DF37" s="635">
        <v>86635.652000000002</v>
      </c>
      <c r="DG37" s="626"/>
      <c r="DH37" s="667"/>
      <c r="DI37" s="634"/>
      <c r="DJ37" s="626"/>
      <c r="DK37" s="667"/>
      <c r="DL37" s="634"/>
      <c r="DM37" s="627">
        <v>0</v>
      </c>
      <c r="DN37" s="668">
        <v>0</v>
      </c>
      <c r="DO37" s="635">
        <v>0</v>
      </c>
      <c r="DP37" s="626"/>
      <c r="DQ37" s="667"/>
      <c r="DR37" s="634"/>
      <c r="DS37" s="626"/>
      <c r="DT37" s="667"/>
      <c r="DU37" s="634"/>
      <c r="DV37" s="627">
        <v>90000</v>
      </c>
      <c r="DW37" s="668">
        <v>90000</v>
      </c>
      <c r="DX37" s="635">
        <v>86635.652000000002</v>
      </c>
      <c r="DY37" s="1436">
        <v>96.26183555555555</v>
      </c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</row>
    <row r="38" spans="1:238" ht="12.75" customHeight="1" x14ac:dyDescent="0.2">
      <c r="A38" s="2055"/>
      <c r="B38" s="2056" t="s">
        <v>892</v>
      </c>
      <c r="C38" s="626"/>
      <c r="D38" s="667"/>
      <c r="E38" s="634"/>
      <c r="F38" s="626"/>
      <c r="G38" s="667"/>
      <c r="H38" s="634"/>
      <c r="I38" s="626"/>
      <c r="J38" s="667"/>
      <c r="K38" s="634"/>
      <c r="L38" s="626"/>
      <c r="M38" s="667"/>
      <c r="N38" s="634"/>
      <c r="O38" s="626"/>
      <c r="P38" s="667"/>
      <c r="Q38" s="634"/>
      <c r="R38" s="626"/>
      <c r="S38" s="667"/>
      <c r="T38" s="634"/>
      <c r="U38" s="626"/>
      <c r="V38" s="667"/>
      <c r="W38" s="634"/>
      <c r="X38" s="626"/>
      <c r="Y38" s="667"/>
      <c r="Z38" s="634"/>
      <c r="AA38" s="626"/>
      <c r="AB38" s="667"/>
      <c r="AC38" s="634"/>
      <c r="AD38" s="626"/>
      <c r="AE38" s="667"/>
      <c r="AF38" s="634"/>
      <c r="AG38" s="626"/>
      <c r="AH38" s="667"/>
      <c r="AI38" s="634"/>
      <c r="AJ38" s="626"/>
      <c r="AK38" s="667"/>
      <c r="AL38" s="634"/>
      <c r="AM38" s="626"/>
      <c r="AN38" s="667"/>
      <c r="AO38" s="634"/>
      <c r="AP38" s="626"/>
      <c r="AQ38" s="667"/>
      <c r="AR38" s="634"/>
      <c r="AS38" s="626"/>
      <c r="AT38" s="667"/>
      <c r="AU38" s="634"/>
      <c r="AV38" s="626"/>
      <c r="AW38" s="667"/>
      <c r="AX38" s="634"/>
      <c r="AY38" s="626"/>
      <c r="AZ38" s="667"/>
      <c r="BA38" s="634"/>
      <c r="BB38" s="626">
        <v>500</v>
      </c>
      <c r="BC38" s="667">
        <v>700</v>
      </c>
      <c r="BD38" s="634">
        <v>720</v>
      </c>
      <c r="BE38" s="626"/>
      <c r="BF38" s="667"/>
      <c r="BG38" s="634"/>
      <c r="BH38" s="626">
        <v>500</v>
      </c>
      <c r="BI38" s="667">
        <v>700</v>
      </c>
      <c r="BJ38" s="634">
        <v>720</v>
      </c>
      <c r="BK38" s="626"/>
      <c r="BL38" s="667"/>
      <c r="BM38" s="634"/>
      <c r="BN38" s="626"/>
      <c r="BO38" s="667"/>
      <c r="BP38" s="634"/>
      <c r="BQ38" s="626"/>
      <c r="BR38" s="667"/>
      <c r="BS38" s="634"/>
      <c r="BT38" s="626"/>
      <c r="BU38" s="667"/>
      <c r="BV38" s="634"/>
      <c r="BW38" s="626"/>
      <c r="BX38" s="667"/>
      <c r="BY38" s="634"/>
      <c r="BZ38" s="626"/>
      <c r="CA38" s="667"/>
      <c r="CB38" s="634"/>
      <c r="CC38" s="626"/>
      <c r="CD38" s="667"/>
      <c r="CE38" s="634"/>
      <c r="CF38" s="626"/>
      <c r="CG38" s="667"/>
      <c r="CH38" s="634"/>
      <c r="CI38" s="626"/>
      <c r="CJ38" s="667"/>
      <c r="CK38" s="1548"/>
      <c r="CL38" s="626"/>
      <c r="CM38" s="667"/>
      <c r="CN38" s="634"/>
      <c r="CO38" s="626"/>
      <c r="CP38" s="667"/>
      <c r="CQ38" s="634"/>
      <c r="CR38" s="626"/>
      <c r="CS38" s="667"/>
      <c r="CT38" s="634"/>
      <c r="CU38" s="626"/>
      <c r="CV38" s="667"/>
      <c r="CW38" s="634"/>
      <c r="CX38" s="626"/>
      <c r="CY38" s="667"/>
      <c r="CZ38" s="634"/>
      <c r="DA38" s="627">
        <v>0</v>
      </c>
      <c r="DB38" s="668">
        <v>0</v>
      </c>
      <c r="DC38" s="635">
        <v>0</v>
      </c>
      <c r="DD38" s="627">
        <v>500</v>
      </c>
      <c r="DE38" s="668">
        <v>700</v>
      </c>
      <c r="DF38" s="635">
        <v>720</v>
      </c>
      <c r="DG38" s="626"/>
      <c r="DH38" s="667">
        <v>2413</v>
      </c>
      <c r="DI38" s="634">
        <v>2413.0500000000002</v>
      </c>
      <c r="DJ38" s="626"/>
      <c r="DK38" s="667"/>
      <c r="DL38" s="634"/>
      <c r="DM38" s="627">
        <v>0</v>
      </c>
      <c r="DN38" s="668">
        <v>2413</v>
      </c>
      <c r="DO38" s="635">
        <v>2413.0500000000002</v>
      </c>
      <c r="DP38" s="626"/>
      <c r="DQ38" s="667"/>
      <c r="DR38" s="634"/>
      <c r="DS38" s="626"/>
      <c r="DT38" s="667"/>
      <c r="DU38" s="634"/>
      <c r="DV38" s="627">
        <v>500</v>
      </c>
      <c r="DW38" s="668">
        <v>3113</v>
      </c>
      <c r="DX38" s="635">
        <v>3133.05</v>
      </c>
      <c r="DY38" s="1436">
        <v>100.6440732412464</v>
      </c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</row>
    <row r="39" spans="1:238" ht="12.75" customHeight="1" x14ac:dyDescent="0.2">
      <c r="A39" s="2055"/>
      <c r="B39" s="2056" t="s">
        <v>893</v>
      </c>
      <c r="C39" s="1380"/>
      <c r="D39" s="1381"/>
      <c r="E39" s="1382"/>
      <c r="F39" s="1380"/>
      <c r="G39" s="1381"/>
      <c r="H39" s="1382"/>
      <c r="I39" s="1380"/>
      <c r="J39" s="1381"/>
      <c r="K39" s="1382"/>
      <c r="L39" s="1380">
        <v>2500</v>
      </c>
      <c r="M39" s="1381">
        <v>1000</v>
      </c>
      <c r="N39" s="1382">
        <v>1850</v>
      </c>
      <c r="O39" s="1380"/>
      <c r="P39" s="1381"/>
      <c r="Q39" s="1382"/>
      <c r="R39" s="1380"/>
      <c r="S39" s="1381"/>
      <c r="T39" s="1382"/>
      <c r="U39" s="1380"/>
      <c r="V39" s="1381"/>
      <c r="W39" s="1382"/>
      <c r="X39" s="1380"/>
      <c r="Y39" s="1381"/>
      <c r="Z39" s="1382"/>
      <c r="AA39" s="1380"/>
      <c r="AB39" s="1381"/>
      <c r="AC39" s="1382"/>
      <c r="AD39" s="1380"/>
      <c r="AE39" s="1381"/>
      <c r="AF39" s="1382"/>
      <c r="AG39" s="1380"/>
      <c r="AH39" s="1381"/>
      <c r="AI39" s="1382"/>
      <c r="AJ39" s="1380"/>
      <c r="AK39" s="1381"/>
      <c r="AL39" s="1382"/>
      <c r="AM39" s="1380"/>
      <c r="AN39" s="1381"/>
      <c r="AO39" s="1382"/>
      <c r="AP39" s="1380"/>
      <c r="AQ39" s="1381"/>
      <c r="AR39" s="1382"/>
      <c r="AS39" s="1380"/>
      <c r="AT39" s="1381"/>
      <c r="AU39" s="1382"/>
      <c r="AV39" s="1380"/>
      <c r="AW39" s="1381"/>
      <c r="AX39" s="1382"/>
      <c r="AY39" s="1380"/>
      <c r="AZ39" s="1381"/>
      <c r="BA39" s="1382"/>
      <c r="BB39" s="1380"/>
      <c r="BC39" s="1381"/>
      <c r="BD39" s="1382"/>
      <c r="BE39" s="1380"/>
      <c r="BF39" s="1381"/>
      <c r="BG39" s="1382"/>
      <c r="BH39" s="626">
        <v>2500</v>
      </c>
      <c r="BI39" s="667">
        <v>1000</v>
      </c>
      <c r="BJ39" s="634">
        <v>1850</v>
      </c>
      <c r="BK39" s="1380"/>
      <c r="BL39" s="1381"/>
      <c r="BM39" s="1382"/>
      <c r="BN39" s="1380">
        <v>40000</v>
      </c>
      <c r="BO39" s="1381">
        <v>20000</v>
      </c>
      <c r="BP39" s="1382">
        <v>38215.722000000002</v>
      </c>
      <c r="BQ39" s="1380"/>
      <c r="BR39" s="1381"/>
      <c r="BS39" s="1382"/>
      <c r="BT39" s="1380"/>
      <c r="BU39" s="1381"/>
      <c r="BV39" s="1382"/>
      <c r="BW39" s="1380"/>
      <c r="BX39" s="1381"/>
      <c r="BY39" s="1382"/>
      <c r="BZ39" s="1380"/>
      <c r="CA39" s="1381"/>
      <c r="CB39" s="1382"/>
      <c r="CC39" s="1380"/>
      <c r="CD39" s="1381"/>
      <c r="CE39" s="1382"/>
      <c r="CF39" s="1380"/>
      <c r="CG39" s="1381"/>
      <c r="CH39" s="1382"/>
      <c r="CI39" s="1380"/>
      <c r="CJ39" s="1381"/>
      <c r="CK39" s="1556"/>
      <c r="CL39" s="626"/>
      <c r="CM39" s="667"/>
      <c r="CN39" s="634"/>
      <c r="CO39" s="626"/>
      <c r="CP39" s="667"/>
      <c r="CQ39" s="634"/>
      <c r="CR39" s="1380"/>
      <c r="CS39" s="1381"/>
      <c r="CT39" s="1382"/>
      <c r="CU39" s="1380"/>
      <c r="CV39" s="1381"/>
      <c r="CW39" s="1382"/>
      <c r="CX39" s="1380"/>
      <c r="CY39" s="1381"/>
      <c r="CZ39" s="1382"/>
      <c r="DA39" s="627">
        <v>40000</v>
      </c>
      <c r="DB39" s="668">
        <v>20000</v>
      </c>
      <c r="DC39" s="635">
        <v>38215.722000000002</v>
      </c>
      <c r="DD39" s="627">
        <v>42500</v>
      </c>
      <c r="DE39" s="668">
        <v>21000</v>
      </c>
      <c r="DF39" s="635">
        <v>40065.722000000002</v>
      </c>
      <c r="DG39" s="1380"/>
      <c r="DH39" s="1381">
        <v>190</v>
      </c>
      <c r="DI39" s="1382">
        <v>189.66</v>
      </c>
      <c r="DJ39" s="1380"/>
      <c r="DK39" s="1381"/>
      <c r="DL39" s="1382"/>
      <c r="DM39" s="627">
        <v>0</v>
      </c>
      <c r="DN39" s="668">
        <v>190</v>
      </c>
      <c r="DO39" s="635">
        <v>189.66</v>
      </c>
      <c r="DP39" s="1380"/>
      <c r="DQ39" s="1381"/>
      <c r="DR39" s="1382"/>
      <c r="DS39" s="1380"/>
      <c r="DT39" s="1381"/>
      <c r="DU39" s="1382"/>
      <c r="DV39" s="627">
        <v>42500</v>
      </c>
      <c r="DW39" s="668">
        <v>21190</v>
      </c>
      <c r="DX39" s="635">
        <v>40255.382000000005</v>
      </c>
      <c r="DY39" s="1437">
        <v>189.97348749410102</v>
      </c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</row>
    <row r="40" spans="1:238" ht="12.75" customHeight="1" x14ac:dyDescent="0.2">
      <c r="A40" s="2064" t="s">
        <v>615</v>
      </c>
      <c r="B40" s="2345" t="s">
        <v>894</v>
      </c>
      <c r="C40" s="1368">
        <v>0</v>
      </c>
      <c r="D40" s="1369">
        <v>0</v>
      </c>
      <c r="E40" s="1370">
        <v>0</v>
      </c>
      <c r="F40" s="1368">
        <v>0</v>
      </c>
      <c r="G40" s="1369">
        <v>0</v>
      </c>
      <c r="H40" s="1370">
        <v>0</v>
      </c>
      <c r="I40" s="1368">
        <v>110217</v>
      </c>
      <c r="J40" s="1369">
        <v>212882</v>
      </c>
      <c r="K40" s="1370">
        <v>216409.954</v>
      </c>
      <c r="L40" s="1368">
        <v>30</v>
      </c>
      <c r="M40" s="1369">
        <v>30</v>
      </c>
      <c r="N40" s="1370">
        <v>3</v>
      </c>
      <c r="O40" s="1368">
        <v>0</v>
      </c>
      <c r="P40" s="1369">
        <v>0</v>
      </c>
      <c r="Q40" s="1370">
        <v>0</v>
      </c>
      <c r="R40" s="1368">
        <v>0</v>
      </c>
      <c r="S40" s="1369">
        <v>0</v>
      </c>
      <c r="T40" s="1370">
        <v>0</v>
      </c>
      <c r="U40" s="1368">
        <v>0</v>
      </c>
      <c r="V40" s="1369">
        <v>0</v>
      </c>
      <c r="W40" s="1370">
        <v>0</v>
      </c>
      <c r="X40" s="1368">
        <v>0</v>
      </c>
      <c r="Y40" s="1369">
        <v>0</v>
      </c>
      <c r="Z40" s="1370">
        <v>0</v>
      </c>
      <c r="AA40" s="1368">
        <v>0</v>
      </c>
      <c r="AB40" s="1369">
        <v>0</v>
      </c>
      <c r="AC40" s="1370">
        <v>0</v>
      </c>
      <c r="AD40" s="1368">
        <v>0</v>
      </c>
      <c r="AE40" s="1369">
        <v>0</v>
      </c>
      <c r="AF40" s="1370">
        <v>0</v>
      </c>
      <c r="AG40" s="1368">
        <v>0</v>
      </c>
      <c r="AH40" s="1369">
        <v>0</v>
      </c>
      <c r="AI40" s="1370">
        <v>0</v>
      </c>
      <c r="AJ40" s="1368">
        <v>5000</v>
      </c>
      <c r="AK40" s="1369">
        <v>10000</v>
      </c>
      <c r="AL40" s="1370">
        <v>11731.655000000001</v>
      </c>
      <c r="AM40" s="1368">
        <v>0</v>
      </c>
      <c r="AN40" s="1369">
        <v>0</v>
      </c>
      <c r="AO40" s="1370">
        <v>0</v>
      </c>
      <c r="AP40" s="1368">
        <v>0</v>
      </c>
      <c r="AQ40" s="1369">
        <v>0</v>
      </c>
      <c r="AR40" s="1370">
        <v>0</v>
      </c>
      <c r="AS40" s="1368">
        <v>0</v>
      </c>
      <c r="AT40" s="1369">
        <v>0</v>
      </c>
      <c r="AU40" s="1370">
        <v>0</v>
      </c>
      <c r="AV40" s="1368">
        <v>0</v>
      </c>
      <c r="AW40" s="1369">
        <v>0</v>
      </c>
      <c r="AX40" s="1370">
        <v>0</v>
      </c>
      <c r="AY40" s="1368">
        <v>0</v>
      </c>
      <c r="AZ40" s="1369">
        <v>0</v>
      </c>
      <c r="BA40" s="1370">
        <v>0</v>
      </c>
      <c r="BB40" s="1368">
        <v>500</v>
      </c>
      <c r="BC40" s="1369">
        <v>557</v>
      </c>
      <c r="BD40" s="1370">
        <v>410.66</v>
      </c>
      <c r="BE40" s="1368">
        <v>0</v>
      </c>
      <c r="BF40" s="1369">
        <v>0</v>
      </c>
      <c r="BG40" s="1370">
        <v>0</v>
      </c>
      <c r="BH40" s="1368">
        <v>115747</v>
      </c>
      <c r="BI40" s="1369">
        <v>223469</v>
      </c>
      <c r="BJ40" s="1370">
        <v>228555.269</v>
      </c>
      <c r="BK40" s="1368">
        <v>0</v>
      </c>
      <c r="BL40" s="1369">
        <v>0</v>
      </c>
      <c r="BM40" s="1370">
        <v>0</v>
      </c>
      <c r="BN40" s="1368">
        <v>0</v>
      </c>
      <c r="BO40" s="1369">
        <v>0</v>
      </c>
      <c r="BP40" s="1370">
        <v>0</v>
      </c>
      <c r="BQ40" s="1368">
        <v>0</v>
      </c>
      <c r="BR40" s="1369">
        <v>0</v>
      </c>
      <c r="BS40" s="1370">
        <v>0</v>
      </c>
      <c r="BT40" s="1368">
        <v>0</v>
      </c>
      <c r="BU40" s="1369">
        <v>0</v>
      </c>
      <c r="BV40" s="1370">
        <v>0</v>
      </c>
      <c r="BW40" s="1368">
        <v>0</v>
      </c>
      <c r="BX40" s="1369">
        <v>0</v>
      </c>
      <c r="BY40" s="1370">
        <v>0</v>
      </c>
      <c r="BZ40" s="1368">
        <v>0</v>
      </c>
      <c r="CA40" s="1369">
        <v>0</v>
      </c>
      <c r="CB40" s="1370">
        <v>0</v>
      </c>
      <c r="CC40" s="1368">
        <v>0</v>
      </c>
      <c r="CD40" s="1369">
        <v>0</v>
      </c>
      <c r="CE40" s="1370">
        <v>0</v>
      </c>
      <c r="CF40" s="1368">
        <v>0</v>
      </c>
      <c r="CG40" s="1369">
        <v>0</v>
      </c>
      <c r="CH40" s="1370">
        <v>0</v>
      </c>
      <c r="CI40" s="1368">
        <v>0</v>
      </c>
      <c r="CJ40" s="1369">
        <v>0</v>
      </c>
      <c r="CK40" s="1551">
        <v>0</v>
      </c>
      <c r="CL40" s="1368">
        <v>0</v>
      </c>
      <c r="CM40" s="1369">
        <v>0</v>
      </c>
      <c r="CN40" s="1370">
        <v>0</v>
      </c>
      <c r="CO40" s="1368">
        <v>0</v>
      </c>
      <c r="CP40" s="1369">
        <v>0</v>
      </c>
      <c r="CQ40" s="1370">
        <v>0</v>
      </c>
      <c r="CR40" s="1368">
        <v>0</v>
      </c>
      <c r="CS40" s="1369">
        <v>0</v>
      </c>
      <c r="CT40" s="1370">
        <v>0</v>
      </c>
      <c r="CU40" s="1368">
        <v>0</v>
      </c>
      <c r="CV40" s="1369">
        <v>0</v>
      </c>
      <c r="CW40" s="1370">
        <v>0</v>
      </c>
      <c r="CX40" s="1368">
        <v>0</v>
      </c>
      <c r="CY40" s="1369">
        <v>0</v>
      </c>
      <c r="CZ40" s="1370">
        <v>0</v>
      </c>
      <c r="DA40" s="1368">
        <v>0</v>
      </c>
      <c r="DB40" s="1369">
        <v>0</v>
      </c>
      <c r="DC40" s="1370">
        <v>0</v>
      </c>
      <c r="DD40" s="1368">
        <v>115747</v>
      </c>
      <c r="DE40" s="1369">
        <v>223469</v>
      </c>
      <c r="DF40" s="1370">
        <v>228555.269</v>
      </c>
      <c r="DG40" s="1368">
        <v>0</v>
      </c>
      <c r="DH40" s="1369">
        <v>5</v>
      </c>
      <c r="DI40" s="1370">
        <v>5</v>
      </c>
      <c r="DJ40" s="1368">
        <v>0</v>
      </c>
      <c r="DK40" s="1369">
        <v>0</v>
      </c>
      <c r="DL40" s="1370">
        <v>0</v>
      </c>
      <c r="DM40" s="1368">
        <v>0</v>
      </c>
      <c r="DN40" s="1369">
        <v>5</v>
      </c>
      <c r="DO40" s="1370">
        <v>5</v>
      </c>
      <c r="DP40" s="1368">
        <v>0</v>
      </c>
      <c r="DQ40" s="1369">
        <v>0</v>
      </c>
      <c r="DR40" s="1370">
        <v>0</v>
      </c>
      <c r="DS40" s="1368">
        <v>0</v>
      </c>
      <c r="DT40" s="1369">
        <v>0</v>
      </c>
      <c r="DU40" s="1370">
        <v>0</v>
      </c>
      <c r="DV40" s="1368">
        <v>115747</v>
      </c>
      <c r="DW40" s="1369">
        <v>223474</v>
      </c>
      <c r="DX40" s="1370">
        <v>228560.269</v>
      </c>
      <c r="DY40" s="686">
        <v>102.27600034008431</v>
      </c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</row>
    <row r="41" spans="1:238" ht="12.75" customHeight="1" x14ac:dyDescent="0.2">
      <c r="A41" s="2055"/>
      <c r="B41" s="2056" t="s">
        <v>895</v>
      </c>
      <c r="C41" s="2352"/>
      <c r="D41" s="1384"/>
      <c r="E41" s="1385"/>
      <c r="F41" s="1383"/>
      <c r="G41" s="1384"/>
      <c r="H41" s="1385"/>
      <c r="I41" s="1383"/>
      <c r="J41" s="1384"/>
      <c r="K41" s="1385"/>
      <c r="L41" s="1383">
        <v>30</v>
      </c>
      <c r="M41" s="1384">
        <v>30</v>
      </c>
      <c r="N41" s="1385">
        <v>3</v>
      </c>
      <c r="O41" s="1383"/>
      <c r="P41" s="1384"/>
      <c r="Q41" s="1385"/>
      <c r="R41" s="1383"/>
      <c r="S41" s="1384"/>
      <c r="T41" s="1385"/>
      <c r="U41" s="1383"/>
      <c r="V41" s="1384"/>
      <c r="W41" s="1385"/>
      <c r="X41" s="1383"/>
      <c r="Y41" s="1384"/>
      <c r="Z41" s="1385"/>
      <c r="AA41" s="1383"/>
      <c r="AB41" s="1384"/>
      <c r="AC41" s="1385"/>
      <c r="AD41" s="1383"/>
      <c r="AE41" s="1384"/>
      <c r="AF41" s="1385"/>
      <c r="AG41" s="1383"/>
      <c r="AH41" s="1384"/>
      <c r="AI41" s="1385"/>
      <c r="AJ41" s="1383"/>
      <c r="AK41" s="1384"/>
      <c r="AL41" s="1385"/>
      <c r="AM41" s="1383"/>
      <c r="AN41" s="1384"/>
      <c r="AO41" s="1385"/>
      <c r="AP41" s="1383"/>
      <c r="AQ41" s="1384"/>
      <c r="AR41" s="1385"/>
      <c r="AS41" s="1383"/>
      <c r="AT41" s="1384"/>
      <c r="AU41" s="1385"/>
      <c r="AV41" s="1383"/>
      <c r="AW41" s="1384"/>
      <c r="AX41" s="1385"/>
      <c r="AY41" s="1383"/>
      <c r="AZ41" s="1384"/>
      <c r="BA41" s="1385"/>
      <c r="BB41" s="1383"/>
      <c r="BC41" s="1384"/>
      <c r="BD41" s="1385"/>
      <c r="BE41" s="1383"/>
      <c r="BF41" s="1384"/>
      <c r="BG41" s="1385"/>
      <c r="BH41" s="626">
        <v>30</v>
      </c>
      <c r="BI41" s="667">
        <v>30</v>
      </c>
      <c r="BJ41" s="634">
        <v>3</v>
      </c>
      <c r="BK41" s="1383"/>
      <c r="BL41" s="1384"/>
      <c r="BM41" s="1385"/>
      <c r="BN41" s="1383"/>
      <c r="BO41" s="1384"/>
      <c r="BP41" s="1385"/>
      <c r="BQ41" s="1383"/>
      <c r="BR41" s="1384"/>
      <c r="BS41" s="1385"/>
      <c r="BT41" s="1383"/>
      <c r="BU41" s="1384"/>
      <c r="BV41" s="1385"/>
      <c r="BW41" s="1383"/>
      <c r="BX41" s="1384"/>
      <c r="BY41" s="1385"/>
      <c r="BZ41" s="1383"/>
      <c r="CA41" s="1384"/>
      <c r="CB41" s="1385"/>
      <c r="CC41" s="1383"/>
      <c r="CD41" s="1384"/>
      <c r="CE41" s="1385"/>
      <c r="CF41" s="1383"/>
      <c r="CG41" s="1384"/>
      <c r="CH41" s="1385"/>
      <c r="CI41" s="1383"/>
      <c r="CJ41" s="1384"/>
      <c r="CK41" s="1555"/>
      <c r="CL41" s="626"/>
      <c r="CM41" s="667"/>
      <c r="CN41" s="634"/>
      <c r="CO41" s="626"/>
      <c r="CP41" s="667"/>
      <c r="CQ41" s="634"/>
      <c r="CR41" s="1383"/>
      <c r="CS41" s="1384"/>
      <c r="CT41" s="1385"/>
      <c r="CU41" s="1383"/>
      <c r="CV41" s="1384"/>
      <c r="CW41" s="1385"/>
      <c r="CX41" s="1383"/>
      <c r="CY41" s="1384"/>
      <c r="CZ41" s="1385"/>
      <c r="DA41" s="627">
        <v>0</v>
      </c>
      <c r="DB41" s="668">
        <v>0</v>
      </c>
      <c r="DC41" s="635">
        <v>0</v>
      </c>
      <c r="DD41" s="627">
        <v>30</v>
      </c>
      <c r="DE41" s="668">
        <v>30</v>
      </c>
      <c r="DF41" s="635">
        <v>3</v>
      </c>
      <c r="DG41" s="1383"/>
      <c r="DH41" s="1384">
        <v>5</v>
      </c>
      <c r="DI41" s="1385">
        <v>5</v>
      </c>
      <c r="DJ41" s="1424"/>
      <c r="DK41" s="1425"/>
      <c r="DL41" s="1426"/>
      <c r="DM41" s="627">
        <v>0</v>
      </c>
      <c r="DN41" s="668">
        <v>5</v>
      </c>
      <c r="DO41" s="635">
        <v>5</v>
      </c>
      <c r="DP41" s="1383"/>
      <c r="DQ41" s="1384"/>
      <c r="DR41" s="1385"/>
      <c r="DS41" s="1383"/>
      <c r="DT41" s="1384"/>
      <c r="DU41" s="1385"/>
      <c r="DV41" s="627">
        <v>30</v>
      </c>
      <c r="DW41" s="668">
        <v>35</v>
      </c>
      <c r="DX41" s="635">
        <v>8</v>
      </c>
      <c r="DY41" s="1435">
        <v>22.857142857142858</v>
      </c>
      <c r="DZ41" s="132"/>
      <c r="EA41" s="132"/>
      <c r="EB41" s="132"/>
      <c r="EC41" s="132"/>
      <c r="ED41" s="133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</row>
    <row r="42" spans="1:238" ht="12.75" customHeight="1" x14ac:dyDescent="0.2">
      <c r="A42" s="2055"/>
      <c r="B42" s="2056" t="s">
        <v>896</v>
      </c>
      <c r="C42" s="626"/>
      <c r="D42" s="667"/>
      <c r="E42" s="634"/>
      <c r="F42" s="626"/>
      <c r="G42" s="667"/>
      <c r="H42" s="634"/>
      <c r="I42" s="626"/>
      <c r="J42" s="667"/>
      <c r="K42" s="634"/>
      <c r="L42" s="626"/>
      <c r="M42" s="667"/>
      <c r="N42" s="634"/>
      <c r="O42" s="626"/>
      <c r="P42" s="667"/>
      <c r="Q42" s="634"/>
      <c r="R42" s="626"/>
      <c r="S42" s="667"/>
      <c r="T42" s="634"/>
      <c r="U42" s="626"/>
      <c r="V42" s="667"/>
      <c r="W42" s="634"/>
      <c r="X42" s="626"/>
      <c r="Y42" s="667"/>
      <c r="Z42" s="634"/>
      <c r="AA42" s="626"/>
      <c r="AB42" s="667"/>
      <c r="AC42" s="634"/>
      <c r="AD42" s="626"/>
      <c r="AE42" s="667"/>
      <c r="AF42" s="634"/>
      <c r="AG42" s="626"/>
      <c r="AH42" s="667"/>
      <c r="AI42" s="634"/>
      <c r="AJ42" s="626">
        <v>5000</v>
      </c>
      <c r="AK42" s="667">
        <v>10000</v>
      </c>
      <c r="AL42" s="634">
        <v>11731.655000000001</v>
      </c>
      <c r="AM42" s="626"/>
      <c r="AN42" s="667"/>
      <c r="AO42" s="634"/>
      <c r="AP42" s="626"/>
      <c r="AQ42" s="667"/>
      <c r="AR42" s="634"/>
      <c r="AS42" s="626"/>
      <c r="AT42" s="667"/>
      <c r="AU42" s="634"/>
      <c r="AV42" s="626"/>
      <c r="AW42" s="667"/>
      <c r="AX42" s="634"/>
      <c r="AY42" s="626"/>
      <c r="AZ42" s="667"/>
      <c r="BA42" s="634"/>
      <c r="BB42" s="626"/>
      <c r="BC42" s="667"/>
      <c r="BD42" s="634"/>
      <c r="BE42" s="626"/>
      <c r="BF42" s="667"/>
      <c r="BG42" s="634"/>
      <c r="BH42" s="626">
        <v>5000</v>
      </c>
      <c r="BI42" s="667">
        <v>10000</v>
      </c>
      <c r="BJ42" s="634">
        <v>11731.655000000001</v>
      </c>
      <c r="BK42" s="626"/>
      <c r="BL42" s="667"/>
      <c r="BM42" s="634"/>
      <c r="BN42" s="626"/>
      <c r="BO42" s="667"/>
      <c r="BP42" s="634"/>
      <c r="BQ42" s="626"/>
      <c r="BR42" s="667"/>
      <c r="BS42" s="634"/>
      <c r="BT42" s="626"/>
      <c r="BU42" s="667"/>
      <c r="BV42" s="634"/>
      <c r="BW42" s="626"/>
      <c r="BX42" s="667"/>
      <c r="BY42" s="634"/>
      <c r="BZ42" s="626"/>
      <c r="CA42" s="667"/>
      <c r="CB42" s="634"/>
      <c r="CC42" s="626"/>
      <c r="CD42" s="667"/>
      <c r="CE42" s="634"/>
      <c r="CF42" s="626"/>
      <c r="CG42" s="667"/>
      <c r="CH42" s="634"/>
      <c r="CI42" s="626"/>
      <c r="CJ42" s="667"/>
      <c r="CK42" s="1548"/>
      <c r="CL42" s="626"/>
      <c r="CM42" s="667"/>
      <c r="CN42" s="634"/>
      <c r="CO42" s="626"/>
      <c r="CP42" s="667"/>
      <c r="CQ42" s="634"/>
      <c r="CR42" s="626"/>
      <c r="CS42" s="667"/>
      <c r="CT42" s="634"/>
      <c r="CU42" s="626"/>
      <c r="CV42" s="667"/>
      <c r="CW42" s="634"/>
      <c r="CX42" s="626"/>
      <c r="CY42" s="667"/>
      <c r="CZ42" s="634"/>
      <c r="DA42" s="627">
        <v>0</v>
      </c>
      <c r="DB42" s="668">
        <v>0</v>
      </c>
      <c r="DC42" s="635">
        <v>0</v>
      </c>
      <c r="DD42" s="627">
        <v>5000</v>
      </c>
      <c r="DE42" s="668">
        <v>10000</v>
      </c>
      <c r="DF42" s="635">
        <v>11731.655000000001</v>
      </c>
      <c r="DG42" s="626"/>
      <c r="DH42" s="667"/>
      <c r="DI42" s="634"/>
      <c r="DJ42" s="627"/>
      <c r="DK42" s="668"/>
      <c r="DL42" s="635"/>
      <c r="DM42" s="627">
        <v>0</v>
      </c>
      <c r="DN42" s="668">
        <v>0</v>
      </c>
      <c r="DO42" s="635">
        <v>0</v>
      </c>
      <c r="DP42" s="626"/>
      <c r="DQ42" s="667"/>
      <c r="DR42" s="634"/>
      <c r="DS42" s="626"/>
      <c r="DT42" s="667"/>
      <c r="DU42" s="634"/>
      <c r="DV42" s="627">
        <v>5000</v>
      </c>
      <c r="DW42" s="668">
        <v>10000</v>
      </c>
      <c r="DX42" s="635">
        <v>11731.655000000001</v>
      </c>
      <c r="DY42" s="1436">
        <v>117.31655000000001</v>
      </c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</row>
    <row r="43" spans="1:238" ht="12.75" customHeight="1" x14ac:dyDescent="0.2">
      <c r="A43" s="2055"/>
      <c r="B43" s="2056" t="s">
        <v>1056</v>
      </c>
      <c r="C43" s="626"/>
      <c r="D43" s="667"/>
      <c r="E43" s="634"/>
      <c r="F43" s="626"/>
      <c r="G43" s="667"/>
      <c r="H43" s="634"/>
      <c r="I43" s="626"/>
      <c r="J43" s="667"/>
      <c r="K43" s="634"/>
      <c r="L43" s="626"/>
      <c r="M43" s="667"/>
      <c r="N43" s="634"/>
      <c r="O43" s="626"/>
      <c r="P43" s="667"/>
      <c r="Q43" s="634"/>
      <c r="R43" s="626"/>
      <c r="S43" s="667"/>
      <c r="T43" s="634"/>
      <c r="U43" s="626"/>
      <c r="V43" s="667"/>
      <c r="W43" s="634"/>
      <c r="X43" s="626"/>
      <c r="Y43" s="667"/>
      <c r="Z43" s="634"/>
      <c r="AA43" s="626"/>
      <c r="AB43" s="667"/>
      <c r="AC43" s="634"/>
      <c r="AD43" s="626"/>
      <c r="AE43" s="667"/>
      <c r="AF43" s="634"/>
      <c r="AG43" s="626"/>
      <c r="AH43" s="667"/>
      <c r="AI43" s="634"/>
      <c r="AJ43" s="626"/>
      <c r="AK43" s="667"/>
      <c r="AL43" s="634"/>
      <c r="AM43" s="626"/>
      <c r="AN43" s="667"/>
      <c r="AO43" s="634"/>
      <c r="AP43" s="626"/>
      <c r="AQ43" s="667"/>
      <c r="AR43" s="634"/>
      <c r="AS43" s="626"/>
      <c r="AT43" s="667"/>
      <c r="AU43" s="634"/>
      <c r="AV43" s="626"/>
      <c r="AW43" s="667"/>
      <c r="AX43" s="634"/>
      <c r="AY43" s="626"/>
      <c r="AZ43" s="667"/>
      <c r="BA43" s="634"/>
      <c r="BB43" s="626">
        <v>500</v>
      </c>
      <c r="BC43" s="667">
        <v>500</v>
      </c>
      <c r="BD43" s="634">
        <v>343.6</v>
      </c>
      <c r="BE43" s="626"/>
      <c r="BF43" s="667"/>
      <c r="BG43" s="634"/>
      <c r="BH43" s="626">
        <v>500</v>
      </c>
      <c r="BI43" s="667">
        <v>500</v>
      </c>
      <c r="BJ43" s="634">
        <v>343.6</v>
      </c>
      <c r="BK43" s="626"/>
      <c r="BL43" s="667"/>
      <c r="BM43" s="634"/>
      <c r="BN43" s="626"/>
      <c r="BO43" s="667"/>
      <c r="BP43" s="634"/>
      <c r="BQ43" s="626"/>
      <c r="BR43" s="667"/>
      <c r="BS43" s="634"/>
      <c r="BT43" s="626"/>
      <c r="BU43" s="667"/>
      <c r="BV43" s="634"/>
      <c r="BW43" s="626"/>
      <c r="BX43" s="667"/>
      <c r="BY43" s="634"/>
      <c r="BZ43" s="626"/>
      <c r="CA43" s="667"/>
      <c r="CB43" s="634"/>
      <c r="CC43" s="626"/>
      <c r="CD43" s="667"/>
      <c r="CE43" s="634"/>
      <c r="CF43" s="626"/>
      <c r="CG43" s="667"/>
      <c r="CH43" s="634"/>
      <c r="CI43" s="626"/>
      <c r="CJ43" s="667"/>
      <c r="CK43" s="1548"/>
      <c r="CL43" s="626"/>
      <c r="CM43" s="667"/>
      <c r="CN43" s="634"/>
      <c r="CO43" s="626"/>
      <c r="CP43" s="667"/>
      <c r="CQ43" s="634"/>
      <c r="CR43" s="626"/>
      <c r="CS43" s="667"/>
      <c r="CT43" s="634"/>
      <c r="CU43" s="626"/>
      <c r="CV43" s="667"/>
      <c r="CW43" s="634"/>
      <c r="CX43" s="626"/>
      <c r="CY43" s="667"/>
      <c r="CZ43" s="634"/>
      <c r="DA43" s="627">
        <v>0</v>
      </c>
      <c r="DB43" s="668">
        <v>0</v>
      </c>
      <c r="DC43" s="635">
        <v>0</v>
      </c>
      <c r="DD43" s="627">
        <v>500</v>
      </c>
      <c r="DE43" s="668">
        <v>500</v>
      </c>
      <c r="DF43" s="635">
        <v>343.6</v>
      </c>
      <c r="DG43" s="626"/>
      <c r="DH43" s="667"/>
      <c r="DI43" s="634"/>
      <c r="DJ43" s="627"/>
      <c r="DK43" s="668"/>
      <c r="DL43" s="635"/>
      <c r="DM43" s="627">
        <v>0</v>
      </c>
      <c r="DN43" s="668">
        <v>0</v>
      </c>
      <c r="DO43" s="635">
        <v>0</v>
      </c>
      <c r="DP43" s="626"/>
      <c r="DQ43" s="667"/>
      <c r="DR43" s="634"/>
      <c r="DS43" s="626"/>
      <c r="DT43" s="667"/>
      <c r="DU43" s="634"/>
      <c r="DV43" s="627">
        <v>500</v>
      </c>
      <c r="DW43" s="668">
        <v>500</v>
      </c>
      <c r="DX43" s="635">
        <v>343.6</v>
      </c>
      <c r="DY43" s="1436">
        <v>68.72</v>
      </c>
      <c r="DZ43" s="132"/>
      <c r="EA43" s="132"/>
      <c r="EB43" s="132"/>
      <c r="EC43" s="132"/>
      <c r="ED43" s="132"/>
      <c r="EE43" s="132"/>
      <c r="EF43" s="132"/>
      <c r="EG43" s="132"/>
      <c r="EH43" s="132"/>
      <c r="EI43" s="132"/>
      <c r="EJ43" s="132"/>
      <c r="EK43" s="132"/>
      <c r="EL43" s="132"/>
      <c r="EM43" s="132"/>
      <c r="EN43" s="132"/>
      <c r="EO43" s="132"/>
      <c r="EP43" s="132"/>
      <c r="EQ43" s="132"/>
      <c r="ER43" s="132"/>
      <c r="ES43" s="132"/>
      <c r="ET43" s="132"/>
      <c r="EU43" s="132"/>
      <c r="EV43" s="132"/>
      <c r="EW43" s="132"/>
      <c r="EX43" s="132"/>
      <c r="EY43" s="132"/>
      <c r="EZ43" s="132"/>
      <c r="FA43" s="132"/>
      <c r="FB43" s="132"/>
      <c r="FC43" s="132"/>
      <c r="FD43" s="132"/>
      <c r="FE43" s="132"/>
      <c r="FF43" s="132"/>
      <c r="FG43" s="132"/>
      <c r="FH43" s="132"/>
      <c r="FI43" s="132"/>
      <c r="FJ43" s="132"/>
      <c r="FK43" s="132"/>
      <c r="FL43" s="132"/>
      <c r="FM43" s="132"/>
      <c r="FN43" s="132"/>
      <c r="FO43" s="132"/>
      <c r="FP43" s="132"/>
      <c r="FQ43" s="132"/>
      <c r="FR43" s="132"/>
      <c r="FS43" s="132"/>
      <c r="FT43" s="132"/>
      <c r="FU43" s="132"/>
      <c r="FV43" s="132"/>
      <c r="FW43" s="132"/>
      <c r="FX43" s="132"/>
      <c r="FY43" s="132"/>
      <c r="FZ43" s="132"/>
      <c r="GA43" s="132"/>
      <c r="GB43" s="132"/>
      <c r="GC43" s="132"/>
      <c r="GD43" s="132"/>
      <c r="GE43" s="132"/>
      <c r="GF43" s="132"/>
      <c r="GG43" s="132"/>
      <c r="GH43" s="132"/>
      <c r="GI43" s="132"/>
      <c r="GJ43" s="132"/>
      <c r="GK43" s="132"/>
      <c r="GL43" s="132"/>
      <c r="GM43" s="132"/>
      <c r="GN43" s="132"/>
      <c r="GO43" s="132"/>
      <c r="GP43" s="132"/>
      <c r="GQ43" s="132"/>
      <c r="GR43" s="132"/>
      <c r="GS43" s="132"/>
      <c r="GT43" s="132"/>
      <c r="GU43" s="132"/>
      <c r="GV43" s="132"/>
      <c r="GW43" s="132"/>
      <c r="GX43" s="132"/>
      <c r="GY43" s="132"/>
      <c r="GZ43" s="132"/>
      <c r="HA43" s="132"/>
      <c r="HB43" s="132"/>
      <c r="HC43" s="132"/>
      <c r="HD43" s="132"/>
      <c r="HE43" s="132"/>
      <c r="HF43" s="132"/>
      <c r="HG43" s="132"/>
      <c r="HH43" s="132"/>
      <c r="HI43" s="132"/>
      <c r="HJ43" s="132"/>
      <c r="HK43" s="132"/>
      <c r="HL43" s="132"/>
      <c r="HM43" s="132"/>
      <c r="HN43" s="132"/>
      <c r="HO43" s="132"/>
      <c r="HP43" s="132"/>
    </row>
    <row r="44" spans="1:238" ht="12.75" customHeight="1" x14ac:dyDescent="0.2">
      <c r="A44" s="2055"/>
      <c r="B44" s="2056" t="s">
        <v>1203</v>
      </c>
      <c r="C44" s="626"/>
      <c r="D44" s="667"/>
      <c r="E44" s="634"/>
      <c r="F44" s="626"/>
      <c r="G44" s="667"/>
      <c r="H44" s="634"/>
      <c r="I44" s="626">
        <v>110217</v>
      </c>
      <c r="J44" s="667">
        <v>212882</v>
      </c>
      <c r="K44" s="634">
        <v>216409.954</v>
      </c>
      <c r="L44" s="626"/>
      <c r="M44" s="667"/>
      <c r="N44" s="634"/>
      <c r="O44" s="626"/>
      <c r="P44" s="667"/>
      <c r="Q44" s="634"/>
      <c r="R44" s="626"/>
      <c r="S44" s="667"/>
      <c r="T44" s="634"/>
      <c r="U44" s="626"/>
      <c r="V44" s="667"/>
      <c r="W44" s="634"/>
      <c r="X44" s="626"/>
      <c r="Y44" s="667"/>
      <c r="Z44" s="634"/>
      <c r="AA44" s="626"/>
      <c r="AB44" s="667"/>
      <c r="AC44" s="634"/>
      <c r="AD44" s="626"/>
      <c r="AE44" s="667"/>
      <c r="AF44" s="634"/>
      <c r="AG44" s="626"/>
      <c r="AH44" s="667"/>
      <c r="AI44" s="634"/>
      <c r="AJ44" s="626"/>
      <c r="AK44" s="667"/>
      <c r="AL44" s="634"/>
      <c r="AM44" s="626"/>
      <c r="AN44" s="667"/>
      <c r="AO44" s="634"/>
      <c r="AP44" s="626"/>
      <c r="AQ44" s="667"/>
      <c r="AR44" s="634"/>
      <c r="AS44" s="626"/>
      <c r="AT44" s="667"/>
      <c r="AU44" s="634"/>
      <c r="AV44" s="626"/>
      <c r="AW44" s="667"/>
      <c r="AX44" s="634"/>
      <c r="AY44" s="626"/>
      <c r="AZ44" s="667"/>
      <c r="BA44" s="634"/>
      <c r="BB44" s="626"/>
      <c r="BC44" s="667"/>
      <c r="BD44" s="634"/>
      <c r="BE44" s="626"/>
      <c r="BF44" s="667"/>
      <c r="BG44" s="634"/>
      <c r="BH44" s="626">
        <v>110217</v>
      </c>
      <c r="BI44" s="667">
        <v>212882</v>
      </c>
      <c r="BJ44" s="634">
        <v>216409.954</v>
      </c>
      <c r="BK44" s="626"/>
      <c r="BL44" s="667"/>
      <c r="BM44" s="634"/>
      <c r="BN44" s="626"/>
      <c r="BO44" s="667"/>
      <c r="BP44" s="634"/>
      <c r="BQ44" s="626"/>
      <c r="BR44" s="667"/>
      <c r="BS44" s="634"/>
      <c r="BT44" s="626"/>
      <c r="BU44" s="667"/>
      <c r="BV44" s="634"/>
      <c r="BW44" s="626"/>
      <c r="BX44" s="667"/>
      <c r="BY44" s="634"/>
      <c r="BZ44" s="626"/>
      <c r="CA44" s="667"/>
      <c r="CB44" s="634"/>
      <c r="CC44" s="626"/>
      <c r="CD44" s="667"/>
      <c r="CE44" s="634"/>
      <c r="CF44" s="626"/>
      <c r="CG44" s="667"/>
      <c r="CH44" s="634"/>
      <c r="CI44" s="626"/>
      <c r="CJ44" s="667"/>
      <c r="CK44" s="1548"/>
      <c r="CL44" s="626"/>
      <c r="CM44" s="667"/>
      <c r="CN44" s="634"/>
      <c r="CO44" s="626"/>
      <c r="CP44" s="667"/>
      <c r="CQ44" s="634"/>
      <c r="CR44" s="626"/>
      <c r="CS44" s="667"/>
      <c r="CT44" s="634"/>
      <c r="CU44" s="626"/>
      <c r="CV44" s="667"/>
      <c r="CW44" s="634"/>
      <c r="CX44" s="626"/>
      <c r="CY44" s="667"/>
      <c r="CZ44" s="634"/>
      <c r="DA44" s="627">
        <v>0</v>
      </c>
      <c r="DB44" s="668">
        <v>0</v>
      </c>
      <c r="DC44" s="635">
        <v>0</v>
      </c>
      <c r="DD44" s="627">
        <v>110217</v>
      </c>
      <c r="DE44" s="668">
        <v>212882</v>
      </c>
      <c r="DF44" s="635">
        <v>216409.954</v>
      </c>
      <c r="DG44" s="626"/>
      <c r="DH44" s="667"/>
      <c r="DI44" s="634"/>
      <c r="DJ44" s="627"/>
      <c r="DK44" s="668"/>
      <c r="DL44" s="635"/>
      <c r="DM44" s="627">
        <v>0</v>
      </c>
      <c r="DN44" s="668">
        <v>0</v>
      </c>
      <c r="DO44" s="635">
        <v>0</v>
      </c>
      <c r="DP44" s="626"/>
      <c r="DQ44" s="667"/>
      <c r="DR44" s="634"/>
      <c r="DS44" s="626"/>
      <c r="DT44" s="667"/>
      <c r="DU44" s="634"/>
      <c r="DV44" s="627">
        <v>110217</v>
      </c>
      <c r="DW44" s="668">
        <v>212882</v>
      </c>
      <c r="DX44" s="635">
        <v>216409.954</v>
      </c>
      <c r="DY44" s="1436">
        <v>101.65723452429046</v>
      </c>
      <c r="DZ44" s="132"/>
      <c r="EA44" s="132"/>
      <c r="EB44" s="132"/>
      <c r="EC44" s="132"/>
      <c r="ED44" s="132"/>
      <c r="EE44" s="132"/>
      <c r="EF44" s="132"/>
      <c r="EG44" s="132"/>
      <c r="EH44" s="132"/>
      <c r="EI44" s="132"/>
      <c r="EJ44" s="132"/>
      <c r="EK44" s="132"/>
      <c r="EL44" s="132"/>
      <c r="EM44" s="132"/>
      <c r="EN44" s="132"/>
      <c r="EO44" s="132"/>
      <c r="EP44" s="132"/>
      <c r="EQ44" s="132"/>
      <c r="ER44" s="132"/>
      <c r="ES44" s="132"/>
      <c r="ET44" s="132"/>
      <c r="EU44" s="132"/>
      <c r="EV44" s="132"/>
      <c r="EW44" s="132"/>
      <c r="EX44" s="132"/>
      <c r="EY44" s="132"/>
      <c r="EZ44" s="132"/>
      <c r="FA44" s="132"/>
      <c r="FB44" s="132"/>
      <c r="FC44" s="132"/>
      <c r="FD44" s="132"/>
      <c r="FE44" s="132"/>
      <c r="FF44" s="132"/>
      <c r="FG44" s="132"/>
      <c r="FH44" s="132"/>
      <c r="FI44" s="132"/>
      <c r="FJ44" s="132"/>
      <c r="FK44" s="132"/>
      <c r="FL44" s="132"/>
      <c r="FM44" s="132"/>
      <c r="FN44" s="132"/>
      <c r="FO44" s="132"/>
      <c r="FP44" s="132"/>
      <c r="FQ44" s="132"/>
      <c r="FR44" s="132"/>
      <c r="FS44" s="132"/>
      <c r="FT44" s="132"/>
      <c r="FU44" s="132"/>
      <c r="FV44" s="132"/>
      <c r="FW44" s="132"/>
      <c r="FX44" s="132"/>
      <c r="FY44" s="132"/>
      <c r="FZ44" s="132"/>
      <c r="GA44" s="132"/>
      <c r="GB44" s="132"/>
      <c r="GC44" s="132"/>
      <c r="GD44" s="132"/>
      <c r="GE44" s="132"/>
      <c r="GF44" s="132"/>
      <c r="GG44" s="132"/>
      <c r="GH44" s="132"/>
      <c r="GI44" s="132"/>
      <c r="GJ44" s="132"/>
      <c r="GK44" s="132"/>
      <c r="GL44" s="132"/>
      <c r="GM44" s="132"/>
      <c r="GN44" s="132"/>
      <c r="GO44" s="132"/>
      <c r="GP44" s="132"/>
      <c r="GQ44" s="132"/>
      <c r="GR44" s="132"/>
      <c r="GS44" s="132"/>
      <c r="GT44" s="132"/>
      <c r="GU44" s="132"/>
      <c r="GV44" s="132"/>
      <c r="GW44" s="132"/>
      <c r="GX44" s="132"/>
      <c r="GY44" s="132"/>
      <c r="GZ44" s="132"/>
      <c r="HA44" s="132"/>
      <c r="HB44" s="132"/>
      <c r="HC44" s="132"/>
      <c r="HD44" s="132"/>
      <c r="HE44" s="132"/>
      <c r="HF44" s="132"/>
      <c r="HG44" s="132"/>
      <c r="HH44" s="132"/>
      <c r="HI44" s="132"/>
      <c r="HJ44" s="132"/>
      <c r="HK44" s="132"/>
      <c r="HL44" s="132"/>
      <c r="HM44" s="132"/>
      <c r="HN44" s="132"/>
      <c r="HO44" s="132"/>
      <c r="HP44" s="132"/>
    </row>
    <row r="45" spans="1:238" ht="12.75" customHeight="1" x14ac:dyDescent="0.2">
      <c r="A45" s="2055"/>
      <c r="B45" s="2056" t="s">
        <v>1204</v>
      </c>
      <c r="C45" s="1386"/>
      <c r="D45" s="1387"/>
      <c r="E45" s="1388"/>
      <c r="F45" s="1386"/>
      <c r="G45" s="1387"/>
      <c r="H45" s="1388"/>
      <c r="I45" s="1386"/>
      <c r="J45" s="1387"/>
      <c r="K45" s="1388"/>
      <c r="L45" s="1386"/>
      <c r="M45" s="1387"/>
      <c r="N45" s="1388"/>
      <c r="O45" s="1386"/>
      <c r="P45" s="1387"/>
      <c r="Q45" s="1388"/>
      <c r="R45" s="1386"/>
      <c r="S45" s="1387"/>
      <c r="T45" s="1388"/>
      <c r="U45" s="1386"/>
      <c r="V45" s="1387"/>
      <c r="W45" s="1388"/>
      <c r="X45" s="1386"/>
      <c r="Y45" s="1387"/>
      <c r="Z45" s="1388"/>
      <c r="AA45" s="1386"/>
      <c r="AB45" s="1387"/>
      <c r="AC45" s="1388"/>
      <c r="AD45" s="1386"/>
      <c r="AE45" s="1387"/>
      <c r="AF45" s="1388"/>
      <c r="AG45" s="1386"/>
      <c r="AH45" s="1387"/>
      <c r="AI45" s="1388"/>
      <c r="AJ45" s="1413"/>
      <c r="AK45" s="1456"/>
      <c r="AL45" s="1457"/>
      <c r="AM45" s="1386"/>
      <c r="AN45" s="1387"/>
      <c r="AO45" s="1388"/>
      <c r="AP45" s="1386"/>
      <c r="AQ45" s="1387"/>
      <c r="AR45" s="1388"/>
      <c r="AS45" s="1386"/>
      <c r="AT45" s="1387"/>
      <c r="AU45" s="1388"/>
      <c r="AV45" s="1386"/>
      <c r="AW45" s="1387"/>
      <c r="AX45" s="1388"/>
      <c r="AY45" s="1386"/>
      <c r="AZ45" s="1387"/>
      <c r="BA45" s="1388"/>
      <c r="BB45" s="1386"/>
      <c r="BC45" s="1456">
        <v>57</v>
      </c>
      <c r="BD45" s="1388">
        <v>67.06</v>
      </c>
      <c r="BE45" s="1386"/>
      <c r="BF45" s="1387"/>
      <c r="BG45" s="1388"/>
      <c r="BH45" s="626">
        <v>0</v>
      </c>
      <c r="BI45" s="667">
        <v>57</v>
      </c>
      <c r="BJ45" s="634">
        <v>67.06</v>
      </c>
      <c r="BK45" s="1386"/>
      <c r="BL45" s="1387"/>
      <c r="BM45" s="1388"/>
      <c r="BN45" s="1386"/>
      <c r="BO45" s="1387"/>
      <c r="BP45" s="1388"/>
      <c r="BQ45" s="1386"/>
      <c r="BR45" s="1387"/>
      <c r="BS45" s="1388"/>
      <c r="BT45" s="1386"/>
      <c r="BU45" s="1387"/>
      <c r="BV45" s="1388"/>
      <c r="BW45" s="1386"/>
      <c r="BX45" s="1387"/>
      <c r="BY45" s="1388"/>
      <c r="BZ45" s="1386"/>
      <c r="CA45" s="1387"/>
      <c r="CB45" s="1388"/>
      <c r="CC45" s="1386"/>
      <c r="CD45" s="1387"/>
      <c r="CE45" s="1388"/>
      <c r="CF45" s="1386"/>
      <c r="CG45" s="1387"/>
      <c r="CH45" s="1388"/>
      <c r="CI45" s="1386"/>
      <c r="CJ45" s="1387"/>
      <c r="CK45" s="1557"/>
      <c r="CL45" s="1569"/>
      <c r="CM45" s="1570"/>
      <c r="CN45" s="1571"/>
      <c r="CO45" s="1569"/>
      <c r="CP45" s="1570"/>
      <c r="CQ45" s="1571"/>
      <c r="CR45" s="1386"/>
      <c r="CS45" s="1387"/>
      <c r="CT45" s="1388"/>
      <c r="CU45" s="1386"/>
      <c r="CV45" s="1387"/>
      <c r="CW45" s="1388"/>
      <c r="CX45" s="1386"/>
      <c r="CY45" s="1387"/>
      <c r="CZ45" s="1388"/>
      <c r="DA45" s="627">
        <v>0</v>
      </c>
      <c r="DB45" s="668">
        <v>0</v>
      </c>
      <c r="DC45" s="635">
        <v>0</v>
      </c>
      <c r="DD45" s="627">
        <v>0</v>
      </c>
      <c r="DE45" s="668">
        <v>57</v>
      </c>
      <c r="DF45" s="635">
        <v>67.06</v>
      </c>
      <c r="DG45" s="1413"/>
      <c r="DH45" s="1456"/>
      <c r="DI45" s="1457"/>
      <c r="DJ45" s="1427"/>
      <c r="DK45" s="1428"/>
      <c r="DL45" s="1429"/>
      <c r="DM45" s="627">
        <v>0</v>
      </c>
      <c r="DN45" s="668">
        <v>0</v>
      </c>
      <c r="DO45" s="635">
        <v>0</v>
      </c>
      <c r="DP45" s="1386"/>
      <c r="DQ45" s="1387"/>
      <c r="DR45" s="1388"/>
      <c r="DS45" s="1386"/>
      <c r="DT45" s="1387"/>
      <c r="DU45" s="1388"/>
      <c r="DV45" s="627">
        <v>0</v>
      </c>
      <c r="DW45" s="668">
        <v>57</v>
      </c>
      <c r="DX45" s="635">
        <v>67.06</v>
      </c>
      <c r="DY45" s="1461">
        <v>117.64912280701756</v>
      </c>
      <c r="DZ45" s="132"/>
      <c r="EA45" s="132"/>
      <c r="EB45" s="132"/>
      <c r="EC45" s="132"/>
      <c r="ED45" s="132"/>
      <c r="EE45" s="132"/>
      <c r="EF45" s="132"/>
      <c r="EG45" s="132"/>
      <c r="EH45" s="132"/>
      <c r="EI45" s="132"/>
      <c r="EJ45" s="132"/>
      <c r="EK45" s="132"/>
      <c r="EL45" s="132"/>
      <c r="EM45" s="132"/>
      <c r="EN45" s="132"/>
      <c r="EO45" s="132"/>
      <c r="EP45" s="132"/>
      <c r="EQ45" s="132"/>
      <c r="ER45" s="132"/>
      <c r="ES45" s="132"/>
      <c r="ET45" s="132"/>
      <c r="EU45" s="132"/>
      <c r="EV45" s="132"/>
      <c r="EW45" s="132"/>
      <c r="EX45" s="132"/>
      <c r="EY45" s="132"/>
      <c r="EZ45" s="132"/>
      <c r="FA45" s="132"/>
      <c r="FB45" s="132"/>
      <c r="FC45" s="132"/>
      <c r="FD45" s="132"/>
      <c r="FE45" s="132"/>
      <c r="FF45" s="132"/>
      <c r="FG45" s="132"/>
      <c r="FH45" s="132"/>
      <c r="FI45" s="132"/>
      <c r="FJ45" s="132"/>
      <c r="FK45" s="132"/>
      <c r="FL45" s="132"/>
      <c r="FM45" s="132"/>
      <c r="FN45" s="132"/>
      <c r="FO45" s="132"/>
      <c r="FP45" s="132"/>
      <c r="FQ45" s="132"/>
      <c r="FR45" s="132"/>
      <c r="FS45" s="132"/>
      <c r="FT45" s="132"/>
      <c r="FU45" s="132"/>
      <c r="FV45" s="132"/>
      <c r="FW45" s="132"/>
      <c r="FX45" s="132"/>
      <c r="FY45" s="132"/>
      <c r="FZ45" s="132"/>
      <c r="GA45" s="132"/>
      <c r="GB45" s="132"/>
      <c r="GC45" s="132"/>
      <c r="GD45" s="132"/>
      <c r="GE45" s="132"/>
      <c r="GF45" s="132"/>
      <c r="GG45" s="132"/>
      <c r="GH45" s="132"/>
      <c r="GI45" s="132"/>
      <c r="GJ45" s="132"/>
      <c r="GK45" s="132"/>
      <c r="GL45" s="132"/>
      <c r="GM45" s="132"/>
      <c r="GN45" s="132"/>
      <c r="GO45" s="132"/>
      <c r="GP45" s="132"/>
      <c r="GQ45" s="132"/>
      <c r="GR45" s="132"/>
      <c r="GS45" s="132"/>
      <c r="GT45" s="132"/>
      <c r="GU45" s="132"/>
      <c r="GV45" s="132"/>
      <c r="GW45" s="132"/>
      <c r="GX45" s="132"/>
      <c r="GY45" s="132"/>
      <c r="GZ45" s="132"/>
      <c r="HA45" s="132"/>
      <c r="HB45" s="132"/>
      <c r="HC45" s="132"/>
      <c r="HD45" s="132"/>
      <c r="HE45" s="132"/>
      <c r="HF45" s="132"/>
      <c r="HG45" s="132"/>
      <c r="HH45" s="132"/>
      <c r="HI45" s="132"/>
      <c r="HJ45" s="132"/>
      <c r="HK45" s="132"/>
      <c r="HL45" s="132"/>
      <c r="HM45" s="132"/>
      <c r="HN45" s="132"/>
      <c r="HO45" s="132"/>
      <c r="HP45" s="132"/>
    </row>
    <row r="46" spans="1:238" ht="15" customHeight="1" x14ac:dyDescent="0.2">
      <c r="A46" s="2062" t="s">
        <v>109</v>
      </c>
      <c r="B46" s="2344" t="s">
        <v>238</v>
      </c>
      <c r="C46" s="2348">
        <v>7870</v>
      </c>
      <c r="D46" s="666">
        <v>1845</v>
      </c>
      <c r="E46" s="633">
        <v>2123.0619999999999</v>
      </c>
      <c r="F46" s="625">
        <v>759447</v>
      </c>
      <c r="G46" s="666">
        <v>632258</v>
      </c>
      <c r="H46" s="633">
        <v>578770.06400000001</v>
      </c>
      <c r="I46" s="625">
        <v>0</v>
      </c>
      <c r="J46" s="666">
        <v>1065</v>
      </c>
      <c r="K46" s="633">
        <v>1445.1559999999999</v>
      </c>
      <c r="L46" s="625">
        <v>0</v>
      </c>
      <c r="M46" s="666">
        <v>0</v>
      </c>
      <c r="N46" s="633">
        <v>0</v>
      </c>
      <c r="O46" s="625">
        <v>0</v>
      </c>
      <c r="P46" s="666">
        <v>0</v>
      </c>
      <c r="Q46" s="633">
        <v>0</v>
      </c>
      <c r="R46" s="625">
        <v>5080</v>
      </c>
      <c r="S46" s="666">
        <v>10769</v>
      </c>
      <c r="T46" s="633">
        <v>4729.7280000000001</v>
      </c>
      <c r="U46" s="625">
        <v>107245</v>
      </c>
      <c r="V46" s="666">
        <v>107921</v>
      </c>
      <c r="W46" s="633">
        <v>76180.22</v>
      </c>
      <c r="X46" s="625">
        <v>3937</v>
      </c>
      <c r="Y46" s="666">
        <v>6908</v>
      </c>
      <c r="Z46" s="633">
        <v>8131.2980000000007</v>
      </c>
      <c r="AA46" s="625">
        <v>0</v>
      </c>
      <c r="AB46" s="666">
        <v>0</v>
      </c>
      <c r="AC46" s="633">
        <v>0</v>
      </c>
      <c r="AD46" s="625">
        <v>0</v>
      </c>
      <c r="AE46" s="666">
        <v>528</v>
      </c>
      <c r="AF46" s="633">
        <v>558.59199999999998</v>
      </c>
      <c r="AG46" s="625">
        <v>442753</v>
      </c>
      <c r="AH46" s="666">
        <v>411740</v>
      </c>
      <c r="AI46" s="633">
        <v>518957.80900000001</v>
      </c>
      <c r="AJ46" s="625">
        <v>0</v>
      </c>
      <c r="AK46" s="666">
        <v>0</v>
      </c>
      <c r="AL46" s="633">
        <v>0</v>
      </c>
      <c r="AM46" s="625">
        <v>0</v>
      </c>
      <c r="AN46" s="666">
        <v>4509</v>
      </c>
      <c r="AO46" s="633">
        <v>2661.3020000000001</v>
      </c>
      <c r="AP46" s="625">
        <v>0</v>
      </c>
      <c r="AQ46" s="666">
        <v>0</v>
      </c>
      <c r="AR46" s="633">
        <v>0</v>
      </c>
      <c r="AS46" s="625">
        <v>0</v>
      </c>
      <c r="AT46" s="666">
        <v>0</v>
      </c>
      <c r="AU46" s="633">
        <v>0</v>
      </c>
      <c r="AV46" s="625">
        <v>271928</v>
      </c>
      <c r="AW46" s="666">
        <v>272651</v>
      </c>
      <c r="AX46" s="633">
        <v>244205.92600000001</v>
      </c>
      <c r="AY46" s="625">
        <v>32</v>
      </c>
      <c r="AZ46" s="666">
        <v>7054</v>
      </c>
      <c r="BA46" s="633">
        <v>6769.09</v>
      </c>
      <c r="BB46" s="625">
        <v>28340.59</v>
      </c>
      <c r="BC46" s="666">
        <v>132028</v>
      </c>
      <c r="BD46" s="633">
        <v>101242.98300000001</v>
      </c>
      <c r="BE46" s="625">
        <v>302099.538</v>
      </c>
      <c r="BF46" s="666">
        <v>119992.538</v>
      </c>
      <c r="BG46" s="633">
        <v>35634.596000000005</v>
      </c>
      <c r="BH46" s="625">
        <v>1928732.128</v>
      </c>
      <c r="BI46" s="666">
        <v>1709268.5379999999</v>
      </c>
      <c r="BJ46" s="633">
        <v>1581409.8260000001</v>
      </c>
      <c r="BK46" s="625">
        <v>0</v>
      </c>
      <c r="BL46" s="666">
        <v>0</v>
      </c>
      <c r="BM46" s="633">
        <v>0</v>
      </c>
      <c r="BN46" s="625">
        <v>0</v>
      </c>
      <c r="BO46" s="666">
        <v>0</v>
      </c>
      <c r="BP46" s="633">
        <v>0</v>
      </c>
      <c r="BQ46" s="625">
        <v>0</v>
      </c>
      <c r="BR46" s="666">
        <v>0</v>
      </c>
      <c r="BS46" s="633">
        <v>0</v>
      </c>
      <c r="BT46" s="625">
        <v>0</v>
      </c>
      <c r="BU46" s="666">
        <v>0</v>
      </c>
      <c r="BV46" s="633">
        <v>0</v>
      </c>
      <c r="BW46" s="625">
        <v>0</v>
      </c>
      <c r="BX46" s="666">
        <v>0</v>
      </c>
      <c r="BY46" s="633">
        <v>0</v>
      </c>
      <c r="BZ46" s="625">
        <v>635</v>
      </c>
      <c r="CA46" s="666">
        <v>635</v>
      </c>
      <c r="CB46" s="633">
        <v>387.28000000000009</v>
      </c>
      <c r="CC46" s="625">
        <v>0</v>
      </c>
      <c r="CD46" s="666">
        <v>3317</v>
      </c>
      <c r="CE46" s="633">
        <v>3466.5559999999996</v>
      </c>
      <c r="CF46" s="625">
        <v>0</v>
      </c>
      <c r="CG46" s="666">
        <v>0</v>
      </c>
      <c r="CH46" s="633">
        <v>0</v>
      </c>
      <c r="CI46" s="625">
        <v>0</v>
      </c>
      <c r="CJ46" s="666">
        <v>0</v>
      </c>
      <c r="CK46" s="1546">
        <v>3.657</v>
      </c>
      <c r="CL46" s="625">
        <v>101460</v>
      </c>
      <c r="CM46" s="666">
        <v>61566</v>
      </c>
      <c r="CN46" s="633">
        <v>57603.5</v>
      </c>
      <c r="CO46" s="625">
        <v>5080</v>
      </c>
      <c r="CP46" s="666">
        <v>5080</v>
      </c>
      <c r="CQ46" s="633">
        <v>2817.1579999999999</v>
      </c>
      <c r="CR46" s="625">
        <v>0</v>
      </c>
      <c r="CS46" s="666">
        <v>0</v>
      </c>
      <c r="CT46" s="633">
        <v>0</v>
      </c>
      <c r="CU46" s="625">
        <v>0</v>
      </c>
      <c r="CV46" s="666">
        <v>0</v>
      </c>
      <c r="CW46" s="633">
        <v>0</v>
      </c>
      <c r="CX46" s="625">
        <v>0</v>
      </c>
      <c r="CY46" s="666">
        <v>0</v>
      </c>
      <c r="CZ46" s="633">
        <v>0</v>
      </c>
      <c r="DA46" s="625">
        <v>107175</v>
      </c>
      <c r="DB46" s="666">
        <v>70598</v>
      </c>
      <c r="DC46" s="633">
        <v>64278.151000000005</v>
      </c>
      <c r="DD46" s="625">
        <v>2035907.128</v>
      </c>
      <c r="DE46" s="666">
        <v>1779866.5379999999</v>
      </c>
      <c r="DF46" s="633">
        <v>1645687.977</v>
      </c>
      <c r="DG46" s="625">
        <v>2540</v>
      </c>
      <c r="DH46" s="666">
        <v>70</v>
      </c>
      <c r="DI46" s="633">
        <v>70.47</v>
      </c>
      <c r="DJ46" s="625">
        <v>5584</v>
      </c>
      <c r="DK46" s="666">
        <v>14659</v>
      </c>
      <c r="DL46" s="633">
        <v>15698.688999999998</v>
      </c>
      <c r="DM46" s="625">
        <v>8124</v>
      </c>
      <c r="DN46" s="666">
        <v>14729</v>
      </c>
      <c r="DO46" s="633">
        <v>15769.159</v>
      </c>
      <c r="DP46" s="625">
        <v>127695</v>
      </c>
      <c r="DQ46" s="666">
        <v>135026.049</v>
      </c>
      <c r="DR46" s="633">
        <v>133171.21399999998</v>
      </c>
      <c r="DS46" s="625">
        <v>77800</v>
      </c>
      <c r="DT46" s="666">
        <v>102292.8</v>
      </c>
      <c r="DU46" s="633">
        <v>112962.92199999999</v>
      </c>
      <c r="DV46" s="625">
        <v>2249526.128</v>
      </c>
      <c r="DW46" s="666">
        <v>2031914.3869999999</v>
      </c>
      <c r="DX46" s="633">
        <v>1907591.2719999999</v>
      </c>
      <c r="DY46" s="685">
        <v>93.881478678658524</v>
      </c>
      <c r="DZ46" s="132"/>
      <c r="EA46" s="132"/>
      <c r="EB46" s="132"/>
      <c r="EC46" s="132"/>
      <c r="ED46" s="132"/>
      <c r="EE46" s="132"/>
      <c r="EF46" s="132"/>
      <c r="EG46" s="132"/>
      <c r="EH46" s="132"/>
      <c r="EI46" s="132"/>
      <c r="EJ46" s="132"/>
      <c r="EK46" s="132"/>
      <c r="EL46" s="132"/>
      <c r="EM46" s="132"/>
      <c r="EN46" s="132"/>
      <c r="EO46" s="132"/>
      <c r="EP46" s="132"/>
      <c r="EQ46" s="132"/>
      <c r="ER46" s="132"/>
      <c r="ES46" s="132"/>
      <c r="ET46" s="132"/>
      <c r="EU46" s="132"/>
      <c r="EV46" s="132"/>
      <c r="EW46" s="132"/>
      <c r="EX46" s="132"/>
      <c r="EY46" s="132"/>
      <c r="EZ46" s="132"/>
      <c r="FA46" s="132"/>
      <c r="FB46" s="132"/>
      <c r="FC46" s="132"/>
      <c r="FD46" s="132"/>
      <c r="FE46" s="132"/>
      <c r="FF46" s="132"/>
      <c r="FG46" s="132"/>
      <c r="FH46" s="132"/>
      <c r="FI46" s="132"/>
      <c r="FJ46" s="132"/>
      <c r="FK46" s="132"/>
      <c r="FL46" s="132"/>
      <c r="FM46" s="132"/>
      <c r="FN46" s="132"/>
      <c r="FO46" s="132"/>
      <c r="FP46" s="132"/>
      <c r="FQ46" s="132"/>
      <c r="FR46" s="132"/>
      <c r="FS46" s="132"/>
      <c r="FT46" s="132"/>
      <c r="FU46" s="132"/>
      <c r="FV46" s="132"/>
      <c r="FW46" s="132"/>
      <c r="FX46" s="132"/>
      <c r="FY46" s="132"/>
      <c r="FZ46" s="132"/>
      <c r="GA46" s="132"/>
      <c r="GB46" s="132"/>
      <c r="GC46" s="132"/>
      <c r="GD46" s="132"/>
      <c r="GE46" s="132"/>
      <c r="GF46" s="132"/>
      <c r="GG46" s="132"/>
      <c r="GH46" s="132"/>
      <c r="GI46" s="132"/>
      <c r="GJ46" s="132"/>
      <c r="GK46" s="132"/>
      <c r="GL46" s="132"/>
      <c r="GM46" s="132"/>
      <c r="GN46" s="132"/>
      <c r="GO46" s="132"/>
      <c r="GP46" s="132"/>
      <c r="GQ46" s="132"/>
      <c r="GR46" s="132"/>
      <c r="GS46" s="132"/>
      <c r="GT46" s="132"/>
      <c r="GU46" s="132"/>
      <c r="GV46" s="132"/>
      <c r="GW46" s="132"/>
      <c r="GX46" s="132"/>
      <c r="GY46" s="132"/>
      <c r="GZ46" s="132"/>
      <c r="HA46" s="132"/>
      <c r="HB46" s="132"/>
      <c r="HC46" s="132"/>
      <c r="HD46" s="132"/>
      <c r="HE46" s="132"/>
      <c r="HF46" s="132"/>
      <c r="HG46" s="132"/>
      <c r="HH46" s="132"/>
      <c r="HI46" s="132"/>
      <c r="HJ46" s="132"/>
      <c r="HK46" s="132"/>
      <c r="HL46" s="132"/>
      <c r="HM46" s="132"/>
      <c r="HN46" s="132"/>
      <c r="HO46" s="132"/>
      <c r="HP46" s="132"/>
    </row>
    <row r="47" spans="1:238" s="130" customFormat="1" ht="12.75" customHeight="1" x14ac:dyDescent="0.2">
      <c r="A47" s="2064" t="s">
        <v>38</v>
      </c>
      <c r="B47" s="2345" t="s">
        <v>897</v>
      </c>
      <c r="C47" s="626"/>
      <c r="D47" s="670"/>
      <c r="E47" s="637"/>
      <c r="F47" s="626"/>
      <c r="G47" s="670"/>
      <c r="H47" s="637"/>
      <c r="I47" s="626"/>
      <c r="J47" s="670"/>
      <c r="K47" s="637"/>
      <c r="L47" s="626"/>
      <c r="M47" s="670"/>
      <c r="N47" s="637"/>
      <c r="O47" s="626"/>
      <c r="P47" s="670"/>
      <c r="Q47" s="637"/>
      <c r="R47" s="626"/>
      <c r="S47" s="670"/>
      <c r="T47" s="637"/>
      <c r="U47" s="626"/>
      <c r="V47" s="670"/>
      <c r="W47" s="637"/>
      <c r="X47" s="626"/>
      <c r="Y47" s="670"/>
      <c r="Z47" s="637"/>
      <c r="AA47" s="626"/>
      <c r="AB47" s="670"/>
      <c r="AC47" s="637"/>
      <c r="AD47" s="626"/>
      <c r="AE47" s="670">
        <v>528</v>
      </c>
      <c r="AF47" s="637">
        <v>531.99199999999996</v>
      </c>
      <c r="AG47" s="626"/>
      <c r="AH47" s="670"/>
      <c r="AI47" s="637"/>
      <c r="AJ47" s="626"/>
      <c r="AK47" s="670"/>
      <c r="AL47" s="637"/>
      <c r="AM47" s="626"/>
      <c r="AN47" s="670"/>
      <c r="AO47" s="637"/>
      <c r="AP47" s="626"/>
      <c r="AQ47" s="670"/>
      <c r="AR47" s="637"/>
      <c r="AS47" s="626"/>
      <c r="AT47" s="670"/>
      <c r="AU47" s="637"/>
      <c r="AV47" s="626"/>
      <c r="AW47" s="670"/>
      <c r="AX47" s="637"/>
      <c r="AY47" s="626"/>
      <c r="AZ47" s="670"/>
      <c r="BA47" s="637"/>
      <c r="BB47" s="626"/>
      <c r="BC47" s="670"/>
      <c r="BD47" s="637"/>
      <c r="BE47" s="626"/>
      <c r="BF47" s="670"/>
      <c r="BG47" s="637"/>
      <c r="BH47" s="626">
        <v>0</v>
      </c>
      <c r="BI47" s="670">
        <v>528</v>
      </c>
      <c r="BJ47" s="637">
        <v>531.99199999999996</v>
      </c>
      <c r="BK47" s="626"/>
      <c r="BL47" s="670"/>
      <c r="BM47" s="637"/>
      <c r="BN47" s="626"/>
      <c r="BO47" s="670"/>
      <c r="BP47" s="637"/>
      <c r="BQ47" s="626"/>
      <c r="BR47" s="670"/>
      <c r="BS47" s="637"/>
      <c r="BT47" s="626"/>
      <c r="BU47" s="670"/>
      <c r="BV47" s="637"/>
      <c r="BW47" s="626"/>
      <c r="BX47" s="670"/>
      <c r="BY47" s="637"/>
      <c r="BZ47" s="626"/>
      <c r="CA47" s="670"/>
      <c r="CB47" s="637"/>
      <c r="CC47" s="626"/>
      <c r="CD47" s="670"/>
      <c r="CE47" s="637"/>
      <c r="CF47" s="626"/>
      <c r="CG47" s="670"/>
      <c r="CH47" s="637"/>
      <c r="CI47" s="626"/>
      <c r="CJ47" s="670"/>
      <c r="CK47" s="1558"/>
      <c r="CL47" s="629"/>
      <c r="CM47" s="670"/>
      <c r="CN47" s="637"/>
      <c r="CO47" s="629"/>
      <c r="CP47" s="670"/>
      <c r="CQ47" s="637"/>
      <c r="CR47" s="626"/>
      <c r="CS47" s="670"/>
      <c r="CT47" s="637"/>
      <c r="CU47" s="626"/>
      <c r="CV47" s="670"/>
      <c r="CW47" s="637"/>
      <c r="CX47" s="626"/>
      <c r="CY47" s="670"/>
      <c r="CZ47" s="637"/>
      <c r="DA47" s="629">
        <v>0</v>
      </c>
      <c r="DB47" s="670">
        <v>0</v>
      </c>
      <c r="DC47" s="637">
        <v>0</v>
      </c>
      <c r="DD47" s="629">
        <v>0</v>
      </c>
      <c r="DE47" s="670">
        <v>528</v>
      </c>
      <c r="DF47" s="637">
        <v>531.99199999999996</v>
      </c>
      <c r="DG47" s="626"/>
      <c r="DH47" s="670"/>
      <c r="DI47" s="637"/>
      <c r="DJ47" s="626"/>
      <c r="DK47" s="670"/>
      <c r="DL47" s="637"/>
      <c r="DM47" s="629">
        <v>0</v>
      </c>
      <c r="DN47" s="670">
        <v>0</v>
      </c>
      <c r="DO47" s="637">
        <v>0</v>
      </c>
      <c r="DP47" s="626"/>
      <c r="DQ47" s="670"/>
      <c r="DR47" s="637">
        <v>60</v>
      </c>
      <c r="DS47" s="626">
        <v>200</v>
      </c>
      <c r="DT47" s="670">
        <v>200</v>
      </c>
      <c r="DU47" s="637">
        <v>773.495</v>
      </c>
      <c r="DV47" s="629">
        <v>200</v>
      </c>
      <c r="DW47" s="670">
        <v>728</v>
      </c>
      <c r="DX47" s="637">
        <v>1365.4870000000001</v>
      </c>
      <c r="DY47" s="686">
        <v>187.5668956043956</v>
      </c>
      <c r="DZ47" s="575"/>
      <c r="EA47" s="575"/>
      <c r="EB47" s="575"/>
      <c r="EC47" s="575"/>
      <c r="ED47" s="575"/>
      <c r="EE47" s="575"/>
      <c r="EF47" s="575"/>
      <c r="EG47" s="575"/>
      <c r="EH47" s="575"/>
      <c r="EI47" s="575"/>
      <c r="EJ47" s="575"/>
      <c r="EK47" s="575"/>
      <c r="EL47" s="575"/>
      <c r="EM47" s="575"/>
      <c r="EN47" s="575"/>
      <c r="EO47" s="575"/>
      <c r="EP47" s="575"/>
      <c r="EQ47" s="575"/>
      <c r="ER47" s="575"/>
      <c r="ES47" s="575"/>
      <c r="ET47" s="575"/>
      <c r="EU47" s="575"/>
      <c r="EV47" s="575"/>
      <c r="EW47" s="575"/>
      <c r="EX47" s="575"/>
      <c r="EY47" s="575"/>
      <c r="EZ47" s="575"/>
      <c r="FA47" s="575"/>
      <c r="FB47" s="575"/>
      <c r="FC47" s="575"/>
      <c r="FD47" s="575"/>
      <c r="FE47" s="575"/>
      <c r="FF47" s="575"/>
      <c r="FG47" s="575"/>
      <c r="FH47" s="575"/>
      <c r="FI47" s="575"/>
      <c r="FJ47" s="575"/>
      <c r="FK47" s="575"/>
      <c r="FL47" s="575"/>
      <c r="FM47" s="575"/>
      <c r="FN47" s="575"/>
      <c r="FO47" s="575"/>
      <c r="FP47" s="575"/>
      <c r="FQ47" s="575"/>
      <c r="FR47" s="575"/>
      <c r="FS47" s="575"/>
      <c r="FT47" s="575"/>
      <c r="FU47" s="575"/>
      <c r="FV47" s="575"/>
      <c r="FW47" s="575"/>
      <c r="FX47" s="575"/>
      <c r="FY47" s="575"/>
      <c r="FZ47" s="575"/>
      <c r="GA47" s="575"/>
      <c r="GB47" s="575"/>
      <c r="GC47" s="575"/>
      <c r="GD47" s="575"/>
      <c r="GE47" s="575"/>
      <c r="GF47" s="575"/>
      <c r="GG47" s="575"/>
      <c r="GH47" s="575"/>
      <c r="GI47" s="575"/>
      <c r="GJ47" s="575"/>
      <c r="GK47" s="575"/>
      <c r="GL47" s="575"/>
      <c r="GM47" s="575"/>
      <c r="GN47" s="575"/>
      <c r="GO47" s="575"/>
      <c r="GP47" s="575"/>
      <c r="GQ47" s="575"/>
      <c r="GR47" s="575"/>
      <c r="GS47" s="575"/>
      <c r="GT47" s="575"/>
      <c r="GU47" s="575"/>
      <c r="GV47" s="575"/>
      <c r="GW47" s="575"/>
      <c r="GX47" s="575"/>
      <c r="GY47" s="575"/>
      <c r="GZ47" s="575"/>
      <c r="HA47" s="575"/>
      <c r="HB47" s="575"/>
      <c r="HC47" s="575"/>
      <c r="HD47" s="575"/>
      <c r="HE47" s="575"/>
      <c r="HF47" s="575"/>
      <c r="HG47" s="575"/>
      <c r="HH47" s="575"/>
      <c r="HI47" s="575"/>
      <c r="HJ47" s="575"/>
      <c r="HK47" s="575"/>
      <c r="HL47" s="575"/>
      <c r="HM47" s="575"/>
      <c r="HN47" s="575"/>
      <c r="HO47" s="575"/>
      <c r="HP47" s="575"/>
      <c r="HQ47" s="575"/>
      <c r="HR47" s="575"/>
      <c r="HS47" s="575"/>
      <c r="HT47" s="575"/>
      <c r="HU47" s="575"/>
      <c r="HV47" s="575"/>
      <c r="HW47" s="575"/>
      <c r="HX47" s="575"/>
      <c r="HY47" s="575"/>
      <c r="HZ47" s="575"/>
      <c r="IA47" s="575"/>
      <c r="IB47" s="575"/>
      <c r="IC47" s="575"/>
      <c r="ID47" s="575"/>
    </row>
    <row r="48" spans="1:238" s="128" customFormat="1" ht="12.75" customHeight="1" x14ac:dyDescent="0.2">
      <c r="A48" s="2064" t="s">
        <v>614</v>
      </c>
      <c r="B48" s="2345" t="s">
        <v>898</v>
      </c>
      <c r="C48" s="629">
        <v>6197</v>
      </c>
      <c r="D48" s="670">
        <v>1356</v>
      </c>
      <c r="E48" s="637">
        <v>1543.6589999999999</v>
      </c>
      <c r="F48" s="629">
        <v>611903</v>
      </c>
      <c r="G48" s="670">
        <v>506669</v>
      </c>
      <c r="H48" s="637">
        <v>465086.78600000002</v>
      </c>
      <c r="I48" s="629"/>
      <c r="J48" s="670"/>
      <c r="K48" s="637">
        <v>287.07799999999997</v>
      </c>
      <c r="L48" s="629"/>
      <c r="M48" s="670"/>
      <c r="N48" s="637"/>
      <c r="O48" s="629"/>
      <c r="P48" s="670"/>
      <c r="Q48" s="637"/>
      <c r="R48" s="629"/>
      <c r="S48" s="670"/>
      <c r="T48" s="637"/>
      <c r="U48" s="629"/>
      <c r="V48" s="670"/>
      <c r="W48" s="637"/>
      <c r="X48" s="629"/>
      <c r="Y48" s="670"/>
      <c r="Z48" s="637"/>
      <c r="AA48" s="629"/>
      <c r="AB48" s="670"/>
      <c r="AC48" s="637"/>
      <c r="AD48" s="629"/>
      <c r="AE48" s="670"/>
      <c r="AF48" s="637"/>
      <c r="AG48" s="629">
        <v>310013</v>
      </c>
      <c r="AH48" s="670">
        <v>307210</v>
      </c>
      <c r="AI48" s="637">
        <v>336380.43800000002</v>
      </c>
      <c r="AJ48" s="629"/>
      <c r="AK48" s="670"/>
      <c r="AL48" s="637"/>
      <c r="AM48" s="629"/>
      <c r="AN48" s="670"/>
      <c r="AO48" s="637"/>
      <c r="AP48" s="629"/>
      <c r="AQ48" s="670"/>
      <c r="AR48" s="637"/>
      <c r="AS48" s="629"/>
      <c r="AT48" s="670"/>
      <c r="AU48" s="637"/>
      <c r="AV48" s="629"/>
      <c r="AW48" s="670"/>
      <c r="AX48" s="637"/>
      <c r="AY48" s="629"/>
      <c r="AZ48" s="670">
        <v>2629</v>
      </c>
      <c r="BA48" s="637">
        <v>2999.56</v>
      </c>
      <c r="BB48" s="629"/>
      <c r="BC48" s="670"/>
      <c r="BD48" s="637"/>
      <c r="BE48" s="629">
        <v>10000</v>
      </c>
      <c r="BF48" s="670">
        <v>5700</v>
      </c>
      <c r="BG48" s="637">
        <v>7583.9669999999996</v>
      </c>
      <c r="BH48" s="629">
        <v>938113</v>
      </c>
      <c r="BI48" s="670">
        <v>823564</v>
      </c>
      <c r="BJ48" s="637">
        <v>813881.48800000001</v>
      </c>
      <c r="BK48" s="629"/>
      <c r="BL48" s="670"/>
      <c r="BM48" s="637"/>
      <c r="BN48" s="629"/>
      <c r="BO48" s="670"/>
      <c r="BP48" s="637"/>
      <c r="BQ48" s="629"/>
      <c r="BR48" s="670"/>
      <c r="BS48" s="637"/>
      <c r="BT48" s="629"/>
      <c r="BU48" s="670"/>
      <c r="BV48" s="637"/>
      <c r="BW48" s="629"/>
      <c r="BX48" s="670"/>
      <c r="BY48" s="637"/>
      <c r="BZ48" s="629"/>
      <c r="CA48" s="670"/>
      <c r="CB48" s="637"/>
      <c r="CC48" s="629"/>
      <c r="CD48" s="670"/>
      <c r="CE48" s="637"/>
      <c r="CF48" s="629"/>
      <c r="CG48" s="670"/>
      <c r="CH48" s="637"/>
      <c r="CI48" s="629"/>
      <c r="CJ48" s="670"/>
      <c r="CK48" s="1558"/>
      <c r="CL48" s="629">
        <v>81638</v>
      </c>
      <c r="CM48" s="670">
        <v>49658</v>
      </c>
      <c r="CN48" s="637">
        <v>46606.675999999999</v>
      </c>
      <c r="CO48" s="629"/>
      <c r="CP48" s="670"/>
      <c r="CQ48" s="637"/>
      <c r="CR48" s="629"/>
      <c r="CS48" s="670"/>
      <c r="CT48" s="637"/>
      <c r="CU48" s="629"/>
      <c r="CV48" s="670"/>
      <c r="CW48" s="637"/>
      <c r="CX48" s="629"/>
      <c r="CY48" s="670"/>
      <c r="CZ48" s="637"/>
      <c r="DA48" s="629">
        <v>81638</v>
      </c>
      <c r="DB48" s="670">
        <v>49658</v>
      </c>
      <c r="DC48" s="637">
        <v>46606.675999999999</v>
      </c>
      <c r="DD48" s="629">
        <v>1019751</v>
      </c>
      <c r="DE48" s="670">
        <v>873222</v>
      </c>
      <c r="DF48" s="637">
        <v>860488.16399999999</v>
      </c>
      <c r="DG48" s="629"/>
      <c r="DH48" s="670"/>
      <c r="DI48" s="637"/>
      <c r="DJ48" s="629">
        <v>4300</v>
      </c>
      <c r="DK48" s="670">
        <v>7049</v>
      </c>
      <c r="DL48" s="637">
        <v>7034.2480000000005</v>
      </c>
      <c r="DM48" s="626">
        <v>4300</v>
      </c>
      <c r="DN48" s="667">
        <v>7049</v>
      </c>
      <c r="DO48" s="634">
        <v>7034.2480000000005</v>
      </c>
      <c r="DP48" s="629">
        <v>12584</v>
      </c>
      <c r="DQ48" s="670">
        <v>16584</v>
      </c>
      <c r="DR48" s="637">
        <v>14250.294</v>
      </c>
      <c r="DS48" s="629">
        <v>50000</v>
      </c>
      <c r="DT48" s="670">
        <v>74492.800000000003</v>
      </c>
      <c r="DU48" s="637">
        <v>74505.002999999997</v>
      </c>
      <c r="DV48" s="629">
        <v>1086635</v>
      </c>
      <c r="DW48" s="670">
        <v>971347.8</v>
      </c>
      <c r="DX48" s="637">
        <v>956277.70900000003</v>
      </c>
      <c r="DY48" s="686">
        <v>98.448538103447603</v>
      </c>
      <c r="DZ48" s="574"/>
      <c r="EA48" s="574"/>
      <c r="EB48" s="574"/>
      <c r="EC48" s="574"/>
      <c r="ED48" s="574"/>
      <c r="EE48" s="574"/>
      <c r="EF48" s="574"/>
      <c r="EG48" s="574"/>
      <c r="EH48" s="574"/>
      <c r="EI48" s="574"/>
      <c r="EJ48" s="574"/>
      <c r="EK48" s="574"/>
      <c r="EL48" s="574"/>
      <c r="EM48" s="574"/>
      <c r="EN48" s="574"/>
      <c r="EO48" s="574"/>
      <c r="EP48" s="574"/>
      <c r="EQ48" s="574"/>
      <c r="ER48" s="574"/>
      <c r="ES48" s="574"/>
      <c r="ET48" s="574"/>
      <c r="EU48" s="574"/>
      <c r="EV48" s="574"/>
      <c r="EW48" s="574"/>
      <c r="EX48" s="574"/>
      <c r="EY48" s="574"/>
      <c r="EZ48" s="574"/>
      <c r="FA48" s="574"/>
      <c r="FB48" s="574"/>
      <c r="FC48" s="574"/>
      <c r="FD48" s="574"/>
      <c r="FE48" s="574"/>
      <c r="FF48" s="574"/>
      <c r="FG48" s="574"/>
      <c r="FH48" s="574"/>
      <c r="FI48" s="574"/>
      <c r="FJ48" s="574"/>
      <c r="FK48" s="574"/>
      <c r="FL48" s="574"/>
      <c r="FM48" s="574"/>
      <c r="FN48" s="574"/>
      <c r="FO48" s="574"/>
      <c r="FP48" s="574"/>
      <c r="FQ48" s="574"/>
      <c r="FR48" s="574"/>
      <c r="FS48" s="574"/>
      <c r="FT48" s="574"/>
      <c r="FU48" s="574"/>
      <c r="FV48" s="574"/>
      <c r="FW48" s="574"/>
      <c r="FX48" s="574"/>
      <c r="FY48" s="574"/>
      <c r="FZ48" s="574"/>
      <c r="GA48" s="574"/>
      <c r="GB48" s="574"/>
      <c r="GC48" s="574"/>
      <c r="GD48" s="574"/>
      <c r="GE48" s="574"/>
      <c r="GF48" s="574"/>
      <c r="GG48" s="574"/>
      <c r="GH48" s="574"/>
      <c r="GI48" s="574"/>
      <c r="GJ48" s="574"/>
      <c r="GK48" s="574"/>
      <c r="GL48" s="574"/>
      <c r="GM48" s="574"/>
      <c r="GN48" s="574"/>
      <c r="GO48" s="574"/>
      <c r="GP48" s="574"/>
      <c r="GQ48" s="574"/>
      <c r="GR48" s="574"/>
      <c r="GS48" s="574"/>
      <c r="GT48" s="574"/>
      <c r="GU48" s="574"/>
      <c r="GV48" s="574"/>
      <c r="GW48" s="574"/>
      <c r="GX48" s="574"/>
      <c r="GY48" s="574"/>
      <c r="GZ48" s="574"/>
      <c r="HA48" s="574"/>
      <c r="HB48" s="574"/>
      <c r="HC48" s="574"/>
      <c r="HD48" s="574"/>
      <c r="HE48" s="574"/>
      <c r="HF48" s="574"/>
      <c r="HG48" s="574"/>
      <c r="HH48" s="574"/>
      <c r="HI48" s="574"/>
      <c r="HJ48" s="574"/>
      <c r="HK48" s="574"/>
      <c r="HL48" s="574"/>
      <c r="HM48" s="574"/>
      <c r="HN48" s="574"/>
      <c r="HO48" s="574"/>
      <c r="HP48" s="574"/>
      <c r="HQ48" s="574"/>
      <c r="HR48" s="574"/>
      <c r="HS48" s="574"/>
      <c r="HT48" s="574"/>
      <c r="HU48" s="574"/>
      <c r="HV48" s="574"/>
      <c r="HW48" s="574"/>
      <c r="HX48" s="574"/>
      <c r="HY48" s="574"/>
      <c r="HZ48" s="574"/>
      <c r="IA48" s="574"/>
      <c r="IB48" s="574"/>
      <c r="IC48" s="574"/>
      <c r="ID48" s="574"/>
    </row>
    <row r="49" spans="1:224" ht="12.75" customHeight="1" x14ac:dyDescent="0.2">
      <c r="A49" s="2064" t="s">
        <v>820</v>
      </c>
      <c r="B49" s="2345" t="s">
        <v>899</v>
      </c>
      <c r="C49" s="627"/>
      <c r="D49" s="670"/>
      <c r="E49" s="638"/>
      <c r="F49" s="627"/>
      <c r="G49" s="671"/>
      <c r="H49" s="637"/>
      <c r="I49" s="627"/>
      <c r="J49" s="671"/>
      <c r="K49" s="638"/>
      <c r="L49" s="627"/>
      <c r="M49" s="671"/>
      <c r="N49" s="638"/>
      <c r="O49" s="627"/>
      <c r="P49" s="671"/>
      <c r="Q49" s="638"/>
      <c r="R49" s="626">
        <v>4000</v>
      </c>
      <c r="S49" s="670">
        <v>8480</v>
      </c>
      <c r="T49" s="637">
        <v>3692.8409999999999</v>
      </c>
      <c r="U49" s="627"/>
      <c r="V49" s="670">
        <v>531</v>
      </c>
      <c r="W49" s="637"/>
      <c r="X49" s="626">
        <v>3100</v>
      </c>
      <c r="Y49" s="670">
        <v>3100</v>
      </c>
      <c r="Z49" s="637">
        <v>2111.8809999999999</v>
      </c>
      <c r="AA49" s="627"/>
      <c r="AB49" s="671"/>
      <c r="AC49" s="638"/>
      <c r="AD49" s="627"/>
      <c r="AE49" s="671"/>
      <c r="AF49" s="638"/>
      <c r="AG49" s="626">
        <v>38524</v>
      </c>
      <c r="AH49" s="670">
        <v>6276</v>
      </c>
      <c r="AI49" s="637">
        <v>4878.7160000000003</v>
      </c>
      <c r="AJ49" s="627"/>
      <c r="AK49" s="671"/>
      <c r="AL49" s="638"/>
      <c r="AM49" s="627"/>
      <c r="AN49" s="671">
        <v>3589</v>
      </c>
      <c r="AO49" s="638">
        <v>2122.511</v>
      </c>
      <c r="AP49" s="627"/>
      <c r="AQ49" s="671"/>
      <c r="AR49" s="638"/>
      <c r="AS49" s="627"/>
      <c r="AT49" s="671"/>
      <c r="AU49" s="638"/>
      <c r="AV49" s="626"/>
      <c r="AW49" s="670">
        <v>574</v>
      </c>
      <c r="AX49" s="637">
        <v>573.14499999999998</v>
      </c>
      <c r="AY49" s="627">
        <v>32</v>
      </c>
      <c r="AZ49" s="671">
        <v>32</v>
      </c>
      <c r="BA49" s="638"/>
      <c r="BB49" s="626">
        <v>12598</v>
      </c>
      <c r="BC49" s="670">
        <v>74335</v>
      </c>
      <c r="BD49" s="637">
        <v>49995.567999999999</v>
      </c>
      <c r="BE49" s="627"/>
      <c r="BF49" s="671"/>
      <c r="BG49" s="638"/>
      <c r="BH49" s="626">
        <v>58254</v>
      </c>
      <c r="BI49" s="670">
        <v>96917</v>
      </c>
      <c r="BJ49" s="637">
        <v>63374.661999999997</v>
      </c>
      <c r="BK49" s="627"/>
      <c r="BL49" s="671"/>
      <c r="BM49" s="638"/>
      <c r="BN49" s="626"/>
      <c r="BO49" s="670"/>
      <c r="BP49" s="637"/>
      <c r="BQ49" s="627"/>
      <c r="BR49" s="671"/>
      <c r="BS49" s="638"/>
      <c r="BT49" s="627"/>
      <c r="BU49" s="671"/>
      <c r="BV49" s="638"/>
      <c r="BW49" s="627"/>
      <c r="BX49" s="671"/>
      <c r="BY49" s="638"/>
      <c r="BZ49" s="627"/>
      <c r="CA49" s="671"/>
      <c r="CB49" s="638"/>
      <c r="CC49" s="627"/>
      <c r="CD49" s="670">
        <v>2350</v>
      </c>
      <c r="CE49" s="637">
        <v>2350.0529999999999</v>
      </c>
      <c r="CF49" s="627"/>
      <c r="CG49" s="671"/>
      <c r="CH49" s="638"/>
      <c r="CI49" s="627"/>
      <c r="CJ49" s="671"/>
      <c r="CK49" s="1559"/>
      <c r="CL49" s="630"/>
      <c r="CM49" s="671"/>
      <c r="CN49" s="638"/>
      <c r="CO49" s="629">
        <v>4000</v>
      </c>
      <c r="CP49" s="670">
        <v>4000</v>
      </c>
      <c r="CQ49" s="637">
        <v>2333.953</v>
      </c>
      <c r="CR49" s="627"/>
      <c r="CS49" s="671"/>
      <c r="CT49" s="638"/>
      <c r="CU49" s="627"/>
      <c r="CV49" s="671"/>
      <c r="CW49" s="638"/>
      <c r="CX49" s="627"/>
      <c r="CY49" s="671"/>
      <c r="CZ49" s="638"/>
      <c r="DA49" s="629">
        <v>4000</v>
      </c>
      <c r="DB49" s="670">
        <v>6350</v>
      </c>
      <c r="DC49" s="637">
        <v>4684.0059999999994</v>
      </c>
      <c r="DD49" s="629">
        <v>62254</v>
      </c>
      <c r="DE49" s="670">
        <v>103267</v>
      </c>
      <c r="DF49" s="2001">
        <v>68058.667999999991</v>
      </c>
      <c r="DG49" s="626">
        <v>2000</v>
      </c>
      <c r="DH49" s="670">
        <v>70</v>
      </c>
      <c r="DI49" s="637">
        <v>70.47</v>
      </c>
      <c r="DJ49" s="626">
        <v>50</v>
      </c>
      <c r="DK49" s="670">
        <v>173</v>
      </c>
      <c r="DL49" s="637">
        <v>862.86900000000003</v>
      </c>
      <c r="DM49" s="629">
        <v>2050</v>
      </c>
      <c r="DN49" s="670">
        <v>243</v>
      </c>
      <c r="DO49" s="637">
        <v>933.33900000000006</v>
      </c>
      <c r="DP49" s="626"/>
      <c r="DQ49" s="670"/>
      <c r="DR49" s="637">
        <v>330.637</v>
      </c>
      <c r="DS49" s="626">
        <v>16350</v>
      </c>
      <c r="DT49" s="670">
        <v>16350</v>
      </c>
      <c r="DU49" s="637">
        <v>27204.36</v>
      </c>
      <c r="DV49" s="629">
        <v>80654</v>
      </c>
      <c r="DW49" s="670">
        <v>119860</v>
      </c>
      <c r="DX49" s="637">
        <v>96527.004000000001</v>
      </c>
      <c r="DY49" s="686">
        <v>80.53312531286501</v>
      </c>
      <c r="DZ49" s="132"/>
      <c r="EA49" s="132"/>
      <c r="EB49" s="132"/>
      <c r="EC49" s="132"/>
      <c r="ED49" s="132"/>
      <c r="EE49" s="132"/>
      <c r="EF49" s="132"/>
      <c r="EG49" s="132"/>
      <c r="EH49" s="132"/>
      <c r="EI49" s="132"/>
      <c r="EJ49" s="132"/>
      <c r="EK49" s="132"/>
      <c r="EL49" s="132"/>
      <c r="EM49" s="132"/>
      <c r="EN49" s="132"/>
      <c r="EO49" s="132"/>
      <c r="EP49" s="132"/>
      <c r="EQ49" s="132"/>
      <c r="ER49" s="132"/>
      <c r="ES49" s="132"/>
      <c r="ET49" s="132"/>
      <c r="EU49" s="132"/>
      <c r="EV49" s="132"/>
      <c r="EW49" s="132"/>
      <c r="EX49" s="132"/>
      <c r="EY49" s="132"/>
      <c r="EZ49" s="132"/>
      <c r="FA49" s="132"/>
      <c r="FB49" s="132"/>
      <c r="FC49" s="132"/>
      <c r="FD49" s="132"/>
      <c r="FE49" s="132"/>
      <c r="FF49" s="132"/>
      <c r="FG49" s="132"/>
      <c r="FH49" s="132"/>
      <c r="FI49" s="132"/>
      <c r="FJ49" s="132"/>
      <c r="FK49" s="132"/>
      <c r="FL49" s="132"/>
      <c r="FM49" s="132"/>
      <c r="FN49" s="132"/>
      <c r="FO49" s="132"/>
      <c r="FP49" s="132"/>
      <c r="FQ49" s="132"/>
      <c r="FR49" s="132"/>
      <c r="FS49" s="132"/>
      <c r="FT49" s="132"/>
      <c r="FU49" s="132"/>
      <c r="FV49" s="132"/>
      <c r="FW49" s="132"/>
      <c r="FX49" s="132"/>
      <c r="FY49" s="132"/>
      <c r="FZ49" s="132"/>
      <c r="GA49" s="132"/>
      <c r="GB49" s="132"/>
      <c r="GC49" s="132"/>
      <c r="GD49" s="132"/>
      <c r="GE49" s="132"/>
      <c r="GF49" s="132"/>
      <c r="GG49" s="132"/>
      <c r="GH49" s="132"/>
      <c r="GI49" s="132"/>
      <c r="GJ49" s="132"/>
      <c r="GK49" s="132"/>
      <c r="GL49" s="132"/>
      <c r="GM49" s="132"/>
      <c r="GN49" s="132"/>
      <c r="GO49" s="132"/>
      <c r="GP49" s="132"/>
      <c r="GQ49" s="132"/>
      <c r="GR49" s="132"/>
      <c r="GS49" s="132"/>
      <c r="GT49" s="132"/>
      <c r="GU49" s="132"/>
      <c r="GV49" s="132"/>
      <c r="GW49" s="132"/>
      <c r="GX49" s="132"/>
      <c r="GY49" s="132"/>
      <c r="GZ49" s="132"/>
      <c r="HA49" s="132"/>
      <c r="HB49" s="132"/>
      <c r="HC49" s="132"/>
      <c r="HD49" s="132"/>
      <c r="HE49" s="132"/>
      <c r="HF49" s="132"/>
      <c r="HG49" s="132"/>
      <c r="HH49" s="132"/>
      <c r="HI49" s="132"/>
      <c r="HJ49" s="132"/>
      <c r="HK49" s="132"/>
      <c r="HL49" s="132"/>
      <c r="HM49" s="132"/>
      <c r="HN49" s="132"/>
      <c r="HO49" s="132"/>
      <c r="HP49" s="132"/>
    </row>
    <row r="50" spans="1:224" ht="12.75" customHeight="1" x14ac:dyDescent="0.2">
      <c r="A50" s="2064" t="s">
        <v>900</v>
      </c>
      <c r="B50" s="2345" t="s">
        <v>1347</v>
      </c>
      <c r="C50" s="627"/>
      <c r="D50" s="671"/>
      <c r="E50" s="638"/>
      <c r="F50" s="627"/>
      <c r="G50" s="671"/>
      <c r="H50" s="638"/>
      <c r="I50" s="627"/>
      <c r="J50" s="671"/>
      <c r="K50" s="638"/>
      <c r="L50" s="627"/>
      <c r="M50" s="671"/>
      <c r="N50" s="638"/>
      <c r="O50" s="627"/>
      <c r="P50" s="671"/>
      <c r="Q50" s="638"/>
      <c r="R50" s="627"/>
      <c r="S50" s="671"/>
      <c r="T50" s="638"/>
      <c r="U50" s="627"/>
      <c r="V50" s="671"/>
      <c r="W50" s="638"/>
      <c r="X50" s="627"/>
      <c r="Y50" s="671"/>
      <c r="Z50" s="638"/>
      <c r="AA50" s="627"/>
      <c r="AB50" s="671"/>
      <c r="AC50" s="638"/>
      <c r="AD50" s="627"/>
      <c r="AE50" s="671"/>
      <c r="AF50" s="638"/>
      <c r="AG50" s="627"/>
      <c r="AH50" s="671"/>
      <c r="AI50" s="638"/>
      <c r="AJ50" s="627"/>
      <c r="AK50" s="671"/>
      <c r="AL50" s="638"/>
      <c r="AM50" s="627"/>
      <c r="AN50" s="671"/>
      <c r="AO50" s="638"/>
      <c r="AP50" s="627"/>
      <c r="AQ50" s="671"/>
      <c r="AR50" s="638"/>
      <c r="AS50" s="627"/>
      <c r="AT50" s="671"/>
      <c r="AU50" s="638"/>
      <c r="AV50" s="627"/>
      <c r="AW50" s="671"/>
      <c r="AX50" s="638"/>
      <c r="AY50" s="627"/>
      <c r="AZ50" s="671"/>
      <c r="BA50" s="638"/>
      <c r="BB50" s="627"/>
      <c r="BC50" s="671"/>
      <c r="BD50" s="638"/>
      <c r="BE50" s="626"/>
      <c r="BF50" s="670">
        <v>1140</v>
      </c>
      <c r="BG50" s="637">
        <v>1140.24</v>
      </c>
      <c r="BH50" s="626">
        <v>0</v>
      </c>
      <c r="BI50" s="670">
        <v>1140</v>
      </c>
      <c r="BJ50" s="637">
        <v>1140.24</v>
      </c>
      <c r="BK50" s="627"/>
      <c r="BL50" s="671"/>
      <c r="BM50" s="638"/>
      <c r="BN50" s="626"/>
      <c r="BO50" s="670"/>
      <c r="BP50" s="637"/>
      <c r="BQ50" s="627"/>
      <c r="BR50" s="671"/>
      <c r="BS50" s="638"/>
      <c r="BT50" s="627"/>
      <c r="BU50" s="671"/>
      <c r="BV50" s="638"/>
      <c r="BW50" s="627"/>
      <c r="BX50" s="671"/>
      <c r="BY50" s="638"/>
      <c r="BZ50" s="627"/>
      <c r="CA50" s="671"/>
      <c r="CB50" s="638"/>
      <c r="CC50" s="627"/>
      <c r="CD50" s="670"/>
      <c r="CE50" s="638"/>
      <c r="CF50" s="627"/>
      <c r="CG50" s="671"/>
      <c r="CH50" s="638"/>
      <c r="CI50" s="627"/>
      <c r="CJ50" s="671"/>
      <c r="CK50" s="1559"/>
      <c r="CL50" s="630"/>
      <c r="CM50" s="671"/>
      <c r="CN50" s="638"/>
      <c r="CO50" s="630"/>
      <c r="CP50" s="671"/>
      <c r="CQ50" s="638"/>
      <c r="CR50" s="627"/>
      <c r="CS50" s="671"/>
      <c r="CT50" s="638"/>
      <c r="CU50" s="627"/>
      <c r="CV50" s="671"/>
      <c r="CW50" s="638"/>
      <c r="CX50" s="627"/>
      <c r="CY50" s="671"/>
      <c r="CZ50" s="638"/>
      <c r="DA50" s="629">
        <v>0</v>
      </c>
      <c r="DB50" s="670">
        <v>0</v>
      </c>
      <c r="DC50" s="637">
        <v>0</v>
      </c>
      <c r="DD50" s="629">
        <v>0</v>
      </c>
      <c r="DE50" s="670">
        <v>1140</v>
      </c>
      <c r="DF50" s="637">
        <v>1140.24</v>
      </c>
      <c r="DG50" s="626"/>
      <c r="DH50" s="670"/>
      <c r="DI50" s="637"/>
      <c r="DJ50" s="627"/>
      <c r="DK50" s="671"/>
      <c r="DL50" s="638"/>
      <c r="DM50" s="629">
        <v>0</v>
      </c>
      <c r="DN50" s="670">
        <v>0</v>
      </c>
      <c r="DO50" s="637">
        <v>0</v>
      </c>
      <c r="DP50" s="627"/>
      <c r="DQ50" s="671"/>
      <c r="DR50" s="638"/>
      <c r="DS50" s="627"/>
      <c r="DT50" s="671"/>
      <c r="DU50" s="638"/>
      <c r="DV50" s="629">
        <v>0</v>
      </c>
      <c r="DW50" s="670">
        <v>1140</v>
      </c>
      <c r="DX50" s="637">
        <v>1140.24</v>
      </c>
      <c r="DY50" s="686">
        <v>100.02105263157894</v>
      </c>
      <c r="DZ50" s="132"/>
      <c r="EA50" s="132"/>
      <c r="EB50" s="132"/>
      <c r="EC50" s="132"/>
      <c r="ED50" s="132"/>
      <c r="EE50" s="132"/>
      <c r="EF50" s="132"/>
      <c r="EG50" s="132"/>
      <c r="EH50" s="132"/>
      <c r="EI50" s="132"/>
      <c r="EJ50" s="132"/>
      <c r="EK50" s="132"/>
      <c r="EL50" s="132"/>
      <c r="EM50" s="132"/>
      <c r="EN50" s="132"/>
      <c r="EO50" s="132"/>
      <c r="EP50" s="132"/>
      <c r="EQ50" s="132"/>
      <c r="ER50" s="132"/>
      <c r="ES50" s="132"/>
      <c r="ET50" s="132"/>
      <c r="EU50" s="132"/>
      <c r="EV50" s="132"/>
      <c r="EW50" s="132"/>
      <c r="EX50" s="132"/>
      <c r="EY50" s="132"/>
      <c r="EZ50" s="132"/>
      <c r="FA50" s="132"/>
      <c r="FB50" s="132"/>
      <c r="FC50" s="132"/>
      <c r="FD50" s="132"/>
      <c r="FE50" s="132"/>
      <c r="FF50" s="132"/>
      <c r="FG50" s="132"/>
      <c r="FH50" s="132"/>
      <c r="FI50" s="132"/>
      <c r="FJ50" s="132"/>
      <c r="FK50" s="132"/>
      <c r="FL50" s="132"/>
      <c r="FM50" s="132"/>
      <c r="FN50" s="132"/>
      <c r="FO50" s="132"/>
      <c r="FP50" s="132"/>
      <c r="FQ50" s="132"/>
      <c r="FR50" s="132"/>
      <c r="FS50" s="132"/>
      <c r="FT50" s="132"/>
      <c r="FU50" s="132"/>
      <c r="FV50" s="132"/>
      <c r="FW50" s="132"/>
      <c r="FX50" s="132"/>
      <c r="FY50" s="132"/>
      <c r="FZ50" s="132"/>
      <c r="GA50" s="132"/>
      <c r="GB50" s="132"/>
      <c r="GC50" s="132"/>
      <c r="GD50" s="132"/>
      <c r="GE50" s="132"/>
      <c r="GF50" s="132"/>
      <c r="GG50" s="132"/>
      <c r="GH50" s="132"/>
      <c r="GI50" s="132"/>
      <c r="GJ50" s="132"/>
      <c r="GK50" s="132"/>
      <c r="GL50" s="132"/>
      <c r="GM50" s="132"/>
      <c r="GN50" s="132"/>
      <c r="GO50" s="132"/>
      <c r="GP50" s="132"/>
      <c r="GQ50" s="132"/>
      <c r="GR50" s="132"/>
      <c r="GS50" s="132"/>
      <c r="GT50" s="132"/>
      <c r="GU50" s="132"/>
      <c r="GV50" s="132"/>
      <c r="GW50" s="132"/>
      <c r="GX50" s="132"/>
      <c r="GY50" s="132"/>
      <c r="GZ50" s="132"/>
      <c r="HA50" s="132"/>
      <c r="HB50" s="132"/>
      <c r="HC50" s="132"/>
      <c r="HD50" s="132"/>
      <c r="HE50" s="132"/>
      <c r="HF50" s="132"/>
      <c r="HG50" s="132"/>
      <c r="HH50" s="132"/>
      <c r="HI50" s="132"/>
      <c r="HJ50" s="132"/>
      <c r="HK50" s="132"/>
      <c r="HL50" s="132"/>
      <c r="HM50" s="132"/>
      <c r="HN50" s="132"/>
      <c r="HO50" s="132"/>
      <c r="HP50" s="132"/>
    </row>
    <row r="51" spans="1:224" ht="12.75" customHeight="1" x14ac:dyDescent="0.2">
      <c r="A51" s="2064" t="s">
        <v>901</v>
      </c>
      <c r="B51" s="2345" t="s">
        <v>902</v>
      </c>
      <c r="C51" s="626"/>
      <c r="D51" s="670"/>
      <c r="E51" s="637"/>
      <c r="F51" s="626"/>
      <c r="G51" s="670"/>
      <c r="H51" s="637"/>
      <c r="I51" s="626"/>
      <c r="J51" s="670"/>
      <c r="K51" s="637"/>
      <c r="L51" s="626"/>
      <c r="M51" s="670"/>
      <c r="N51" s="637"/>
      <c r="O51" s="626"/>
      <c r="P51" s="670"/>
      <c r="Q51" s="637"/>
      <c r="R51" s="626"/>
      <c r="S51" s="670"/>
      <c r="T51" s="637"/>
      <c r="U51" s="626">
        <v>84445</v>
      </c>
      <c r="V51" s="670">
        <v>84445</v>
      </c>
      <c r="W51" s="637">
        <v>59964.165999999997</v>
      </c>
      <c r="X51" s="626"/>
      <c r="Y51" s="670"/>
      <c r="Z51" s="637"/>
      <c r="AA51" s="626"/>
      <c r="AB51" s="670"/>
      <c r="AC51" s="637"/>
      <c r="AD51" s="626"/>
      <c r="AE51" s="670"/>
      <c r="AF51" s="637"/>
      <c r="AG51" s="626"/>
      <c r="AH51" s="670"/>
      <c r="AI51" s="637"/>
      <c r="AJ51" s="626"/>
      <c r="AK51" s="670"/>
      <c r="AL51" s="637"/>
      <c r="AM51" s="626"/>
      <c r="AN51" s="670"/>
      <c r="AO51" s="637"/>
      <c r="AP51" s="626"/>
      <c r="AQ51" s="670"/>
      <c r="AR51" s="637"/>
      <c r="AS51" s="626"/>
      <c r="AT51" s="670"/>
      <c r="AU51" s="637"/>
      <c r="AV51" s="626">
        <v>214077</v>
      </c>
      <c r="AW51" s="670">
        <v>214077</v>
      </c>
      <c r="AX51" s="637">
        <v>191702.96400000001</v>
      </c>
      <c r="AY51" s="626"/>
      <c r="AZ51" s="670"/>
      <c r="BA51" s="637"/>
      <c r="BB51" s="626"/>
      <c r="BC51" s="670"/>
      <c r="BD51" s="637"/>
      <c r="BE51" s="626"/>
      <c r="BF51" s="670"/>
      <c r="BG51" s="637"/>
      <c r="BH51" s="626">
        <v>298522</v>
      </c>
      <c r="BI51" s="670">
        <v>298522</v>
      </c>
      <c r="BJ51" s="637">
        <v>251667.13</v>
      </c>
      <c r="BK51" s="626"/>
      <c r="BL51" s="670"/>
      <c r="BM51" s="637"/>
      <c r="BN51" s="626"/>
      <c r="BO51" s="670"/>
      <c r="BP51" s="637"/>
      <c r="BQ51" s="626"/>
      <c r="BR51" s="670"/>
      <c r="BS51" s="637"/>
      <c r="BT51" s="626"/>
      <c r="BU51" s="670"/>
      <c r="BV51" s="637"/>
      <c r="BW51" s="626"/>
      <c r="BX51" s="670"/>
      <c r="BY51" s="637"/>
      <c r="BZ51" s="626"/>
      <c r="CA51" s="670"/>
      <c r="CB51" s="637"/>
      <c r="CC51" s="626"/>
      <c r="CD51" s="670"/>
      <c r="CE51" s="637"/>
      <c r="CF51" s="626"/>
      <c r="CG51" s="670"/>
      <c r="CH51" s="637"/>
      <c r="CI51" s="626"/>
      <c r="CJ51" s="670"/>
      <c r="CK51" s="1558"/>
      <c r="CL51" s="629"/>
      <c r="CM51" s="670"/>
      <c r="CN51" s="637"/>
      <c r="CO51" s="629"/>
      <c r="CP51" s="670"/>
      <c r="CQ51" s="637"/>
      <c r="CR51" s="626"/>
      <c r="CS51" s="670"/>
      <c r="CT51" s="637"/>
      <c r="CU51" s="626"/>
      <c r="CV51" s="670"/>
      <c r="CW51" s="637"/>
      <c r="CX51" s="626"/>
      <c r="CY51" s="670"/>
      <c r="CZ51" s="637"/>
      <c r="DA51" s="629">
        <v>0</v>
      </c>
      <c r="DB51" s="670">
        <v>0</v>
      </c>
      <c r="DC51" s="637">
        <v>0</v>
      </c>
      <c r="DD51" s="629">
        <v>298522</v>
      </c>
      <c r="DE51" s="670">
        <v>298522</v>
      </c>
      <c r="DF51" s="637">
        <v>251667.13</v>
      </c>
      <c r="DG51" s="626"/>
      <c r="DH51" s="670"/>
      <c r="DI51" s="637"/>
      <c r="DJ51" s="626"/>
      <c r="DK51" s="670"/>
      <c r="DL51" s="637"/>
      <c r="DM51" s="629">
        <v>0</v>
      </c>
      <c r="DN51" s="670">
        <v>0</v>
      </c>
      <c r="DO51" s="637">
        <v>0</v>
      </c>
      <c r="DP51" s="626">
        <v>100757</v>
      </c>
      <c r="DQ51" s="670">
        <v>103572.78599999999</v>
      </c>
      <c r="DR51" s="637">
        <v>97181.520999999993</v>
      </c>
      <c r="DS51" s="626"/>
      <c r="DT51" s="670"/>
      <c r="DU51" s="637"/>
      <c r="DV51" s="629">
        <v>399279</v>
      </c>
      <c r="DW51" s="670">
        <v>402094.78599999996</v>
      </c>
      <c r="DX51" s="637">
        <v>348848.65100000001</v>
      </c>
      <c r="DY51" s="686">
        <v>86.757815108798766</v>
      </c>
      <c r="DZ51" s="132"/>
      <c r="EA51" s="132"/>
      <c r="EB51" s="132"/>
      <c r="EC51" s="132"/>
      <c r="ED51" s="132"/>
      <c r="EE51" s="132"/>
      <c r="EF51" s="132"/>
      <c r="EG51" s="132"/>
      <c r="EH51" s="132"/>
      <c r="EI51" s="132"/>
      <c r="EJ51" s="132"/>
      <c r="EK51" s="132"/>
      <c r="EL51" s="132"/>
      <c r="EM51" s="132"/>
      <c r="EN51" s="132"/>
      <c r="EO51" s="132"/>
      <c r="EP51" s="132"/>
      <c r="EQ51" s="132"/>
      <c r="ER51" s="132"/>
      <c r="ES51" s="132"/>
      <c r="ET51" s="132"/>
      <c r="EU51" s="132"/>
      <c r="EV51" s="132"/>
      <c r="EW51" s="132"/>
      <c r="EX51" s="132"/>
      <c r="EY51" s="132"/>
      <c r="EZ51" s="132"/>
      <c r="FA51" s="132"/>
      <c r="FB51" s="132"/>
      <c r="FC51" s="132"/>
      <c r="FD51" s="132"/>
      <c r="FE51" s="132"/>
      <c r="FF51" s="132"/>
      <c r="FG51" s="132"/>
      <c r="FH51" s="132"/>
      <c r="FI51" s="132"/>
      <c r="FJ51" s="132"/>
      <c r="FK51" s="132"/>
      <c r="FL51" s="132"/>
      <c r="FM51" s="132"/>
      <c r="FN51" s="132"/>
      <c r="FO51" s="132"/>
      <c r="FP51" s="132"/>
      <c r="FQ51" s="132"/>
      <c r="FR51" s="132"/>
      <c r="FS51" s="132"/>
      <c r="FT51" s="132"/>
      <c r="FU51" s="132"/>
      <c r="FV51" s="132"/>
      <c r="FW51" s="132"/>
      <c r="FX51" s="132"/>
      <c r="FY51" s="132"/>
      <c r="FZ51" s="132"/>
      <c r="GA51" s="132"/>
      <c r="GB51" s="132"/>
      <c r="GC51" s="132"/>
      <c r="GD51" s="132"/>
      <c r="GE51" s="132"/>
      <c r="GF51" s="132"/>
      <c r="GG51" s="132"/>
      <c r="GH51" s="132"/>
      <c r="GI51" s="132"/>
      <c r="GJ51" s="132"/>
      <c r="GK51" s="132"/>
      <c r="GL51" s="132"/>
      <c r="GM51" s="132"/>
      <c r="GN51" s="132"/>
      <c r="GO51" s="132"/>
      <c r="GP51" s="132"/>
      <c r="GQ51" s="132"/>
      <c r="GR51" s="132"/>
      <c r="GS51" s="132"/>
      <c r="GT51" s="132"/>
      <c r="GU51" s="132"/>
      <c r="GV51" s="132"/>
      <c r="GW51" s="132"/>
      <c r="GX51" s="132"/>
      <c r="GY51" s="132"/>
      <c r="GZ51" s="132"/>
      <c r="HA51" s="132"/>
      <c r="HB51" s="132"/>
      <c r="HC51" s="132"/>
      <c r="HD51" s="132"/>
      <c r="HE51" s="132"/>
      <c r="HF51" s="132"/>
      <c r="HG51" s="132"/>
      <c r="HH51" s="132"/>
      <c r="HI51" s="132"/>
      <c r="HJ51" s="132"/>
      <c r="HK51" s="132"/>
      <c r="HL51" s="132"/>
      <c r="HM51" s="132"/>
      <c r="HN51" s="132"/>
      <c r="HO51" s="132"/>
      <c r="HP51" s="132"/>
    </row>
    <row r="52" spans="1:224" ht="12.75" customHeight="1" x14ac:dyDescent="0.2">
      <c r="A52" s="2064" t="s">
        <v>903</v>
      </c>
      <c r="B52" s="2345" t="s">
        <v>904</v>
      </c>
      <c r="C52" s="629">
        <v>1673</v>
      </c>
      <c r="D52" s="670">
        <v>366</v>
      </c>
      <c r="E52" s="637">
        <v>416.78399999999999</v>
      </c>
      <c r="F52" s="629">
        <v>147466</v>
      </c>
      <c r="G52" s="670">
        <v>124961</v>
      </c>
      <c r="H52" s="637">
        <v>113131.91199999998</v>
      </c>
      <c r="I52" s="629"/>
      <c r="J52" s="670"/>
      <c r="K52" s="637">
        <v>77.510999999999996</v>
      </c>
      <c r="L52" s="629"/>
      <c r="M52" s="670"/>
      <c r="N52" s="637"/>
      <c r="O52" s="629"/>
      <c r="P52" s="670"/>
      <c r="Q52" s="637"/>
      <c r="R52" s="629">
        <v>1080</v>
      </c>
      <c r="S52" s="670">
        <v>2289</v>
      </c>
      <c r="T52" s="637">
        <v>951.59799999999996</v>
      </c>
      <c r="U52" s="629">
        <v>22800</v>
      </c>
      <c r="V52" s="670">
        <v>22939</v>
      </c>
      <c r="W52" s="637">
        <v>16210.975</v>
      </c>
      <c r="X52" s="629">
        <v>837</v>
      </c>
      <c r="Y52" s="670">
        <v>837</v>
      </c>
      <c r="Z52" s="637">
        <v>570.20799999999997</v>
      </c>
      <c r="AA52" s="629"/>
      <c r="AB52" s="670"/>
      <c r="AC52" s="637"/>
      <c r="AD52" s="629"/>
      <c r="AE52" s="670"/>
      <c r="AF52" s="637"/>
      <c r="AG52" s="629">
        <v>94106</v>
      </c>
      <c r="AH52" s="670">
        <v>84278</v>
      </c>
      <c r="AI52" s="637">
        <v>104997.851</v>
      </c>
      <c r="AJ52" s="629"/>
      <c r="AK52" s="670"/>
      <c r="AL52" s="637"/>
      <c r="AM52" s="629"/>
      <c r="AN52" s="670">
        <v>920</v>
      </c>
      <c r="AO52" s="637">
        <v>538.79100000000005</v>
      </c>
      <c r="AP52" s="629"/>
      <c r="AQ52" s="670"/>
      <c r="AR52" s="637"/>
      <c r="AS52" s="629"/>
      <c r="AT52" s="670"/>
      <c r="AU52" s="637"/>
      <c r="AV52" s="629">
        <v>57801</v>
      </c>
      <c r="AW52" s="670">
        <v>57956</v>
      </c>
      <c r="AX52" s="637">
        <v>51914.578000000001</v>
      </c>
      <c r="AY52" s="629"/>
      <c r="AZ52" s="670"/>
      <c r="BA52" s="637"/>
      <c r="BB52" s="629">
        <v>3403</v>
      </c>
      <c r="BC52" s="670">
        <v>20075</v>
      </c>
      <c r="BD52" s="637">
        <v>13498.800999999999</v>
      </c>
      <c r="BE52" s="629">
        <v>291600</v>
      </c>
      <c r="BF52" s="670">
        <v>99843</v>
      </c>
      <c r="BG52" s="637">
        <v>2047.671</v>
      </c>
      <c r="BH52" s="629">
        <v>620766</v>
      </c>
      <c r="BI52" s="670">
        <v>414464</v>
      </c>
      <c r="BJ52" s="637">
        <v>304356.67999999993</v>
      </c>
      <c r="BK52" s="629"/>
      <c r="BL52" s="670"/>
      <c r="BM52" s="637"/>
      <c r="BN52" s="629"/>
      <c r="BO52" s="670"/>
      <c r="BP52" s="637"/>
      <c r="BQ52" s="629"/>
      <c r="BR52" s="670"/>
      <c r="BS52" s="637"/>
      <c r="BT52" s="629"/>
      <c r="BU52" s="670"/>
      <c r="BV52" s="637"/>
      <c r="BW52" s="629"/>
      <c r="BX52" s="670"/>
      <c r="BY52" s="637"/>
      <c r="BZ52" s="629">
        <v>135</v>
      </c>
      <c r="CA52" s="670">
        <v>135</v>
      </c>
      <c r="CB52" s="637">
        <v>82.335000000000008</v>
      </c>
      <c r="CC52" s="629"/>
      <c r="CD52" s="670">
        <v>676</v>
      </c>
      <c r="CE52" s="637">
        <v>702.95</v>
      </c>
      <c r="CF52" s="629"/>
      <c r="CG52" s="670"/>
      <c r="CH52" s="637"/>
      <c r="CI52" s="629"/>
      <c r="CJ52" s="670"/>
      <c r="CK52" s="1558"/>
      <c r="CL52" s="629">
        <v>19813</v>
      </c>
      <c r="CM52" s="670">
        <v>11902</v>
      </c>
      <c r="CN52" s="637">
        <v>10994.563</v>
      </c>
      <c r="CO52" s="629">
        <v>1080</v>
      </c>
      <c r="CP52" s="670">
        <v>1080</v>
      </c>
      <c r="CQ52" s="637">
        <v>483.20499999999998</v>
      </c>
      <c r="CR52" s="629"/>
      <c r="CS52" s="670"/>
      <c r="CT52" s="637"/>
      <c r="CU52" s="629"/>
      <c r="CV52" s="670"/>
      <c r="CW52" s="637"/>
      <c r="CX52" s="629"/>
      <c r="CY52" s="670"/>
      <c r="CZ52" s="637"/>
      <c r="DA52" s="629">
        <v>21028</v>
      </c>
      <c r="DB52" s="670">
        <v>13793</v>
      </c>
      <c r="DC52" s="637">
        <v>12263.053</v>
      </c>
      <c r="DD52" s="629">
        <v>641794</v>
      </c>
      <c r="DE52" s="670">
        <v>428257</v>
      </c>
      <c r="DF52" s="637">
        <v>316619.73299999995</v>
      </c>
      <c r="DG52" s="629">
        <v>540</v>
      </c>
      <c r="DH52" s="670"/>
      <c r="DI52" s="637"/>
      <c r="DJ52" s="629">
        <v>1174</v>
      </c>
      <c r="DK52" s="670">
        <v>1885</v>
      </c>
      <c r="DL52" s="637">
        <v>2108.9090000000001</v>
      </c>
      <c r="DM52" s="629">
        <v>1714</v>
      </c>
      <c r="DN52" s="670">
        <v>1885</v>
      </c>
      <c r="DO52" s="637">
        <v>2108.9090000000001</v>
      </c>
      <c r="DP52" s="629">
        <v>14354</v>
      </c>
      <c r="DQ52" s="670">
        <v>13669.263000000001</v>
      </c>
      <c r="DR52" s="637">
        <v>12620.986999999999</v>
      </c>
      <c r="DS52" s="629">
        <v>11000</v>
      </c>
      <c r="DT52" s="670">
        <v>11000</v>
      </c>
      <c r="DU52" s="637">
        <v>9909.0370000000003</v>
      </c>
      <c r="DV52" s="629">
        <v>668862</v>
      </c>
      <c r="DW52" s="670">
        <v>454811.26299999998</v>
      </c>
      <c r="DX52" s="637">
        <v>341258.66599999997</v>
      </c>
      <c r="DY52" s="686">
        <v>75.033028810458461</v>
      </c>
      <c r="DZ52" s="132"/>
      <c r="EA52" s="132"/>
      <c r="EB52" s="132"/>
      <c r="EC52" s="132"/>
      <c r="ED52" s="132"/>
      <c r="EE52" s="132"/>
      <c r="EF52" s="132"/>
      <c r="EG52" s="132"/>
      <c r="EH52" s="132"/>
      <c r="EI52" s="132"/>
      <c r="EJ52" s="132"/>
      <c r="EK52" s="132"/>
      <c r="EL52" s="132"/>
      <c r="EM52" s="132"/>
      <c r="EN52" s="132"/>
      <c r="EO52" s="132"/>
      <c r="EP52" s="132"/>
      <c r="EQ52" s="132"/>
      <c r="ER52" s="132"/>
      <c r="ES52" s="132"/>
      <c r="ET52" s="132"/>
      <c r="EU52" s="132"/>
      <c r="EV52" s="132"/>
      <c r="EW52" s="132"/>
      <c r="EX52" s="132"/>
      <c r="EY52" s="132"/>
      <c r="EZ52" s="132"/>
      <c r="FA52" s="132"/>
      <c r="FB52" s="132"/>
      <c r="FC52" s="132"/>
      <c r="FD52" s="132"/>
      <c r="FE52" s="132"/>
      <c r="FF52" s="132"/>
      <c r="FG52" s="132"/>
      <c r="FH52" s="132"/>
      <c r="FI52" s="132"/>
      <c r="FJ52" s="132"/>
      <c r="FK52" s="132"/>
      <c r="FL52" s="132"/>
      <c r="FM52" s="132"/>
      <c r="FN52" s="132"/>
      <c r="FO52" s="132"/>
      <c r="FP52" s="132"/>
      <c r="FQ52" s="132"/>
      <c r="FR52" s="132"/>
      <c r="FS52" s="132"/>
      <c r="FT52" s="132"/>
      <c r="FU52" s="132"/>
      <c r="FV52" s="132"/>
      <c r="FW52" s="132"/>
      <c r="FX52" s="132"/>
      <c r="FY52" s="132"/>
      <c r="FZ52" s="132"/>
      <c r="GA52" s="132"/>
      <c r="GB52" s="132"/>
      <c r="GC52" s="132"/>
      <c r="GD52" s="132"/>
      <c r="GE52" s="132"/>
      <c r="GF52" s="132"/>
      <c r="GG52" s="132"/>
      <c r="GH52" s="132"/>
      <c r="GI52" s="132"/>
      <c r="GJ52" s="132"/>
      <c r="GK52" s="132"/>
      <c r="GL52" s="132"/>
      <c r="GM52" s="132"/>
      <c r="GN52" s="132"/>
      <c r="GO52" s="132"/>
      <c r="GP52" s="132"/>
      <c r="GQ52" s="132"/>
      <c r="GR52" s="132"/>
      <c r="GS52" s="132"/>
      <c r="GT52" s="132"/>
      <c r="GU52" s="132"/>
      <c r="GV52" s="132"/>
      <c r="GW52" s="132"/>
      <c r="GX52" s="132"/>
      <c r="GY52" s="132"/>
      <c r="GZ52" s="132"/>
      <c r="HA52" s="132"/>
      <c r="HB52" s="132"/>
      <c r="HC52" s="132"/>
      <c r="HD52" s="132"/>
      <c r="HE52" s="132"/>
      <c r="HF52" s="132"/>
      <c r="HG52" s="132"/>
      <c r="HH52" s="132"/>
      <c r="HI52" s="132"/>
      <c r="HJ52" s="132"/>
      <c r="HK52" s="132"/>
      <c r="HL52" s="132"/>
      <c r="HM52" s="132"/>
      <c r="HN52" s="132"/>
      <c r="HO52" s="132"/>
      <c r="HP52" s="132"/>
    </row>
    <row r="53" spans="1:224" ht="12.75" customHeight="1" x14ac:dyDescent="0.2">
      <c r="A53" s="2064" t="s">
        <v>905</v>
      </c>
      <c r="B53" s="2345" t="s">
        <v>906</v>
      </c>
      <c r="C53" s="629"/>
      <c r="D53" s="670"/>
      <c r="E53" s="637"/>
      <c r="F53" s="629"/>
      <c r="G53" s="670"/>
      <c r="H53" s="637"/>
      <c r="I53" s="629"/>
      <c r="J53" s="670"/>
      <c r="K53" s="637"/>
      <c r="L53" s="629"/>
      <c r="M53" s="670"/>
      <c r="N53" s="637"/>
      <c r="O53" s="629"/>
      <c r="P53" s="670"/>
      <c r="Q53" s="637"/>
      <c r="R53" s="629"/>
      <c r="S53" s="670"/>
      <c r="T53" s="637"/>
      <c r="U53" s="629"/>
      <c r="V53" s="670"/>
      <c r="W53" s="637"/>
      <c r="X53" s="629"/>
      <c r="Y53" s="670"/>
      <c r="Z53" s="637"/>
      <c r="AA53" s="629"/>
      <c r="AB53" s="670"/>
      <c r="AC53" s="637"/>
      <c r="AD53" s="629"/>
      <c r="AE53" s="670"/>
      <c r="AF53" s="637">
        <v>26.6</v>
      </c>
      <c r="AG53" s="629"/>
      <c r="AH53" s="670"/>
      <c r="AI53" s="637"/>
      <c r="AJ53" s="629"/>
      <c r="AK53" s="670"/>
      <c r="AL53" s="637"/>
      <c r="AM53" s="629"/>
      <c r="AN53" s="670"/>
      <c r="AO53" s="637"/>
      <c r="AP53" s="629"/>
      <c r="AQ53" s="670"/>
      <c r="AR53" s="637"/>
      <c r="AS53" s="629"/>
      <c r="AT53" s="670"/>
      <c r="AU53" s="637"/>
      <c r="AV53" s="629"/>
      <c r="AW53" s="670"/>
      <c r="AX53" s="637"/>
      <c r="AY53" s="629"/>
      <c r="AZ53" s="670"/>
      <c r="BA53" s="637"/>
      <c r="BB53" s="629"/>
      <c r="BC53" s="670">
        <v>37264</v>
      </c>
      <c r="BD53" s="637">
        <v>37264</v>
      </c>
      <c r="BE53" s="629"/>
      <c r="BF53" s="670"/>
      <c r="BG53" s="637"/>
      <c r="BH53" s="629">
        <v>0</v>
      </c>
      <c r="BI53" s="670">
        <v>37264</v>
      </c>
      <c r="BJ53" s="637">
        <v>37290.6</v>
      </c>
      <c r="BK53" s="629"/>
      <c r="BL53" s="670"/>
      <c r="BM53" s="637"/>
      <c r="BN53" s="629"/>
      <c r="BO53" s="670"/>
      <c r="BP53" s="637"/>
      <c r="BQ53" s="629"/>
      <c r="BR53" s="670"/>
      <c r="BS53" s="637"/>
      <c r="BT53" s="629"/>
      <c r="BU53" s="670"/>
      <c r="BV53" s="637"/>
      <c r="BW53" s="629"/>
      <c r="BX53" s="670"/>
      <c r="BY53" s="637"/>
      <c r="BZ53" s="629"/>
      <c r="CA53" s="670"/>
      <c r="CB53" s="637"/>
      <c r="CC53" s="629"/>
      <c r="CD53" s="670"/>
      <c r="CE53" s="637"/>
      <c r="CF53" s="629"/>
      <c r="CG53" s="670"/>
      <c r="CH53" s="637"/>
      <c r="CI53" s="629"/>
      <c r="CJ53" s="670"/>
      <c r="CK53" s="1558"/>
      <c r="CL53" s="629"/>
      <c r="CM53" s="670"/>
      <c r="CN53" s="637"/>
      <c r="CO53" s="629"/>
      <c r="CP53" s="670"/>
      <c r="CQ53" s="637"/>
      <c r="CR53" s="629"/>
      <c r="CS53" s="670"/>
      <c r="CT53" s="637"/>
      <c r="CU53" s="629"/>
      <c r="CV53" s="670"/>
      <c r="CW53" s="637"/>
      <c r="CX53" s="629"/>
      <c r="CY53" s="670"/>
      <c r="CZ53" s="637"/>
      <c r="DA53" s="629">
        <v>0</v>
      </c>
      <c r="DB53" s="670">
        <v>0</v>
      </c>
      <c r="DC53" s="637">
        <v>0</v>
      </c>
      <c r="DD53" s="629">
        <v>0</v>
      </c>
      <c r="DE53" s="670">
        <v>37264</v>
      </c>
      <c r="DF53" s="637">
        <v>37290.6</v>
      </c>
      <c r="DG53" s="629"/>
      <c r="DH53" s="670"/>
      <c r="DI53" s="637"/>
      <c r="DJ53" s="629"/>
      <c r="DK53" s="670"/>
      <c r="DL53" s="637"/>
      <c r="DM53" s="629">
        <v>0</v>
      </c>
      <c r="DN53" s="670">
        <v>0</v>
      </c>
      <c r="DO53" s="637">
        <v>0</v>
      </c>
      <c r="DP53" s="629"/>
      <c r="DQ53" s="670">
        <v>1200</v>
      </c>
      <c r="DR53" s="637">
        <v>5773</v>
      </c>
      <c r="DS53" s="629"/>
      <c r="DT53" s="670"/>
      <c r="DU53" s="637"/>
      <c r="DV53" s="629">
        <v>0</v>
      </c>
      <c r="DW53" s="670">
        <v>38464</v>
      </c>
      <c r="DX53" s="637">
        <v>43063.6</v>
      </c>
      <c r="DY53" s="686">
        <v>0</v>
      </c>
      <c r="DZ53" s="132"/>
      <c r="EA53" s="132"/>
      <c r="EB53" s="132"/>
      <c r="EC53" s="132"/>
      <c r="ED53" s="132"/>
      <c r="EE53" s="132"/>
      <c r="EF53" s="132"/>
      <c r="EG53" s="132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  <c r="ES53" s="132"/>
      <c r="ET53" s="132"/>
      <c r="EU53" s="132"/>
      <c r="EV53" s="132"/>
      <c r="EW53" s="132"/>
      <c r="EX53" s="132"/>
      <c r="EY53" s="132"/>
      <c r="EZ53" s="132"/>
      <c r="FA53" s="132"/>
      <c r="FB53" s="132"/>
      <c r="FC53" s="132"/>
      <c r="FD53" s="132"/>
      <c r="FE53" s="132"/>
      <c r="FF53" s="132"/>
      <c r="FG53" s="132"/>
      <c r="FH53" s="132"/>
      <c r="FI53" s="132"/>
      <c r="FJ53" s="132"/>
      <c r="FK53" s="132"/>
      <c r="FL53" s="132"/>
      <c r="FM53" s="132"/>
      <c r="FN53" s="132"/>
      <c r="FO53" s="132"/>
      <c r="FP53" s="132"/>
      <c r="FQ53" s="132"/>
      <c r="FR53" s="132"/>
      <c r="FS53" s="132"/>
      <c r="FT53" s="132"/>
      <c r="FU53" s="132"/>
      <c r="FV53" s="132"/>
      <c r="FW53" s="132"/>
      <c r="FX53" s="132"/>
      <c r="FY53" s="132"/>
      <c r="FZ53" s="132"/>
      <c r="GA53" s="132"/>
      <c r="GB53" s="132"/>
      <c r="GC53" s="132"/>
      <c r="GD53" s="132"/>
      <c r="GE53" s="132"/>
      <c r="GF53" s="132"/>
      <c r="GG53" s="132"/>
      <c r="GH53" s="132"/>
      <c r="GI53" s="132"/>
      <c r="GJ53" s="132"/>
      <c r="GK53" s="132"/>
      <c r="GL53" s="132"/>
      <c r="GM53" s="132"/>
      <c r="GN53" s="132"/>
      <c r="GO53" s="132"/>
      <c r="GP53" s="132"/>
      <c r="GQ53" s="132"/>
      <c r="GR53" s="132"/>
      <c r="GS53" s="132"/>
      <c r="GT53" s="132"/>
      <c r="GU53" s="132"/>
      <c r="GV53" s="132"/>
      <c r="GW53" s="132"/>
      <c r="GX53" s="132"/>
      <c r="GY53" s="132"/>
      <c r="GZ53" s="132"/>
      <c r="HA53" s="132"/>
      <c r="HB53" s="132"/>
      <c r="HC53" s="132"/>
      <c r="HD53" s="132"/>
      <c r="HE53" s="132"/>
      <c r="HF53" s="132"/>
      <c r="HG53" s="132"/>
      <c r="HH53" s="132"/>
      <c r="HI53" s="132"/>
      <c r="HJ53" s="132"/>
      <c r="HK53" s="132"/>
      <c r="HL53" s="132"/>
      <c r="HM53" s="132"/>
      <c r="HN53" s="132"/>
      <c r="HO53" s="132"/>
      <c r="HP53" s="132"/>
    </row>
    <row r="54" spans="1:224" ht="12.75" customHeight="1" x14ac:dyDescent="0.2">
      <c r="A54" s="2064" t="s">
        <v>907</v>
      </c>
      <c r="B54" s="2345" t="s">
        <v>908</v>
      </c>
      <c r="C54" s="629"/>
      <c r="D54" s="670"/>
      <c r="E54" s="637"/>
      <c r="F54" s="629">
        <v>78</v>
      </c>
      <c r="G54" s="670">
        <v>78</v>
      </c>
      <c r="H54" s="637">
        <v>1.123</v>
      </c>
      <c r="I54" s="629"/>
      <c r="J54" s="670"/>
      <c r="K54" s="637"/>
      <c r="L54" s="629"/>
      <c r="M54" s="670"/>
      <c r="N54" s="637"/>
      <c r="O54" s="629"/>
      <c r="P54" s="670"/>
      <c r="Q54" s="637"/>
      <c r="R54" s="629"/>
      <c r="S54" s="670"/>
      <c r="T54" s="637"/>
      <c r="U54" s="629"/>
      <c r="V54" s="670">
        <v>6</v>
      </c>
      <c r="W54" s="637">
        <v>5.0789999999999997</v>
      </c>
      <c r="X54" s="629"/>
      <c r="Y54" s="670"/>
      <c r="Z54" s="637"/>
      <c r="AA54" s="629"/>
      <c r="AB54" s="670"/>
      <c r="AC54" s="637"/>
      <c r="AD54" s="629"/>
      <c r="AE54" s="670"/>
      <c r="AF54" s="637"/>
      <c r="AG54" s="629"/>
      <c r="AH54" s="670">
        <v>6028</v>
      </c>
      <c r="AI54" s="637">
        <v>6352.4870000000001</v>
      </c>
      <c r="AJ54" s="629"/>
      <c r="AK54" s="670"/>
      <c r="AL54" s="637"/>
      <c r="AM54" s="629"/>
      <c r="AN54" s="670"/>
      <c r="AO54" s="637"/>
      <c r="AP54" s="629"/>
      <c r="AQ54" s="670"/>
      <c r="AR54" s="637"/>
      <c r="AS54" s="629"/>
      <c r="AT54" s="670"/>
      <c r="AU54" s="637"/>
      <c r="AV54" s="629">
        <v>50</v>
      </c>
      <c r="AW54" s="670">
        <v>44</v>
      </c>
      <c r="AX54" s="637">
        <v>15.239000000000001</v>
      </c>
      <c r="AY54" s="629"/>
      <c r="AZ54" s="670"/>
      <c r="BA54" s="637"/>
      <c r="BB54" s="629"/>
      <c r="BC54" s="670"/>
      <c r="BD54" s="637"/>
      <c r="BE54" s="629">
        <v>499.53800000000001</v>
      </c>
      <c r="BF54" s="670">
        <v>13309.538</v>
      </c>
      <c r="BG54" s="637">
        <v>24852.718000000001</v>
      </c>
      <c r="BH54" s="629">
        <v>627.53800000000001</v>
      </c>
      <c r="BI54" s="670">
        <v>19465.538</v>
      </c>
      <c r="BJ54" s="637">
        <v>31226.646000000001</v>
      </c>
      <c r="BK54" s="629"/>
      <c r="BL54" s="670"/>
      <c r="BM54" s="637"/>
      <c r="BN54" s="629"/>
      <c r="BO54" s="670"/>
      <c r="BP54" s="637"/>
      <c r="BQ54" s="629"/>
      <c r="BR54" s="670"/>
      <c r="BS54" s="637"/>
      <c r="BT54" s="629"/>
      <c r="BU54" s="670"/>
      <c r="BV54" s="637"/>
      <c r="BW54" s="629"/>
      <c r="BX54" s="670"/>
      <c r="BY54" s="637"/>
      <c r="BZ54" s="629"/>
      <c r="CA54" s="670"/>
      <c r="CB54" s="637"/>
      <c r="CC54" s="629"/>
      <c r="CD54" s="670"/>
      <c r="CE54" s="637"/>
      <c r="CF54" s="629"/>
      <c r="CG54" s="670"/>
      <c r="CH54" s="637"/>
      <c r="CI54" s="629"/>
      <c r="CJ54" s="670"/>
      <c r="CK54" s="1558">
        <v>3.5390000000000001</v>
      </c>
      <c r="CL54" s="629">
        <v>9</v>
      </c>
      <c r="CM54" s="670">
        <v>6</v>
      </c>
      <c r="CN54" s="637">
        <v>2.2610000000000001</v>
      </c>
      <c r="CO54" s="629"/>
      <c r="CP54" s="670"/>
      <c r="CQ54" s="637"/>
      <c r="CR54" s="629"/>
      <c r="CS54" s="670"/>
      <c r="CT54" s="637"/>
      <c r="CU54" s="629"/>
      <c r="CV54" s="670"/>
      <c r="CW54" s="637"/>
      <c r="CX54" s="629"/>
      <c r="CY54" s="670"/>
      <c r="CZ54" s="637"/>
      <c r="DA54" s="629">
        <v>9</v>
      </c>
      <c r="DB54" s="670">
        <v>6</v>
      </c>
      <c r="DC54" s="637">
        <v>5.8000000000000007</v>
      </c>
      <c r="DD54" s="629">
        <v>636.53800000000001</v>
      </c>
      <c r="DE54" s="670">
        <v>19471.538</v>
      </c>
      <c r="DF54" s="637">
        <v>31232.446</v>
      </c>
      <c r="DG54" s="629"/>
      <c r="DH54" s="670"/>
      <c r="DI54" s="637"/>
      <c r="DJ54" s="629">
        <v>10</v>
      </c>
      <c r="DK54" s="670">
        <v>11</v>
      </c>
      <c r="DL54" s="637">
        <v>8.8369999999999997</v>
      </c>
      <c r="DM54" s="629">
        <v>10</v>
      </c>
      <c r="DN54" s="670">
        <v>11</v>
      </c>
      <c r="DO54" s="637">
        <v>8.8369999999999997</v>
      </c>
      <c r="DP54" s="629"/>
      <c r="DQ54" s="670"/>
      <c r="DR54" s="637">
        <v>7.1879999999999997</v>
      </c>
      <c r="DS54" s="629"/>
      <c r="DT54" s="670"/>
      <c r="DU54" s="637">
        <v>7.9880000000000004</v>
      </c>
      <c r="DV54" s="629">
        <v>646.53800000000001</v>
      </c>
      <c r="DW54" s="670">
        <v>19482.538</v>
      </c>
      <c r="DX54" s="637">
        <v>31256.458999999999</v>
      </c>
      <c r="DY54" s="686">
        <v>160.43319920638675</v>
      </c>
      <c r="DZ54" s="132"/>
      <c r="EA54" s="132"/>
      <c r="EB54" s="132"/>
      <c r="EC54" s="132"/>
      <c r="ED54" s="132"/>
      <c r="EE54" s="132"/>
      <c r="EF54" s="132"/>
      <c r="EG54" s="132"/>
      <c r="EH54" s="132"/>
      <c r="EI54" s="132"/>
      <c r="EJ54" s="132"/>
      <c r="EK54" s="132"/>
      <c r="EL54" s="132"/>
      <c r="EM54" s="132"/>
      <c r="EN54" s="132"/>
      <c r="EO54" s="132"/>
      <c r="EP54" s="132"/>
      <c r="EQ54" s="132"/>
      <c r="ER54" s="132"/>
      <c r="ES54" s="132"/>
      <c r="ET54" s="132"/>
      <c r="EU54" s="132"/>
      <c r="EV54" s="132"/>
      <c r="EW54" s="132"/>
      <c r="EX54" s="132"/>
      <c r="EY54" s="132"/>
      <c r="EZ54" s="132"/>
      <c r="FA54" s="132"/>
      <c r="FB54" s="132"/>
      <c r="FC54" s="132"/>
      <c r="FD54" s="132"/>
      <c r="FE54" s="132"/>
      <c r="FF54" s="132"/>
      <c r="FG54" s="132"/>
      <c r="FH54" s="132"/>
      <c r="FI54" s="132"/>
      <c r="FJ54" s="132"/>
      <c r="FK54" s="132"/>
      <c r="FL54" s="132"/>
      <c r="FM54" s="132"/>
      <c r="FN54" s="132"/>
      <c r="FO54" s="132"/>
      <c r="FP54" s="132"/>
      <c r="FQ54" s="132"/>
      <c r="FR54" s="132"/>
      <c r="FS54" s="132"/>
      <c r="FT54" s="132"/>
      <c r="FU54" s="132"/>
      <c r="FV54" s="132"/>
      <c r="FW54" s="132"/>
      <c r="FX54" s="132"/>
      <c r="FY54" s="132"/>
      <c r="FZ54" s="132"/>
      <c r="GA54" s="132"/>
      <c r="GB54" s="132"/>
      <c r="GC54" s="132"/>
      <c r="GD54" s="132"/>
      <c r="GE54" s="132"/>
      <c r="GF54" s="132"/>
      <c r="GG54" s="132"/>
      <c r="GH54" s="132"/>
      <c r="GI54" s="132"/>
      <c r="GJ54" s="132"/>
      <c r="GK54" s="132"/>
      <c r="GL54" s="132"/>
      <c r="GM54" s="132"/>
      <c r="GN54" s="132"/>
      <c r="GO54" s="132"/>
      <c r="GP54" s="132"/>
      <c r="GQ54" s="132"/>
      <c r="GR54" s="132"/>
      <c r="GS54" s="132"/>
      <c r="GT54" s="132"/>
      <c r="GU54" s="132"/>
      <c r="GV54" s="132"/>
      <c r="GW54" s="132"/>
      <c r="GX54" s="132"/>
      <c r="GY54" s="132"/>
      <c r="GZ54" s="132"/>
      <c r="HA54" s="132"/>
      <c r="HB54" s="132"/>
      <c r="HC54" s="132"/>
      <c r="HD54" s="132"/>
      <c r="HE54" s="132"/>
      <c r="HF54" s="132"/>
      <c r="HG54" s="132"/>
      <c r="HH54" s="132"/>
      <c r="HI54" s="132"/>
      <c r="HJ54" s="132"/>
      <c r="HK54" s="132"/>
      <c r="HL54" s="132"/>
      <c r="HM54" s="132"/>
      <c r="HN54" s="132"/>
      <c r="HO54" s="132"/>
      <c r="HP54" s="132"/>
    </row>
    <row r="55" spans="1:224" ht="12.75" customHeight="1" x14ac:dyDescent="0.2">
      <c r="A55" s="2064" t="s">
        <v>909</v>
      </c>
      <c r="B55" s="2345" t="s">
        <v>910</v>
      </c>
      <c r="C55" s="629"/>
      <c r="D55" s="670"/>
      <c r="E55" s="637"/>
      <c r="F55" s="629"/>
      <c r="G55" s="670"/>
      <c r="H55" s="637"/>
      <c r="I55" s="629"/>
      <c r="J55" s="670"/>
      <c r="K55" s="637"/>
      <c r="L55" s="629"/>
      <c r="M55" s="670"/>
      <c r="N55" s="637"/>
      <c r="O55" s="629"/>
      <c r="P55" s="670"/>
      <c r="Q55" s="637"/>
      <c r="R55" s="629"/>
      <c r="S55" s="670"/>
      <c r="T55" s="637"/>
      <c r="U55" s="629"/>
      <c r="V55" s="670"/>
      <c r="W55" s="637"/>
      <c r="X55" s="629"/>
      <c r="Y55" s="670"/>
      <c r="Z55" s="637"/>
      <c r="AA55" s="629"/>
      <c r="AB55" s="670"/>
      <c r="AC55" s="637"/>
      <c r="AD55" s="629"/>
      <c r="AE55" s="670"/>
      <c r="AF55" s="637"/>
      <c r="AG55" s="629"/>
      <c r="AH55" s="670"/>
      <c r="AI55" s="637"/>
      <c r="AJ55" s="629"/>
      <c r="AK55" s="670"/>
      <c r="AL55" s="637"/>
      <c r="AM55" s="629"/>
      <c r="AN55" s="670"/>
      <c r="AO55" s="637"/>
      <c r="AP55" s="629"/>
      <c r="AQ55" s="670"/>
      <c r="AR55" s="637"/>
      <c r="AS55" s="629"/>
      <c r="AT55" s="670"/>
      <c r="AU55" s="637"/>
      <c r="AV55" s="629"/>
      <c r="AW55" s="670"/>
      <c r="AX55" s="637"/>
      <c r="AY55" s="629"/>
      <c r="AZ55" s="670"/>
      <c r="BA55" s="637"/>
      <c r="BB55" s="629"/>
      <c r="BC55" s="670"/>
      <c r="BD55" s="637"/>
      <c r="BE55" s="629"/>
      <c r="BF55" s="670"/>
      <c r="BG55" s="637">
        <v>0</v>
      </c>
      <c r="BH55" s="629">
        <v>0</v>
      </c>
      <c r="BI55" s="670">
        <v>0</v>
      </c>
      <c r="BJ55" s="637">
        <v>0</v>
      </c>
      <c r="BK55" s="629"/>
      <c r="BL55" s="670"/>
      <c r="BM55" s="637"/>
      <c r="BN55" s="629"/>
      <c r="BO55" s="670"/>
      <c r="BP55" s="637"/>
      <c r="BQ55" s="629"/>
      <c r="BR55" s="670"/>
      <c r="BS55" s="637"/>
      <c r="BT55" s="629"/>
      <c r="BU55" s="670"/>
      <c r="BV55" s="637"/>
      <c r="BW55" s="629"/>
      <c r="BX55" s="670"/>
      <c r="BY55" s="637"/>
      <c r="BZ55" s="629"/>
      <c r="CA55" s="670"/>
      <c r="CB55" s="637"/>
      <c r="CC55" s="629"/>
      <c r="CD55" s="670"/>
      <c r="CE55" s="637"/>
      <c r="CF55" s="629"/>
      <c r="CG55" s="670"/>
      <c r="CH55" s="637"/>
      <c r="CI55" s="629"/>
      <c r="CJ55" s="670"/>
      <c r="CK55" s="1558"/>
      <c r="CL55" s="629"/>
      <c r="CM55" s="670"/>
      <c r="CN55" s="637"/>
      <c r="CO55" s="629"/>
      <c r="CP55" s="670"/>
      <c r="CQ55" s="637"/>
      <c r="CR55" s="629"/>
      <c r="CS55" s="670"/>
      <c r="CT55" s="637"/>
      <c r="CU55" s="629"/>
      <c r="CV55" s="670"/>
      <c r="CW55" s="637"/>
      <c r="CX55" s="629"/>
      <c r="CY55" s="670"/>
      <c r="CZ55" s="637"/>
      <c r="DA55" s="629">
        <v>0</v>
      </c>
      <c r="DB55" s="670">
        <v>0</v>
      </c>
      <c r="DC55" s="637">
        <v>0</v>
      </c>
      <c r="DD55" s="629">
        <v>0</v>
      </c>
      <c r="DE55" s="670">
        <v>0</v>
      </c>
      <c r="DF55" s="637">
        <v>0</v>
      </c>
      <c r="DG55" s="629"/>
      <c r="DH55" s="670"/>
      <c r="DI55" s="637"/>
      <c r="DJ55" s="1458"/>
      <c r="DK55" s="670"/>
      <c r="DL55" s="637"/>
      <c r="DM55" s="629">
        <v>0</v>
      </c>
      <c r="DN55" s="670">
        <v>0</v>
      </c>
      <c r="DO55" s="637">
        <v>0</v>
      </c>
      <c r="DP55" s="629"/>
      <c r="DQ55" s="670"/>
      <c r="DR55" s="637"/>
      <c r="DS55" s="629"/>
      <c r="DT55" s="670"/>
      <c r="DU55" s="637"/>
      <c r="DV55" s="629">
        <v>0</v>
      </c>
      <c r="DW55" s="670">
        <v>0</v>
      </c>
      <c r="DX55" s="637">
        <v>0</v>
      </c>
      <c r="DY55" s="686">
        <v>0</v>
      </c>
      <c r="DZ55" s="132"/>
      <c r="EA55" s="132"/>
      <c r="EB55" s="132"/>
      <c r="EC55" s="132"/>
      <c r="ED55" s="132"/>
      <c r="EE55" s="132"/>
      <c r="EF55" s="132"/>
      <c r="EG55" s="132"/>
      <c r="EH55" s="132"/>
      <c r="EI55" s="132"/>
      <c r="EJ55" s="132"/>
      <c r="EK55" s="132"/>
      <c r="EL55" s="132"/>
      <c r="EM55" s="132"/>
      <c r="EN55" s="132"/>
      <c r="EO55" s="132"/>
      <c r="EP55" s="132"/>
      <c r="EQ55" s="132"/>
      <c r="ER55" s="132"/>
      <c r="ES55" s="132"/>
      <c r="ET55" s="132"/>
      <c r="EU55" s="132"/>
      <c r="EV55" s="132"/>
      <c r="EW55" s="132"/>
      <c r="EX55" s="132"/>
      <c r="EY55" s="132"/>
      <c r="EZ55" s="132"/>
      <c r="FA55" s="132"/>
      <c r="FB55" s="132"/>
      <c r="FC55" s="132"/>
      <c r="FD55" s="132"/>
      <c r="FE55" s="132"/>
      <c r="FF55" s="132"/>
      <c r="FG55" s="132"/>
      <c r="FH55" s="132"/>
      <c r="FI55" s="132"/>
      <c r="FJ55" s="132"/>
      <c r="FK55" s="132"/>
      <c r="FL55" s="132"/>
      <c r="FM55" s="132"/>
      <c r="FN55" s="132"/>
      <c r="FO55" s="132"/>
      <c r="FP55" s="132"/>
      <c r="FQ55" s="132"/>
      <c r="FR55" s="132"/>
      <c r="FS55" s="132"/>
      <c r="FT55" s="132"/>
      <c r="FU55" s="132"/>
      <c r="FV55" s="132"/>
      <c r="FW55" s="132"/>
      <c r="FX55" s="132"/>
      <c r="FY55" s="132"/>
      <c r="FZ55" s="132"/>
      <c r="GA55" s="132"/>
      <c r="GB55" s="132"/>
      <c r="GC55" s="132"/>
      <c r="GD55" s="132"/>
      <c r="GE55" s="132"/>
      <c r="GF55" s="132"/>
      <c r="GG55" s="132"/>
      <c r="GH55" s="132"/>
      <c r="GI55" s="132"/>
      <c r="GJ55" s="132"/>
      <c r="GK55" s="132"/>
      <c r="GL55" s="132"/>
      <c r="GM55" s="132"/>
      <c r="GN55" s="132"/>
      <c r="GO55" s="132"/>
      <c r="GP55" s="132"/>
      <c r="GQ55" s="132"/>
      <c r="GR55" s="132"/>
      <c r="GS55" s="132"/>
      <c r="GT55" s="132"/>
      <c r="GU55" s="132"/>
      <c r="GV55" s="132"/>
      <c r="GW55" s="132"/>
      <c r="GX55" s="132"/>
      <c r="GY55" s="132"/>
      <c r="GZ55" s="132"/>
      <c r="HA55" s="132"/>
      <c r="HB55" s="132"/>
      <c r="HC55" s="132"/>
      <c r="HD55" s="132"/>
      <c r="HE55" s="132"/>
      <c r="HF55" s="132"/>
      <c r="HG55" s="132"/>
      <c r="HH55" s="132"/>
      <c r="HI55" s="132"/>
      <c r="HJ55" s="132"/>
      <c r="HK55" s="132"/>
      <c r="HL55" s="132"/>
      <c r="HM55" s="132"/>
      <c r="HN55" s="132"/>
      <c r="HO55" s="132"/>
      <c r="HP55" s="132"/>
    </row>
    <row r="56" spans="1:224" ht="12.75" customHeight="1" x14ac:dyDescent="0.2">
      <c r="A56" s="2064" t="s">
        <v>911</v>
      </c>
      <c r="B56" s="2345" t="s">
        <v>1029</v>
      </c>
      <c r="C56" s="629"/>
      <c r="D56" s="670"/>
      <c r="E56" s="637"/>
      <c r="F56" s="629"/>
      <c r="G56" s="670">
        <v>470</v>
      </c>
      <c r="H56" s="637">
        <v>470.90699999999998</v>
      </c>
      <c r="I56" s="629"/>
      <c r="J56" s="670">
        <v>1065</v>
      </c>
      <c r="K56" s="637">
        <v>1065.327</v>
      </c>
      <c r="L56" s="629"/>
      <c r="M56" s="670"/>
      <c r="N56" s="637"/>
      <c r="O56" s="629"/>
      <c r="P56" s="670"/>
      <c r="Q56" s="637"/>
      <c r="R56" s="629"/>
      <c r="S56" s="670"/>
      <c r="T56" s="637"/>
      <c r="U56" s="629"/>
      <c r="V56" s="670"/>
      <c r="W56" s="637"/>
      <c r="X56" s="629"/>
      <c r="Y56" s="670"/>
      <c r="Z56" s="637"/>
      <c r="AA56" s="629"/>
      <c r="AB56" s="670"/>
      <c r="AC56" s="637"/>
      <c r="AD56" s="629"/>
      <c r="AE56" s="670"/>
      <c r="AF56" s="637"/>
      <c r="AG56" s="629"/>
      <c r="AH56" s="670">
        <v>456</v>
      </c>
      <c r="AI56" s="637">
        <v>455.77300000000002</v>
      </c>
      <c r="AJ56" s="629"/>
      <c r="AK56" s="670"/>
      <c r="AL56" s="637"/>
      <c r="AM56" s="629"/>
      <c r="AN56" s="670"/>
      <c r="AO56" s="637"/>
      <c r="AP56" s="629"/>
      <c r="AQ56" s="670"/>
      <c r="AR56" s="637"/>
      <c r="AS56" s="629"/>
      <c r="AT56" s="670"/>
      <c r="AU56" s="637"/>
      <c r="AV56" s="629"/>
      <c r="AW56" s="670"/>
      <c r="AX56" s="637"/>
      <c r="AY56" s="629"/>
      <c r="AZ56" s="670"/>
      <c r="BA56" s="637"/>
      <c r="BB56" s="629"/>
      <c r="BC56" s="670"/>
      <c r="BD56" s="637">
        <v>0</v>
      </c>
      <c r="BE56" s="629"/>
      <c r="BF56" s="670"/>
      <c r="BG56" s="637"/>
      <c r="BH56" s="629">
        <v>0</v>
      </c>
      <c r="BI56" s="670">
        <v>1991</v>
      </c>
      <c r="BJ56" s="637">
        <v>1992.0070000000001</v>
      </c>
      <c r="BK56" s="629"/>
      <c r="BL56" s="670"/>
      <c r="BM56" s="637"/>
      <c r="BN56" s="629"/>
      <c r="BO56" s="670"/>
      <c r="BP56" s="637"/>
      <c r="BQ56" s="629"/>
      <c r="BR56" s="670"/>
      <c r="BS56" s="637"/>
      <c r="BT56" s="629"/>
      <c r="BU56" s="670"/>
      <c r="BV56" s="637"/>
      <c r="BW56" s="629"/>
      <c r="BX56" s="670"/>
      <c r="BY56" s="637"/>
      <c r="BZ56" s="629"/>
      <c r="CA56" s="670"/>
      <c r="CB56" s="637"/>
      <c r="CC56" s="629"/>
      <c r="CD56" s="670"/>
      <c r="CE56" s="637"/>
      <c r="CF56" s="629"/>
      <c r="CG56" s="670"/>
      <c r="CH56" s="637"/>
      <c r="CI56" s="629"/>
      <c r="CJ56" s="670"/>
      <c r="CK56" s="1558"/>
      <c r="CL56" s="629"/>
      <c r="CM56" s="670"/>
      <c r="CN56" s="637"/>
      <c r="CO56" s="629"/>
      <c r="CP56" s="670"/>
      <c r="CQ56" s="637"/>
      <c r="CR56" s="629"/>
      <c r="CS56" s="670"/>
      <c r="CT56" s="637"/>
      <c r="CU56" s="629"/>
      <c r="CV56" s="670"/>
      <c r="CW56" s="637"/>
      <c r="CX56" s="629"/>
      <c r="CY56" s="670"/>
      <c r="CZ56" s="637"/>
      <c r="DA56" s="629">
        <v>0</v>
      </c>
      <c r="DB56" s="670">
        <v>0</v>
      </c>
      <c r="DC56" s="637">
        <v>0</v>
      </c>
      <c r="DD56" s="629">
        <v>0</v>
      </c>
      <c r="DE56" s="670">
        <v>1991</v>
      </c>
      <c r="DF56" s="637">
        <v>1992.0070000000001</v>
      </c>
      <c r="DG56" s="629"/>
      <c r="DH56" s="670"/>
      <c r="DI56" s="637"/>
      <c r="DJ56" s="1458"/>
      <c r="DK56" s="670">
        <v>582</v>
      </c>
      <c r="DL56" s="637">
        <v>582.21299999999997</v>
      </c>
      <c r="DM56" s="629">
        <v>0</v>
      </c>
      <c r="DN56" s="670">
        <v>582</v>
      </c>
      <c r="DO56" s="637">
        <v>582.21299999999997</v>
      </c>
      <c r="DP56" s="629"/>
      <c r="DQ56" s="670"/>
      <c r="DR56" s="637">
        <v>786.13499999999999</v>
      </c>
      <c r="DS56" s="629"/>
      <c r="DT56" s="670"/>
      <c r="DU56" s="637">
        <v>234.32599999999999</v>
      </c>
      <c r="DV56" s="629">
        <v>0</v>
      </c>
      <c r="DW56" s="670">
        <v>2573</v>
      </c>
      <c r="DX56" s="637">
        <v>3594.6810000000005</v>
      </c>
      <c r="DY56" s="686">
        <v>139.70777302759427</v>
      </c>
      <c r="DZ56" s="132"/>
      <c r="EA56" s="132"/>
      <c r="EB56" s="132"/>
      <c r="EC56" s="132"/>
      <c r="ED56" s="132"/>
      <c r="EE56" s="132"/>
      <c r="EF56" s="132"/>
      <c r="EG56" s="132"/>
      <c r="EH56" s="132"/>
      <c r="EI56" s="132"/>
      <c r="EJ56" s="132"/>
      <c r="EK56" s="132"/>
      <c r="EL56" s="132"/>
      <c r="EM56" s="132"/>
      <c r="EN56" s="132"/>
      <c r="EO56" s="132"/>
      <c r="EP56" s="132"/>
      <c r="EQ56" s="132"/>
      <c r="ER56" s="132"/>
      <c r="ES56" s="132"/>
      <c r="ET56" s="132"/>
      <c r="EU56" s="132"/>
      <c r="EV56" s="132"/>
      <c r="EW56" s="132"/>
      <c r="EX56" s="132"/>
      <c r="EY56" s="132"/>
      <c r="EZ56" s="132"/>
      <c r="FA56" s="132"/>
      <c r="FB56" s="132"/>
      <c r="FC56" s="132"/>
      <c r="FD56" s="132"/>
      <c r="FE56" s="132"/>
      <c r="FF56" s="132"/>
      <c r="FG56" s="132"/>
      <c r="FH56" s="132"/>
      <c r="FI56" s="132"/>
      <c r="FJ56" s="132"/>
      <c r="FK56" s="132"/>
      <c r="FL56" s="132"/>
      <c r="FM56" s="132"/>
      <c r="FN56" s="132"/>
      <c r="FO56" s="132"/>
      <c r="FP56" s="132"/>
      <c r="FQ56" s="132"/>
      <c r="FR56" s="132"/>
      <c r="FS56" s="132"/>
      <c r="FT56" s="132"/>
      <c r="FU56" s="132"/>
      <c r="FV56" s="132"/>
      <c r="FW56" s="132"/>
      <c r="FX56" s="132"/>
      <c r="FY56" s="132"/>
      <c r="FZ56" s="132"/>
      <c r="GA56" s="132"/>
      <c r="GB56" s="132"/>
      <c r="GC56" s="132"/>
      <c r="GD56" s="132"/>
      <c r="GE56" s="132"/>
      <c r="GF56" s="132"/>
      <c r="GG56" s="132"/>
      <c r="GH56" s="132"/>
      <c r="GI56" s="132"/>
      <c r="GJ56" s="132"/>
      <c r="GK56" s="132"/>
      <c r="GL56" s="132"/>
      <c r="GM56" s="132"/>
      <c r="GN56" s="132"/>
      <c r="GO56" s="132"/>
      <c r="GP56" s="132"/>
      <c r="GQ56" s="132"/>
      <c r="GR56" s="132"/>
      <c r="GS56" s="132"/>
      <c r="GT56" s="132"/>
      <c r="GU56" s="132"/>
      <c r="GV56" s="132"/>
      <c r="GW56" s="132"/>
      <c r="GX56" s="132"/>
      <c r="GY56" s="132"/>
      <c r="GZ56" s="132"/>
      <c r="HA56" s="132"/>
      <c r="HB56" s="132"/>
      <c r="HC56" s="132"/>
      <c r="HD56" s="132"/>
      <c r="HE56" s="132"/>
      <c r="HF56" s="132"/>
      <c r="HG56" s="132"/>
      <c r="HH56" s="132"/>
      <c r="HI56" s="132"/>
      <c r="HJ56" s="132"/>
      <c r="HK56" s="132"/>
      <c r="HL56" s="132"/>
      <c r="HM56" s="132"/>
      <c r="HN56" s="132"/>
      <c r="HO56" s="132"/>
      <c r="HP56" s="132"/>
    </row>
    <row r="57" spans="1:224" ht="12.75" customHeight="1" x14ac:dyDescent="0.2">
      <c r="A57" s="2064" t="s">
        <v>1030</v>
      </c>
      <c r="B57" s="2345" t="s">
        <v>912</v>
      </c>
      <c r="C57" s="1170"/>
      <c r="D57" s="1410">
        <v>123</v>
      </c>
      <c r="E57" s="1411">
        <v>162.619</v>
      </c>
      <c r="F57" s="1170"/>
      <c r="G57" s="1410">
        <v>80</v>
      </c>
      <c r="H57" s="1411">
        <v>79.335999999999999</v>
      </c>
      <c r="I57" s="1377"/>
      <c r="J57" s="1378"/>
      <c r="K57" s="1411">
        <v>15.24</v>
      </c>
      <c r="L57" s="1377"/>
      <c r="M57" s="1378"/>
      <c r="N57" s="1379"/>
      <c r="O57" s="1377"/>
      <c r="P57" s="1378"/>
      <c r="Q57" s="1379"/>
      <c r="R57" s="1377"/>
      <c r="S57" s="1378"/>
      <c r="T57" s="1411">
        <v>85.289000000000001</v>
      </c>
      <c r="U57" s="1377"/>
      <c r="V57" s="1378"/>
      <c r="W57" s="1379"/>
      <c r="X57" s="1170"/>
      <c r="Y57" s="1410">
        <v>2971</v>
      </c>
      <c r="Z57" s="1411">
        <v>5449.2090000000007</v>
      </c>
      <c r="AA57" s="1377"/>
      <c r="AB57" s="1378"/>
      <c r="AC57" s="1379"/>
      <c r="AD57" s="1377"/>
      <c r="AE57" s="1410"/>
      <c r="AF57" s="1411"/>
      <c r="AG57" s="1170">
        <v>110</v>
      </c>
      <c r="AH57" s="1410">
        <v>7492</v>
      </c>
      <c r="AI57" s="1411">
        <v>65892.544000000009</v>
      </c>
      <c r="AJ57" s="1170"/>
      <c r="AK57" s="1410"/>
      <c r="AL57" s="1411"/>
      <c r="AM57" s="1170"/>
      <c r="AN57" s="1410"/>
      <c r="AO57" s="1411"/>
      <c r="AP57" s="1170"/>
      <c r="AQ57" s="1410"/>
      <c r="AR57" s="1379"/>
      <c r="AS57" s="1377"/>
      <c r="AT57" s="1378"/>
      <c r="AU57" s="1379"/>
      <c r="AV57" s="1377"/>
      <c r="AW57" s="1378"/>
      <c r="AX57" s="1411"/>
      <c r="AY57" s="1377"/>
      <c r="AZ57" s="1410">
        <v>4393</v>
      </c>
      <c r="BA57" s="1411">
        <v>3769.5299999999997</v>
      </c>
      <c r="BB57" s="1170">
        <v>12339.59</v>
      </c>
      <c r="BC57" s="1410">
        <v>354</v>
      </c>
      <c r="BD57" s="1411">
        <v>484.61399999999998</v>
      </c>
      <c r="BE57" s="1170"/>
      <c r="BF57" s="1410"/>
      <c r="BG57" s="1411">
        <v>10</v>
      </c>
      <c r="BH57" s="1413">
        <v>12449.59</v>
      </c>
      <c r="BI57" s="667">
        <v>15413</v>
      </c>
      <c r="BJ57" s="634">
        <v>75948.381000000008</v>
      </c>
      <c r="BK57" s="1377"/>
      <c r="BL57" s="1378"/>
      <c r="BM57" s="1379"/>
      <c r="BN57" s="1377"/>
      <c r="BO57" s="1378"/>
      <c r="BP57" s="1379"/>
      <c r="BQ57" s="1377"/>
      <c r="BR57" s="1378"/>
      <c r="BS57" s="1379"/>
      <c r="BT57" s="1377"/>
      <c r="BU57" s="1378"/>
      <c r="BV57" s="1379"/>
      <c r="BW57" s="1377"/>
      <c r="BX57" s="1378"/>
      <c r="BY57" s="1379"/>
      <c r="BZ57" s="1170">
        <v>500</v>
      </c>
      <c r="CA57" s="1410">
        <v>500</v>
      </c>
      <c r="CB57" s="1411">
        <v>304.94500000000005</v>
      </c>
      <c r="CC57" s="1170"/>
      <c r="CD57" s="1410">
        <v>291</v>
      </c>
      <c r="CE57" s="1411">
        <v>413.553</v>
      </c>
      <c r="CF57" s="1377"/>
      <c r="CG57" s="1378"/>
      <c r="CH57" s="1379"/>
      <c r="CI57" s="1377"/>
      <c r="CJ57" s="1410"/>
      <c r="CK57" s="1701">
        <v>0.11799999999999999</v>
      </c>
      <c r="CL57" s="1377"/>
      <c r="CM57" s="1378"/>
      <c r="CN57" s="1379"/>
      <c r="CO57" s="1377"/>
      <c r="CP57" s="1378"/>
      <c r="CQ57" s="1379"/>
      <c r="CR57" s="1377"/>
      <c r="CS57" s="1378"/>
      <c r="CT57" s="1379"/>
      <c r="CU57" s="1377"/>
      <c r="CV57" s="1378"/>
      <c r="CW57" s="1379"/>
      <c r="CX57" s="1377"/>
      <c r="CY57" s="1378"/>
      <c r="CZ57" s="1379"/>
      <c r="DA57" s="1170">
        <v>500</v>
      </c>
      <c r="DB57" s="1410">
        <v>791</v>
      </c>
      <c r="DC57" s="1411">
        <v>718.6160000000001</v>
      </c>
      <c r="DD57" s="1170">
        <v>12949.59</v>
      </c>
      <c r="DE57" s="1410">
        <v>16204</v>
      </c>
      <c r="DF57" s="1411">
        <v>76666.997000000003</v>
      </c>
      <c r="DG57" s="1430"/>
      <c r="DH57" s="1410"/>
      <c r="DI57" s="1411"/>
      <c r="DJ57" s="1170">
        <v>50</v>
      </c>
      <c r="DK57" s="1410">
        <v>4959</v>
      </c>
      <c r="DL57" s="1411">
        <v>5101.6129999999994</v>
      </c>
      <c r="DM57" s="1170">
        <v>50</v>
      </c>
      <c r="DN57" s="1410">
        <v>4959</v>
      </c>
      <c r="DO57" s="1411">
        <v>5101.6129999999994</v>
      </c>
      <c r="DP57" s="1170"/>
      <c r="DQ57" s="1410"/>
      <c r="DR57" s="1411">
        <v>2161.4520000000002</v>
      </c>
      <c r="DS57" s="1170">
        <v>250</v>
      </c>
      <c r="DT57" s="1410">
        <v>250</v>
      </c>
      <c r="DU57" s="1411">
        <v>328.71300000000002</v>
      </c>
      <c r="DV57" s="1170">
        <v>13249.59</v>
      </c>
      <c r="DW57" s="1410">
        <v>21413</v>
      </c>
      <c r="DX57" s="1411">
        <v>84258.775000000009</v>
      </c>
      <c r="DY57" s="1466">
        <v>393.49355531686359</v>
      </c>
      <c r="DZ57" s="132"/>
      <c r="EA57" s="132"/>
      <c r="EB57" s="132"/>
      <c r="EC57" s="132"/>
      <c r="ED57" s="132"/>
      <c r="EE57" s="132"/>
      <c r="EF57" s="132"/>
      <c r="EG57" s="132"/>
      <c r="EH57" s="132"/>
      <c r="EI57" s="132"/>
      <c r="EJ57" s="132"/>
      <c r="EK57" s="132"/>
      <c r="EL57" s="132"/>
      <c r="EM57" s="132"/>
      <c r="EN57" s="132"/>
      <c r="EO57" s="132"/>
      <c r="EP57" s="132"/>
      <c r="EQ57" s="132"/>
      <c r="ER57" s="132"/>
      <c r="ES57" s="132"/>
      <c r="ET57" s="132"/>
      <c r="EU57" s="132"/>
      <c r="EV57" s="132"/>
      <c r="EW57" s="132"/>
      <c r="EX57" s="132"/>
      <c r="EY57" s="132"/>
      <c r="EZ57" s="132"/>
      <c r="FA57" s="132"/>
      <c r="FB57" s="132"/>
      <c r="FC57" s="132"/>
      <c r="FD57" s="132"/>
      <c r="FE57" s="132"/>
      <c r="FF57" s="132"/>
      <c r="FG57" s="132"/>
      <c r="FH57" s="132"/>
      <c r="FI57" s="132"/>
      <c r="FJ57" s="132"/>
      <c r="FK57" s="132"/>
      <c r="FL57" s="132"/>
      <c r="FM57" s="132"/>
      <c r="FN57" s="132"/>
      <c r="FO57" s="132"/>
      <c r="FP57" s="132"/>
      <c r="FQ57" s="132"/>
      <c r="FR57" s="132"/>
      <c r="FS57" s="132"/>
      <c r="FT57" s="132"/>
      <c r="FU57" s="132"/>
      <c r="FV57" s="132"/>
      <c r="FW57" s="132"/>
      <c r="FX57" s="132"/>
      <c r="FY57" s="132"/>
      <c r="FZ57" s="132"/>
      <c r="GA57" s="132"/>
      <c r="GB57" s="132"/>
      <c r="GC57" s="132"/>
      <c r="GD57" s="132"/>
      <c r="GE57" s="132"/>
      <c r="GF57" s="132"/>
      <c r="GG57" s="132"/>
      <c r="GH57" s="132"/>
      <c r="GI57" s="132"/>
      <c r="GJ57" s="132"/>
      <c r="GK57" s="132"/>
      <c r="GL57" s="132"/>
      <c r="GM57" s="132"/>
      <c r="GN57" s="132"/>
      <c r="GO57" s="132"/>
      <c r="GP57" s="132"/>
      <c r="GQ57" s="132"/>
      <c r="GR57" s="132"/>
      <c r="GS57" s="132"/>
      <c r="GT57" s="132"/>
      <c r="GU57" s="132"/>
      <c r="GV57" s="132"/>
      <c r="GW57" s="132"/>
      <c r="GX57" s="132"/>
      <c r="GY57" s="132"/>
      <c r="GZ57" s="132"/>
      <c r="HA57" s="132"/>
      <c r="HB57" s="132"/>
      <c r="HC57" s="132"/>
      <c r="HD57" s="132"/>
      <c r="HE57" s="132"/>
      <c r="HF57" s="132"/>
      <c r="HG57" s="132"/>
      <c r="HH57" s="132"/>
      <c r="HI57" s="132"/>
      <c r="HJ57" s="132"/>
      <c r="HK57" s="132"/>
      <c r="HL57" s="132"/>
      <c r="HM57" s="132"/>
      <c r="HN57" s="132"/>
      <c r="HO57" s="132"/>
      <c r="HP57" s="132"/>
    </row>
    <row r="58" spans="1:224" ht="15" customHeight="1" x14ac:dyDescent="0.2">
      <c r="A58" s="2062" t="s">
        <v>110</v>
      </c>
      <c r="B58" s="2344" t="s">
        <v>929</v>
      </c>
      <c r="C58" s="2348"/>
      <c r="D58" s="666"/>
      <c r="E58" s="633"/>
      <c r="F58" s="625"/>
      <c r="G58" s="666"/>
      <c r="H58" s="633"/>
      <c r="I58" s="625"/>
      <c r="J58" s="666"/>
      <c r="K58" s="633"/>
      <c r="L58" s="625"/>
      <c r="M58" s="666"/>
      <c r="N58" s="633"/>
      <c r="O58" s="625"/>
      <c r="P58" s="666"/>
      <c r="Q58" s="633"/>
      <c r="R58" s="625"/>
      <c r="S58" s="666"/>
      <c r="T58" s="633"/>
      <c r="U58" s="625"/>
      <c r="V58" s="666"/>
      <c r="W58" s="633"/>
      <c r="X58" s="625"/>
      <c r="Y58" s="666"/>
      <c r="Z58" s="633">
        <v>0</v>
      </c>
      <c r="AA58" s="625"/>
      <c r="AB58" s="666"/>
      <c r="AC58" s="633"/>
      <c r="AD58" s="625"/>
      <c r="AE58" s="666"/>
      <c r="AF58" s="633"/>
      <c r="AG58" s="625"/>
      <c r="AH58" s="666">
        <v>969</v>
      </c>
      <c r="AI58" s="633">
        <v>968.4</v>
      </c>
      <c r="AJ58" s="625"/>
      <c r="AK58" s="666"/>
      <c r="AL58" s="633"/>
      <c r="AM58" s="625"/>
      <c r="AN58" s="666"/>
      <c r="AO58" s="633"/>
      <c r="AP58" s="625"/>
      <c r="AQ58" s="666"/>
      <c r="AR58" s="633"/>
      <c r="AS58" s="625"/>
      <c r="AT58" s="666"/>
      <c r="AU58" s="633"/>
      <c r="AV58" s="625"/>
      <c r="AW58" s="666"/>
      <c r="AX58" s="633"/>
      <c r="AY58" s="625"/>
      <c r="AZ58" s="666"/>
      <c r="BA58" s="633"/>
      <c r="BB58" s="625"/>
      <c r="BC58" s="666">
        <v>324</v>
      </c>
      <c r="BD58" s="633">
        <v>324</v>
      </c>
      <c r="BE58" s="625"/>
      <c r="BF58" s="666"/>
      <c r="BG58" s="633"/>
      <c r="BH58" s="625">
        <v>0</v>
      </c>
      <c r="BI58" s="666">
        <v>1293</v>
      </c>
      <c r="BJ58" s="633">
        <v>1292.4000000000001</v>
      </c>
      <c r="BK58" s="625"/>
      <c r="BL58" s="666"/>
      <c r="BM58" s="633"/>
      <c r="BN58" s="625"/>
      <c r="BO58" s="666"/>
      <c r="BP58" s="633"/>
      <c r="BQ58" s="625"/>
      <c r="BR58" s="666"/>
      <c r="BS58" s="633"/>
      <c r="BT58" s="625"/>
      <c r="BU58" s="666"/>
      <c r="BV58" s="633"/>
      <c r="BW58" s="625"/>
      <c r="BX58" s="666"/>
      <c r="BY58" s="633"/>
      <c r="BZ58" s="625"/>
      <c r="CA58" s="666"/>
      <c r="CB58" s="633"/>
      <c r="CC58" s="625"/>
      <c r="CD58" s="666"/>
      <c r="CE58" s="633"/>
      <c r="CF58" s="625"/>
      <c r="CG58" s="666"/>
      <c r="CH58" s="633"/>
      <c r="CI58" s="625"/>
      <c r="CJ58" s="666">
        <v>1900</v>
      </c>
      <c r="CK58" s="1546">
        <v>1725.7999999999997</v>
      </c>
      <c r="CL58" s="1572"/>
      <c r="CM58" s="1573"/>
      <c r="CN58" s="1574"/>
      <c r="CO58" s="1572"/>
      <c r="CP58" s="1573"/>
      <c r="CQ58" s="1574"/>
      <c r="CR58" s="625"/>
      <c r="CS58" s="666"/>
      <c r="CT58" s="633"/>
      <c r="CU58" s="625"/>
      <c r="CV58" s="666"/>
      <c r="CW58" s="633"/>
      <c r="CX58" s="625"/>
      <c r="CY58" s="666"/>
      <c r="CZ58" s="633"/>
      <c r="DA58" s="1368">
        <v>0</v>
      </c>
      <c r="DB58" s="1369">
        <v>1900</v>
      </c>
      <c r="DC58" s="1370">
        <v>1725.7999999999997</v>
      </c>
      <c r="DD58" s="1389">
        <v>0</v>
      </c>
      <c r="DE58" s="1390">
        <v>3193</v>
      </c>
      <c r="DF58" s="1391">
        <v>3018.2</v>
      </c>
      <c r="DG58" s="625"/>
      <c r="DH58" s="666"/>
      <c r="DI58" s="633"/>
      <c r="DJ58" s="625"/>
      <c r="DK58" s="666"/>
      <c r="DL58" s="633"/>
      <c r="DM58" s="1368">
        <v>0</v>
      </c>
      <c r="DN58" s="1369">
        <v>0</v>
      </c>
      <c r="DO58" s="1370">
        <v>0</v>
      </c>
      <c r="DP58" s="625"/>
      <c r="DQ58" s="1028">
        <v>3000</v>
      </c>
      <c r="DR58" s="850">
        <v>3000</v>
      </c>
      <c r="DS58" s="625"/>
      <c r="DT58" s="666"/>
      <c r="DU58" s="633"/>
      <c r="DV58" s="1368">
        <v>0</v>
      </c>
      <c r="DW58" s="1369">
        <v>6193</v>
      </c>
      <c r="DX58" s="1370">
        <v>6018.2</v>
      </c>
      <c r="DY58" s="685">
        <v>97.177458420797663</v>
      </c>
      <c r="DZ58" s="132"/>
      <c r="EA58" s="132"/>
      <c r="EB58" s="132"/>
      <c r="EC58" s="132"/>
      <c r="ED58" s="132"/>
      <c r="EE58" s="132"/>
      <c r="EF58" s="132"/>
      <c r="EG58" s="132"/>
      <c r="EH58" s="132"/>
      <c r="EI58" s="132"/>
      <c r="EJ58" s="132"/>
      <c r="EK58" s="132"/>
      <c r="EL58" s="132"/>
      <c r="EM58" s="132"/>
      <c r="EN58" s="132"/>
      <c r="EO58" s="132"/>
      <c r="EP58" s="132"/>
      <c r="EQ58" s="132"/>
      <c r="ER58" s="132"/>
      <c r="ES58" s="132"/>
      <c r="ET58" s="132"/>
      <c r="EU58" s="132"/>
      <c r="EV58" s="132"/>
      <c r="EW58" s="132"/>
      <c r="EX58" s="132"/>
      <c r="EY58" s="132"/>
      <c r="EZ58" s="132"/>
      <c r="FA58" s="132"/>
      <c r="FB58" s="132"/>
      <c r="FC58" s="132"/>
      <c r="FD58" s="132"/>
      <c r="FE58" s="132"/>
      <c r="FF58" s="132"/>
      <c r="FG58" s="132"/>
      <c r="FH58" s="132"/>
      <c r="FI58" s="132"/>
      <c r="FJ58" s="132"/>
      <c r="FK58" s="132"/>
      <c r="FL58" s="132"/>
      <c r="FM58" s="132"/>
      <c r="FN58" s="132"/>
      <c r="FO58" s="132"/>
      <c r="FP58" s="132"/>
      <c r="FQ58" s="132"/>
      <c r="FR58" s="132"/>
      <c r="FS58" s="132"/>
      <c r="FT58" s="132"/>
      <c r="FU58" s="132"/>
      <c r="FV58" s="132"/>
      <c r="FW58" s="132"/>
      <c r="FX58" s="132"/>
      <c r="FY58" s="132"/>
      <c r="FZ58" s="132"/>
      <c r="GA58" s="132"/>
      <c r="GB58" s="132"/>
      <c r="GC58" s="132"/>
      <c r="GD58" s="132"/>
      <c r="GE58" s="132"/>
      <c r="GF58" s="132"/>
      <c r="GG58" s="132"/>
      <c r="GH58" s="132"/>
      <c r="GI58" s="132"/>
      <c r="GJ58" s="132"/>
      <c r="GK58" s="132"/>
      <c r="GL58" s="132"/>
      <c r="GM58" s="132"/>
      <c r="GN58" s="132"/>
      <c r="GO58" s="132"/>
      <c r="GP58" s="132"/>
      <c r="GQ58" s="132"/>
      <c r="GR58" s="132"/>
      <c r="GS58" s="132"/>
      <c r="GT58" s="132"/>
      <c r="GU58" s="132"/>
      <c r="GV58" s="132"/>
      <c r="GW58" s="132"/>
      <c r="GX58" s="132"/>
      <c r="GY58" s="132"/>
      <c r="GZ58" s="132"/>
      <c r="HA58" s="132"/>
      <c r="HB58" s="132"/>
      <c r="HC58" s="132"/>
      <c r="HD58" s="132"/>
      <c r="HE58" s="132"/>
      <c r="HF58" s="132"/>
      <c r="HG58" s="132"/>
      <c r="HH58" s="132"/>
      <c r="HI58" s="132"/>
      <c r="HJ58" s="132"/>
      <c r="HK58" s="132"/>
      <c r="HL58" s="132"/>
      <c r="HM58" s="132"/>
      <c r="HN58" s="132"/>
      <c r="HO58" s="132"/>
      <c r="HP58" s="132"/>
    </row>
    <row r="59" spans="1:224" ht="20.100000000000001" customHeight="1" x14ac:dyDescent="0.2">
      <c r="A59" s="2049" t="s">
        <v>292</v>
      </c>
      <c r="B59" s="2337" t="s">
        <v>913</v>
      </c>
      <c r="C59" s="2353">
        <v>750000</v>
      </c>
      <c r="D59" s="1393">
        <v>459700.47999999998</v>
      </c>
      <c r="E59" s="1394">
        <v>454983.48</v>
      </c>
      <c r="F59" s="1392">
        <v>0</v>
      </c>
      <c r="G59" s="1393">
        <v>0</v>
      </c>
      <c r="H59" s="1394">
        <v>0</v>
      </c>
      <c r="I59" s="1392">
        <v>0</v>
      </c>
      <c r="J59" s="1393">
        <v>0</v>
      </c>
      <c r="K59" s="1394">
        <v>0</v>
      </c>
      <c r="L59" s="1392">
        <v>0</v>
      </c>
      <c r="M59" s="1393">
        <v>23457</v>
      </c>
      <c r="N59" s="1394">
        <v>23457.85</v>
      </c>
      <c r="O59" s="1392">
        <v>0</v>
      </c>
      <c r="P59" s="1393">
        <v>0</v>
      </c>
      <c r="Q59" s="1394">
        <v>0</v>
      </c>
      <c r="R59" s="1392">
        <v>0</v>
      </c>
      <c r="S59" s="1393">
        <v>148000</v>
      </c>
      <c r="T59" s="1394">
        <v>148000</v>
      </c>
      <c r="U59" s="1392">
        <v>0</v>
      </c>
      <c r="V59" s="1393">
        <v>0</v>
      </c>
      <c r="W59" s="1394">
        <v>0</v>
      </c>
      <c r="X59" s="1392">
        <v>0</v>
      </c>
      <c r="Y59" s="1393">
        <v>0</v>
      </c>
      <c r="Z59" s="1394">
        <v>0</v>
      </c>
      <c r="AA59" s="1392">
        <v>0</v>
      </c>
      <c r="AB59" s="1393">
        <v>0</v>
      </c>
      <c r="AC59" s="1394">
        <v>0</v>
      </c>
      <c r="AD59" s="1392">
        <v>0</v>
      </c>
      <c r="AE59" s="1393">
        <v>0</v>
      </c>
      <c r="AF59" s="1394">
        <v>0</v>
      </c>
      <c r="AG59" s="1392">
        <v>577000</v>
      </c>
      <c r="AH59" s="1393">
        <v>308905</v>
      </c>
      <c r="AI59" s="1394">
        <v>299883.71799999999</v>
      </c>
      <c r="AJ59" s="1392">
        <v>0</v>
      </c>
      <c r="AK59" s="1393">
        <v>0</v>
      </c>
      <c r="AL59" s="1394">
        <v>0</v>
      </c>
      <c r="AM59" s="1392">
        <v>0</v>
      </c>
      <c r="AN59" s="1393">
        <v>0</v>
      </c>
      <c r="AO59" s="1394">
        <v>0</v>
      </c>
      <c r="AP59" s="1392">
        <v>0</v>
      </c>
      <c r="AQ59" s="1393">
        <v>0</v>
      </c>
      <c r="AR59" s="1394">
        <v>0</v>
      </c>
      <c r="AS59" s="1392">
        <v>0</v>
      </c>
      <c r="AT59" s="1393">
        <v>0</v>
      </c>
      <c r="AU59" s="1394">
        <v>0</v>
      </c>
      <c r="AV59" s="1392">
        <v>0</v>
      </c>
      <c r="AW59" s="1393">
        <v>0</v>
      </c>
      <c r="AX59" s="1394">
        <v>0</v>
      </c>
      <c r="AY59" s="1392">
        <v>0</v>
      </c>
      <c r="AZ59" s="1393">
        <v>0</v>
      </c>
      <c r="BA59" s="1394">
        <v>0</v>
      </c>
      <c r="BB59" s="1392">
        <v>0</v>
      </c>
      <c r="BC59" s="1393">
        <v>0</v>
      </c>
      <c r="BD59" s="1394">
        <v>0</v>
      </c>
      <c r="BE59" s="1392">
        <v>2297000</v>
      </c>
      <c r="BF59" s="1393">
        <v>1134954</v>
      </c>
      <c r="BG59" s="1394">
        <v>52364.733</v>
      </c>
      <c r="BH59" s="1392">
        <v>3624000</v>
      </c>
      <c r="BI59" s="1393">
        <v>2075016.48</v>
      </c>
      <c r="BJ59" s="1394">
        <v>978689.78099999996</v>
      </c>
      <c r="BK59" s="1392">
        <v>0</v>
      </c>
      <c r="BL59" s="1393">
        <v>0</v>
      </c>
      <c r="BM59" s="1394">
        <v>0</v>
      </c>
      <c r="BN59" s="1392">
        <v>0</v>
      </c>
      <c r="BO59" s="1393">
        <v>0</v>
      </c>
      <c r="BP59" s="1394">
        <v>0</v>
      </c>
      <c r="BQ59" s="1392">
        <v>0</v>
      </c>
      <c r="BR59" s="1393">
        <v>0</v>
      </c>
      <c r="BS59" s="1394">
        <v>0</v>
      </c>
      <c r="BT59" s="1392">
        <v>0</v>
      </c>
      <c r="BU59" s="1393">
        <v>0</v>
      </c>
      <c r="BV59" s="1394">
        <v>0</v>
      </c>
      <c r="BW59" s="1392">
        <v>0</v>
      </c>
      <c r="BX59" s="1393">
        <v>0</v>
      </c>
      <c r="BY59" s="1394">
        <v>0</v>
      </c>
      <c r="BZ59" s="1392">
        <v>0</v>
      </c>
      <c r="CA59" s="1393">
        <v>0</v>
      </c>
      <c r="CB59" s="1394">
        <v>0</v>
      </c>
      <c r="CC59" s="1392">
        <v>0</v>
      </c>
      <c r="CD59" s="1393">
        <v>5403.3</v>
      </c>
      <c r="CE59" s="1394">
        <v>5403.3</v>
      </c>
      <c r="CF59" s="1392">
        <v>0</v>
      </c>
      <c r="CG59" s="1393">
        <v>0</v>
      </c>
      <c r="CH59" s="1394">
        <v>0</v>
      </c>
      <c r="CI59" s="1392">
        <v>39015</v>
      </c>
      <c r="CJ59" s="1393">
        <v>4000</v>
      </c>
      <c r="CK59" s="1560">
        <v>4700.2370000000001</v>
      </c>
      <c r="CL59" s="1392">
        <v>0</v>
      </c>
      <c r="CM59" s="1393">
        <v>0</v>
      </c>
      <c r="CN59" s="1394">
        <v>0</v>
      </c>
      <c r="CO59" s="1392">
        <v>0</v>
      </c>
      <c r="CP59" s="1393">
        <v>0</v>
      </c>
      <c r="CQ59" s="1394">
        <v>0</v>
      </c>
      <c r="CR59" s="1392">
        <v>0</v>
      </c>
      <c r="CS59" s="1393">
        <v>398282</v>
      </c>
      <c r="CT59" s="1394">
        <v>398281.6</v>
      </c>
      <c r="CU59" s="1392">
        <v>0</v>
      </c>
      <c r="CV59" s="1393">
        <v>0</v>
      </c>
      <c r="CW59" s="1394">
        <v>0</v>
      </c>
      <c r="CX59" s="1392">
        <v>0</v>
      </c>
      <c r="CY59" s="1393">
        <v>0</v>
      </c>
      <c r="CZ59" s="1394">
        <v>0</v>
      </c>
      <c r="DA59" s="1392">
        <v>39015</v>
      </c>
      <c r="DB59" s="1393">
        <v>407685.3</v>
      </c>
      <c r="DC59" s="1394">
        <v>408385.13699999999</v>
      </c>
      <c r="DD59" s="1392">
        <v>3663015</v>
      </c>
      <c r="DE59" s="1393">
        <v>2482701.7799999998</v>
      </c>
      <c r="DF59" s="1394">
        <v>1387074.9180000001</v>
      </c>
      <c r="DG59" s="1392">
        <v>0</v>
      </c>
      <c r="DH59" s="1393">
        <v>0</v>
      </c>
      <c r="DI59" s="1394">
        <v>0</v>
      </c>
      <c r="DJ59" s="1392">
        <v>2000</v>
      </c>
      <c r="DK59" s="1393">
        <v>731</v>
      </c>
      <c r="DL59" s="1394">
        <v>747.37400000000002</v>
      </c>
      <c r="DM59" s="1392">
        <v>2000</v>
      </c>
      <c r="DN59" s="1393">
        <v>731</v>
      </c>
      <c r="DO59" s="1394">
        <v>747.37400000000002</v>
      </c>
      <c r="DP59" s="1392">
        <v>0</v>
      </c>
      <c r="DQ59" s="1393">
        <v>400</v>
      </c>
      <c r="DR59" s="1394">
        <v>400</v>
      </c>
      <c r="DS59" s="1392">
        <v>0</v>
      </c>
      <c r="DT59" s="1393">
        <v>0</v>
      </c>
      <c r="DU59" s="1394">
        <v>0</v>
      </c>
      <c r="DV59" s="1392">
        <v>3665015</v>
      </c>
      <c r="DW59" s="1393">
        <v>2483832.7799999998</v>
      </c>
      <c r="DX59" s="1394">
        <v>1388222.2920000001</v>
      </c>
      <c r="DY59" s="1438">
        <v>55.890328172575302</v>
      </c>
      <c r="DZ59" s="132"/>
      <c r="EA59" s="132"/>
      <c r="EB59" s="132"/>
      <c r="EC59" s="132"/>
      <c r="ED59" s="132"/>
      <c r="EE59" s="132"/>
      <c r="EF59" s="132"/>
      <c r="EG59" s="132"/>
      <c r="EH59" s="132"/>
      <c r="EI59" s="132"/>
      <c r="EJ59" s="132"/>
      <c r="EK59" s="132"/>
      <c r="EL59" s="132"/>
      <c r="EM59" s="132"/>
      <c r="EN59" s="132"/>
      <c r="EO59" s="132"/>
      <c r="EP59" s="132"/>
      <c r="EQ59" s="132"/>
      <c r="ER59" s="132"/>
      <c r="ES59" s="132"/>
      <c r="ET59" s="132"/>
      <c r="EU59" s="132"/>
      <c r="EV59" s="132"/>
      <c r="EW59" s="132"/>
      <c r="EX59" s="132"/>
      <c r="EY59" s="132"/>
      <c r="EZ59" s="132"/>
      <c r="FA59" s="132"/>
      <c r="FB59" s="132"/>
      <c r="FC59" s="132"/>
      <c r="FD59" s="132"/>
      <c r="FE59" s="132"/>
      <c r="FF59" s="132"/>
      <c r="FG59" s="132"/>
      <c r="FH59" s="132"/>
      <c r="FI59" s="132"/>
      <c r="FJ59" s="132"/>
      <c r="FK59" s="132"/>
      <c r="FL59" s="132"/>
      <c r="FM59" s="132"/>
      <c r="FN59" s="132"/>
      <c r="FO59" s="132"/>
      <c r="FP59" s="132"/>
      <c r="FQ59" s="132"/>
      <c r="FR59" s="132"/>
      <c r="FS59" s="132"/>
      <c r="FT59" s="132"/>
      <c r="FU59" s="132"/>
      <c r="FV59" s="132"/>
      <c r="FW59" s="132"/>
      <c r="FX59" s="132"/>
      <c r="FY59" s="132"/>
      <c r="FZ59" s="132"/>
      <c r="GA59" s="132"/>
      <c r="GB59" s="132"/>
      <c r="GC59" s="132"/>
      <c r="GD59" s="132"/>
      <c r="GE59" s="132"/>
      <c r="GF59" s="132"/>
      <c r="GG59" s="132"/>
      <c r="GH59" s="132"/>
      <c r="GI59" s="132"/>
      <c r="GJ59" s="132"/>
      <c r="GK59" s="132"/>
      <c r="GL59" s="132"/>
      <c r="GM59" s="132"/>
      <c r="GN59" s="132"/>
      <c r="GO59" s="132"/>
      <c r="GP59" s="132"/>
      <c r="GQ59" s="132"/>
      <c r="GR59" s="132"/>
      <c r="GS59" s="132"/>
      <c r="GT59" s="132"/>
      <c r="GU59" s="132"/>
      <c r="GV59" s="132"/>
      <c r="GW59" s="132"/>
      <c r="GX59" s="132"/>
      <c r="GY59" s="132"/>
      <c r="GZ59" s="132"/>
      <c r="HA59" s="132"/>
      <c r="HB59" s="132"/>
      <c r="HC59" s="132"/>
      <c r="HD59" s="132"/>
      <c r="HE59" s="132"/>
      <c r="HF59" s="132"/>
      <c r="HG59" s="132"/>
      <c r="HH59" s="132"/>
      <c r="HI59" s="132"/>
      <c r="HJ59" s="132"/>
      <c r="HK59" s="132"/>
      <c r="HL59" s="132"/>
      <c r="HM59" s="132"/>
      <c r="HN59" s="132"/>
      <c r="HO59" s="132"/>
      <c r="HP59" s="132"/>
    </row>
    <row r="60" spans="1:224" ht="15" customHeight="1" x14ac:dyDescent="0.2">
      <c r="A60" s="2051" t="s">
        <v>312</v>
      </c>
      <c r="B60" s="2338" t="s">
        <v>914</v>
      </c>
      <c r="C60" s="1395">
        <v>750000</v>
      </c>
      <c r="D60" s="1390">
        <v>454983.48</v>
      </c>
      <c r="E60" s="1391">
        <v>454983.48</v>
      </c>
      <c r="F60" s="1395">
        <v>0</v>
      </c>
      <c r="G60" s="1390">
        <v>0</v>
      </c>
      <c r="H60" s="1391">
        <v>0</v>
      </c>
      <c r="I60" s="1395">
        <v>0</v>
      </c>
      <c r="J60" s="1390">
        <v>0</v>
      </c>
      <c r="K60" s="1391">
        <v>0</v>
      </c>
      <c r="L60" s="1395">
        <v>0</v>
      </c>
      <c r="M60" s="1390">
        <v>0</v>
      </c>
      <c r="N60" s="1391">
        <v>0</v>
      </c>
      <c r="O60" s="1395">
        <v>0</v>
      </c>
      <c r="P60" s="1390">
        <v>0</v>
      </c>
      <c r="Q60" s="1391">
        <v>0</v>
      </c>
      <c r="R60" s="1395">
        <v>0</v>
      </c>
      <c r="S60" s="1390">
        <v>148000</v>
      </c>
      <c r="T60" s="1391">
        <v>148000</v>
      </c>
      <c r="U60" s="1395">
        <v>0</v>
      </c>
      <c r="V60" s="1390">
        <v>0</v>
      </c>
      <c r="W60" s="1391">
        <v>0</v>
      </c>
      <c r="X60" s="1395">
        <v>0</v>
      </c>
      <c r="Y60" s="1390">
        <v>0</v>
      </c>
      <c r="Z60" s="1391">
        <v>0</v>
      </c>
      <c r="AA60" s="1395">
        <v>0</v>
      </c>
      <c r="AB60" s="1390">
        <v>0</v>
      </c>
      <c r="AC60" s="1391">
        <v>0</v>
      </c>
      <c r="AD60" s="1395">
        <v>0</v>
      </c>
      <c r="AE60" s="1390">
        <v>0</v>
      </c>
      <c r="AF60" s="1391">
        <v>0</v>
      </c>
      <c r="AG60" s="1395">
        <v>0</v>
      </c>
      <c r="AH60" s="1390">
        <v>0</v>
      </c>
      <c r="AI60" s="1391">
        <v>0</v>
      </c>
      <c r="AJ60" s="1395">
        <v>0</v>
      </c>
      <c r="AK60" s="1390">
        <v>0</v>
      </c>
      <c r="AL60" s="1391">
        <v>0</v>
      </c>
      <c r="AM60" s="1395">
        <v>0</v>
      </c>
      <c r="AN60" s="1390">
        <v>0</v>
      </c>
      <c r="AO60" s="1391">
        <v>0</v>
      </c>
      <c r="AP60" s="1395">
        <v>0</v>
      </c>
      <c r="AQ60" s="1390">
        <v>0</v>
      </c>
      <c r="AR60" s="1391">
        <v>0</v>
      </c>
      <c r="AS60" s="1395">
        <v>0</v>
      </c>
      <c r="AT60" s="1390">
        <v>0</v>
      </c>
      <c r="AU60" s="1391">
        <v>0</v>
      </c>
      <c r="AV60" s="1395">
        <v>0</v>
      </c>
      <c r="AW60" s="1390">
        <v>0</v>
      </c>
      <c r="AX60" s="1391">
        <v>0</v>
      </c>
      <c r="AY60" s="1395">
        <v>0</v>
      </c>
      <c r="AZ60" s="1390">
        <v>0</v>
      </c>
      <c r="BA60" s="1391">
        <v>0</v>
      </c>
      <c r="BB60" s="1395">
        <v>0</v>
      </c>
      <c r="BC60" s="1390">
        <v>0</v>
      </c>
      <c r="BD60" s="1391">
        <v>0</v>
      </c>
      <c r="BE60" s="1395">
        <v>0</v>
      </c>
      <c r="BF60" s="1390">
        <v>0</v>
      </c>
      <c r="BG60" s="1391">
        <v>0</v>
      </c>
      <c r="BH60" s="1395">
        <v>750000</v>
      </c>
      <c r="BI60" s="1390">
        <v>602983.48</v>
      </c>
      <c r="BJ60" s="1391">
        <v>602983.48</v>
      </c>
      <c r="BK60" s="1395">
        <v>0</v>
      </c>
      <c r="BL60" s="1390">
        <v>0</v>
      </c>
      <c r="BM60" s="1391">
        <v>0</v>
      </c>
      <c r="BN60" s="1395">
        <v>0</v>
      </c>
      <c r="BO60" s="1390">
        <v>0</v>
      </c>
      <c r="BP60" s="1391">
        <v>0</v>
      </c>
      <c r="BQ60" s="1395">
        <v>0</v>
      </c>
      <c r="BR60" s="1390">
        <v>0</v>
      </c>
      <c r="BS60" s="1391">
        <v>0</v>
      </c>
      <c r="BT60" s="1395">
        <v>0</v>
      </c>
      <c r="BU60" s="1390">
        <v>0</v>
      </c>
      <c r="BV60" s="1391">
        <v>0</v>
      </c>
      <c r="BW60" s="1395">
        <v>0</v>
      </c>
      <c r="BX60" s="1390">
        <v>0</v>
      </c>
      <c r="BY60" s="1391">
        <v>0</v>
      </c>
      <c r="BZ60" s="1395">
        <v>0</v>
      </c>
      <c r="CA60" s="1390">
        <v>0</v>
      </c>
      <c r="CB60" s="1391">
        <v>0</v>
      </c>
      <c r="CC60" s="1395">
        <v>0</v>
      </c>
      <c r="CD60" s="1390">
        <v>0</v>
      </c>
      <c r="CE60" s="1391">
        <v>0</v>
      </c>
      <c r="CF60" s="1395">
        <v>0</v>
      </c>
      <c r="CG60" s="1390">
        <v>0</v>
      </c>
      <c r="CH60" s="1391">
        <v>0</v>
      </c>
      <c r="CI60" s="1395">
        <v>0</v>
      </c>
      <c r="CJ60" s="1390">
        <v>0</v>
      </c>
      <c r="CK60" s="1552">
        <v>0</v>
      </c>
      <c r="CL60" s="1395">
        <v>0</v>
      </c>
      <c r="CM60" s="1390">
        <v>0</v>
      </c>
      <c r="CN60" s="1391">
        <v>0</v>
      </c>
      <c r="CO60" s="1395">
        <v>0</v>
      </c>
      <c r="CP60" s="1390">
        <v>0</v>
      </c>
      <c r="CQ60" s="1391">
        <v>0</v>
      </c>
      <c r="CR60" s="1395">
        <v>0</v>
      </c>
      <c r="CS60" s="1390">
        <v>398282</v>
      </c>
      <c r="CT60" s="1391">
        <v>398281.6</v>
      </c>
      <c r="CU60" s="1395">
        <v>0</v>
      </c>
      <c r="CV60" s="1390">
        <v>0</v>
      </c>
      <c r="CW60" s="1391">
        <v>0</v>
      </c>
      <c r="CX60" s="1395">
        <v>0</v>
      </c>
      <c r="CY60" s="1390">
        <v>0</v>
      </c>
      <c r="CZ60" s="1391">
        <v>0</v>
      </c>
      <c r="DA60" s="1395">
        <v>0</v>
      </c>
      <c r="DB60" s="1390">
        <v>398282</v>
      </c>
      <c r="DC60" s="1391">
        <v>398281.6</v>
      </c>
      <c r="DD60" s="1395">
        <v>750000</v>
      </c>
      <c r="DE60" s="1390">
        <v>1001265.48</v>
      </c>
      <c r="DF60" s="1391">
        <v>1001265.08</v>
      </c>
      <c r="DG60" s="1395">
        <v>0</v>
      </c>
      <c r="DH60" s="1390">
        <v>0</v>
      </c>
      <c r="DI60" s="1391">
        <v>0</v>
      </c>
      <c r="DJ60" s="1395">
        <v>0</v>
      </c>
      <c r="DK60" s="1390">
        <v>0</v>
      </c>
      <c r="DL60" s="1391">
        <v>0</v>
      </c>
      <c r="DM60" s="1395">
        <v>0</v>
      </c>
      <c r="DN60" s="1390">
        <v>0</v>
      </c>
      <c r="DO60" s="1391">
        <v>0</v>
      </c>
      <c r="DP60" s="1395">
        <v>0</v>
      </c>
      <c r="DQ60" s="1390">
        <v>200</v>
      </c>
      <c r="DR60" s="1391">
        <v>200</v>
      </c>
      <c r="DS60" s="1395">
        <v>0</v>
      </c>
      <c r="DT60" s="1390">
        <v>0</v>
      </c>
      <c r="DU60" s="1391">
        <v>0</v>
      </c>
      <c r="DV60" s="1395">
        <v>750000</v>
      </c>
      <c r="DW60" s="1390">
        <v>1001465.48</v>
      </c>
      <c r="DX60" s="1391">
        <v>1001465.08</v>
      </c>
      <c r="DY60" s="690">
        <v>99.999960058533418</v>
      </c>
      <c r="DZ60" s="132"/>
      <c r="EA60" s="132"/>
      <c r="EB60" s="132"/>
      <c r="EC60" s="132"/>
      <c r="ED60" s="132"/>
      <c r="EE60" s="132"/>
      <c r="EF60" s="132"/>
      <c r="EG60" s="132"/>
      <c r="EH60" s="132"/>
      <c r="EI60" s="132"/>
      <c r="EJ60" s="132"/>
      <c r="EK60" s="132"/>
      <c r="EL60" s="132"/>
      <c r="EM60" s="132"/>
      <c r="EN60" s="132"/>
      <c r="EO60" s="132"/>
      <c r="EP60" s="132"/>
      <c r="EQ60" s="132"/>
      <c r="ER60" s="132"/>
      <c r="ES60" s="132"/>
      <c r="ET60" s="132"/>
      <c r="EU60" s="132"/>
      <c r="EV60" s="132"/>
      <c r="EW60" s="132"/>
      <c r="EX60" s="132"/>
      <c r="EY60" s="132"/>
      <c r="EZ60" s="132"/>
      <c r="FA60" s="132"/>
      <c r="FB60" s="132"/>
      <c r="FC60" s="132"/>
      <c r="FD60" s="132"/>
      <c r="FE60" s="132"/>
      <c r="FF60" s="132"/>
      <c r="FG60" s="132"/>
      <c r="FH60" s="132"/>
      <c r="FI60" s="132"/>
      <c r="FJ60" s="132"/>
      <c r="FK60" s="132"/>
      <c r="FL60" s="132"/>
      <c r="FM60" s="132"/>
      <c r="FN60" s="132"/>
      <c r="FO60" s="132"/>
      <c r="FP60" s="132"/>
      <c r="FQ60" s="132"/>
      <c r="FR60" s="132"/>
      <c r="FS60" s="132"/>
      <c r="FT60" s="132"/>
      <c r="FU60" s="132"/>
      <c r="FV60" s="132"/>
      <c r="FW60" s="132"/>
      <c r="FX60" s="132"/>
      <c r="FY60" s="132"/>
      <c r="FZ60" s="132"/>
      <c r="GA60" s="132"/>
      <c r="GB60" s="132"/>
      <c r="GC60" s="132"/>
      <c r="GD60" s="132"/>
      <c r="GE60" s="132"/>
      <c r="GF60" s="132"/>
      <c r="GG60" s="132"/>
      <c r="GH60" s="132"/>
      <c r="GI60" s="132"/>
      <c r="GJ60" s="132"/>
      <c r="GK60" s="132"/>
      <c r="GL60" s="132"/>
      <c r="GM60" s="132"/>
      <c r="GN60" s="132"/>
      <c r="GO60" s="132"/>
      <c r="GP60" s="132"/>
      <c r="GQ60" s="132"/>
      <c r="GR60" s="132"/>
      <c r="GS60" s="132"/>
      <c r="GT60" s="132"/>
      <c r="GU60" s="132"/>
      <c r="GV60" s="132"/>
      <c r="GW60" s="132"/>
      <c r="GX60" s="132"/>
      <c r="GY60" s="132"/>
      <c r="GZ60" s="132"/>
      <c r="HA60" s="132"/>
      <c r="HB60" s="132"/>
      <c r="HC60" s="132"/>
      <c r="HD60" s="132"/>
      <c r="HE60" s="132"/>
      <c r="HF60" s="132"/>
      <c r="HG60" s="132"/>
      <c r="HH60" s="132"/>
      <c r="HI60" s="132"/>
      <c r="HJ60" s="132"/>
      <c r="HK60" s="132"/>
      <c r="HL60" s="132"/>
      <c r="HM60" s="132"/>
      <c r="HN60" s="132"/>
      <c r="HO60" s="132"/>
      <c r="HP60" s="132"/>
    </row>
    <row r="61" spans="1:224" ht="12.75" customHeight="1" x14ac:dyDescent="0.2">
      <c r="A61" s="2053" t="s">
        <v>556</v>
      </c>
      <c r="B61" s="2339" t="s">
        <v>930</v>
      </c>
      <c r="C61" s="1399"/>
      <c r="D61" s="667"/>
      <c r="E61" s="634"/>
      <c r="F61" s="1171"/>
      <c r="G61" s="668"/>
      <c r="H61" s="635"/>
      <c r="I61" s="1171"/>
      <c r="J61" s="668"/>
      <c r="K61" s="635"/>
      <c r="L61" s="1171"/>
      <c r="M61" s="668"/>
      <c r="N61" s="635"/>
      <c r="O61" s="1171"/>
      <c r="P61" s="668"/>
      <c r="Q61" s="635"/>
      <c r="R61" s="1399"/>
      <c r="S61" s="667"/>
      <c r="T61" s="634"/>
      <c r="U61" s="1171"/>
      <c r="V61" s="668"/>
      <c r="W61" s="635"/>
      <c r="X61" s="1171"/>
      <c r="Y61" s="668"/>
      <c r="Z61" s="635"/>
      <c r="AA61" s="1171"/>
      <c r="AB61" s="668"/>
      <c r="AC61" s="635"/>
      <c r="AD61" s="1171"/>
      <c r="AE61" s="668"/>
      <c r="AF61" s="635"/>
      <c r="AG61" s="1171"/>
      <c r="AH61" s="668"/>
      <c r="AI61" s="635"/>
      <c r="AJ61" s="1171"/>
      <c r="AK61" s="668"/>
      <c r="AL61" s="635"/>
      <c r="AM61" s="1171"/>
      <c r="AN61" s="668"/>
      <c r="AO61" s="635"/>
      <c r="AP61" s="1171"/>
      <c r="AQ61" s="668"/>
      <c r="AR61" s="635"/>
      <c r="AS61" s="1171"/>
      <c r="AT61" s="668"/>
      <c r="AU61" s="635"/>
      <c r="AV61" s="1171"/>
      <c r="AW61" s="668"/>
      <c r="AX61" s="635"/>
      <c r="AY61" s="1171"/>
      <c r="AZ61" s="668"/>
      <c r="BA61" s="635"/>
      <c r="BB61" s="1399"/>
      <c r="BC61" s="667"/>
      <c r="BD61" s="634"/>
      <c r="BE61" s="1171"/>
      <c r="BF61" s="667"/>
      <c r="BG61" s="634"/>
      <c r="BH61" s="1399">
        <v>0</v>
      </c>
      <c r="BI61" s="667">
        <v>0</v>
      </c>
      <c r="BJ61" s="634">
        <v>0</v>
      </c>
      <c r="BK61" s="1171"/>
      <c r="BL61" s="668"/>
      <c r="BM61" s="635"/>
      <c r="BN61" s="1171"/>
      <c r="BO61" s="668"/>
      <c r="BP61" s="635"/>
      <c r="BQ61" s="1171"/>
      <c r="BR61" s="668"/>
      <c r="BS61" s="635"/>
      <c r="BT61" s="1171"/>
      <c r="BU61" s="668"/>
      <c r="BV61" s="635"/>
      <c r="BW61" s="1171"/>
      <c r="BX61" s="668"/>
      <c r="BY61" s="635"/>
      <c r="BZ61" s="1171"/>
      <c r="CA61" s="668"/>
      <c r="CB61" s="635"/>
      <c r="CC61" s="1171"/>
      <c r="CD61" s="668"/>
      <c r="CE61" s="635"/>
      <c r="CF61" s="1171"/>
      <c r="CG61" s="668"/>
      <c r="CH61" s="635"/>
      <c r="CI61" s="1399"/>
      <c r="CJ61" s="667"/>
      <c r="CK61" s="1548"/>
      <c r="CL61" s="626"/>
      <c r="CM61" s="667"/>
      <c r="CN61" s="634"/>
      <c r="CO61" s="626"/>
      <c r="CP61" s="667"/>
      <c r="CQ61" s="634"/>
      <c r="CR61" s="1171"/>
      <c r="CS61" s="668"/>
      <c r="CT61" s="635"/>
      <c r="CU61" s="1171"/>
      <c r="CV61" s="668"/>
      <c r="CW61" s="635"/>
      <c r="CX61" s="1171"/>
      <c r="CY61" s="668"/>
      <c r="CZ61" s="635"/>
      <c r="DA61" s="629">
        <v>0</v>
      </c>
      <c r="DB61" s="670">
        <v>0</v>
      </c>
      <c r="DC61" s="637">
        <v>0</v>
      </c>
      <c r="DD61" s="629">
        <v>0</v>
      </c>
      <c r="DE61" s="670">
        <v>0</v>
      </c>
      <c r="DF61" s="637">
        <v>0</v>
      </c>
      <c r="DG61" s="1171"/>
      <c r="DH61" s="668"/>
      <c r="DI61" s="635"/>
      <c r="DJ61" s="1171"/>
      <c r="DK61" s="668"/>
      <c r="DL61" s="635"/>
      <c r="DM61" s="629">
        <v>0</v>
      </c>
      <c r="DN61" s="670">
        <v>0</v>
      </c>
      <c r="DO61" s="637">
        <v>0</v>
      </c>
      <c r="DP61" s="1171"/>
      <c r="DQ61" s="668"/>
      <c r="DR61" s="635"/>
      <c r="DS61" s="1171"/>
      <c r="DT61" s="668"/>
      <c r="DU61" s="635"/>
      <c r="DV61" s="629">
        <v>0</v>
      </c>
      <c r="DW61" s="670">
        <v>0</v>
      </c>
      <c r="DX61" s="637">
        <v>0</v>
      </c>
      <c r="DY61" s="1434">
        <v>0</v>
      </c>
      <c r="DZ61" s="132"/>
      <c r="EA61" s="132"/>
      <c r="EB61" s="132"/>
      <c r="EC61" s="132"/>
      <c r="ED61" s="132"/>
      <c r="EE61" s="132"/>
      <c r="EF61" s="132"/>
      <c r="EG61" s="132"/>
      <c r="EH61" s="132"/>
      <c r="EI61" s="132"/>
      <c r="EJ61" s="132"/>
      <c r="EK61" s="132"/>
      <c r="EL61" s="132"/>
      <c r="EM61" s="132"/>
      <c r="EN61" s="132"/>
      <c r="EO61" s="132"/>
      <c r="EP61" s="132"/>
      <c r="EQ61" s="132"/>
      <c r="ER61" s="132"/>
      <c r="ES61" s="132"/>
      <c r="ET61" s="132"/>
      <c r="EU61" s="132"/>
      <c r="EV61" s="132"/>
      <c r="EW61" s="132"/>
      <c r="EX61" s="132"/>
      <c r="EY61" s="132"/>
      <c r="EZ61" s="132"/>
      <c r="FA61" s="132"/>
      <c r="FB61" s="132"/>
      <c r="FC61" s="132"/>
      <c r="FD61" s="132"/>
      <c r="FE61" s="132"/>
      <c r="FF61" s="132"/>
      <c r="FG61" s="132"/>
      <c r="FH61" s="132"/>
      <c r="FI61" s="132"/>
      <c r="FJ61" s="132"/>
      <c r="FK61" s="132"/>
      <c r="FL61" s="132"/>
      <c r="FM61" s="132"/>
      <c r="FN61" s="132"/>
      <c r="FO61" s="132"/>
      <c r="FP61" s="132"/>
      <c r="FQ61" s="132"/>
      <c r="FR61" s="132"/>
      <c r="FS61" s="132"/>
      <c r="FT61" s="132"/>
      <c r="FU61" s="132"/>
      <c r="FV61" s="132"/>
      <c r="FW61" s="132"/>
      <c r="FX61" s="132"/>
      <c r="FY61" s="132"/>
      <c r="FZ61" s="132"/>
      <c r="GA61" s="132"/>
      <c r="GB61" s="132"/>
      <c r="GC61" s="132"/>
      <c r="GD61" s="132"/>
      <c r="GE61" s="132"/>
      <c r="GF61" s="132"/>
      <c r="GG61" s="132"/>
      <c r="GH61" s="132"/>
      <c r="GI61" s="132"/>
      <c r="GJ61" s="132"/>
      <c r="GK61" s="132"/>
      <c r="GL61" s="132"/>
      <c r="GM61" s="132"/>
      <c r="GN61" s="132"/>
      <c r="GO61" s="132"/>
      <c r="GP61" s="132"/>
      <c r="GQ61" s="132"/>
      <c r="GR61" s="132"/>
      <c r="GS61" s="132"/>
      <c r="GT61" s="132"/>
      <c r="GU61" s="132"/>
      <c r="GV61" s="132"/>
      <c r="GW61" s="132"/>
      <c r="GX61" s="132"/>
      <c r="GY61" s="132"/>
      <c r="GZ61" s="132"/>
      <c r="HA61" s="132"/>
      <c r="HB61" s="132"/>
      <c r="HC61" s="132"/>
      <c r="HD61" s="132"/>
      <c r="HE61" s="132"/>
      <c r="HF61" s="132"/>
      <c r="HG61" s="132"/>
      <c r="HH61" s="132"/>
      <c r="HI61" s="132"/>
      <c r="HJ61" s="132"/>
      <c r="HK61" s="132"/>
      <c r="HL61" s="132"/>
      <c r="HM61" s="132"/>
      <c r="HN61" s="132"/>
      <c r="HO61" s="132"/>
      <c r="HP61" s="132"/>
    </row>
    <row r="62" spans="1:224" ht="12.75" customHeight="1" x14ac:dyDescent="0.2">
      <c r="A62" s="2053" t="s">
        <v>557</v>
      </c>
      <c r="B62" s="2342" t="s">
        <v>931</v>
      </c>
      <c r="C62" s="1171"/>
      <c r="D62" s="668"/>
      <c r="E62" s="635"/>
      <c r="F62" s="1171"/>
      <c r="G62" s="668"/>
      <c r="H62" s="635"/>
      <c r="I62" s="1171"/>
      <c r="J62" s="668"/>
      <c r="K62" s="635"/>
      <c r="L62" s="1171"/>
      <c r="M62" s="668"/>
      <c r="N62" s="635"/>
      <c r="O62" s="1171"/>
      <c r="P62" s="668"/>
      <c r="Q62" s="635"/>
      <c r="R62" s="1399"/>
      <c r="S62" s="667"/>
      <c r="T62" s="634"/>
      <c r="U62" s="1171"/>
      <c r="V62" s="668"/>
      <c r="W62" s="635"/>
      <c r="X62" s="1171"/>
      <c r="Y62" s="668"/>
      <c r="Z62" s="635"/>
      <c r="AA62" s="1171"/>
      <c r="AB62" s="668"/>
      <c r="AC62" s="635"/>
      <c r="AD62" s="1171"/>
      <c r="AE62" s="668"/>
      <c r="AF62" s="635"/>
      <c r="AG62" s="1171"/>
      <c r="AH62" s="668"/>
      <c r="AI62" s="635"/>
      <c r="AJ62" s="1171"/>
      <c r="AK62" s="668"/>
      <c r="AL62" s="635"/>
      <c r="AM62" s="1171"/>
      <c r="AN62" s="668"/>
      <c r="AO62" s="635"/>
      <c r="AP62" s="1171"/>
      <c r="AQ62" s="668"/>
      <c r="AR62" s="635"/>
      <c r="AS62" s="1171"/>
      <c r="AT62" s="668"/>
      <c r="AU62" s="635"/>
      <c r="AV62" s="1171"/>
      <c r="AW62" s="668"/>
      <c r="AX62" s="635"/>
      <c r="AY62" s="1171"/>
      <c r="AZ62" s="668"/>
      <c r="BA62" s="635"/>
      <c r="BB62" s="1399"/>
      <c r="BC62" s="667"/>
      <c r="BD62" s="634"/>
      <c r="BE62" s="1171"/>
      <c r="BF62" s="668"/>
      <c r="BG62" s="635"/>
      <c r="BH62" s="1399">
        <v>0</v>
      </c>
      <c r="BI62" s="667">
        <v>0</v>
      </c>
      <c r="BJ62" s="634">
        <v>0</v>
      </c>
      <c r="BK62" s="1171"/>
      <c r="BL62" s="668"/>
      <c r="BM62" s="635"/>
      <c r="BN62" s="1171"/>
      <c r="BO62" s="668"/>
      <c r="BP62" s="635"/>
      <c r="BQ62" s="1171"/>
      <c r="BR62" s="668"/>
      <c r="BS62" s="635"/>
      <c r="BT62" s="1171"/>
      <c r="BU62" s="668"/>
      <c r="BV62" s="635"/>
      <c r="BW62" s="1171"/>
      <c r="BX62" s="668"/>
      <c r="BY62" s="635"/>
      <c r="BZ62" s="1171"/>
      <c r="CA62" s="668"/>
      <c r="CB62" s="635"/>
      <c r="CC62" s="1171"/>
      <c r="CD62" s="668"/>
      <c r="CE62" s="635"/>
      <c r="CF62" s="1171"/>
      <c r="CG62" s="668"/>
      <c r="CH62" s="635"/>
      <c r="CI62" s="1399"/>
      <c r="CJ62" s="667"/>
      <c r="CK62" s="1548"/>
      <c r="CL62" s="626"/>
      <c r="CM62" s="667"/>
      <c r="CN62" s="634"/>
      <c r="CO62" s="626"/>
      <c r="CP62" s="667"/>
      <c r="CQ62" s="634"/>
      <c r="CR62" s="1171"/>
      <c r="CS62" s="668"/>
      <c r="CT62" s="635"/>
      <c r="CU62" s="1171"/>
      <c r="CV62" s="668"/>
      <c r="CW62" s="635"/>
      <c r="CX62" s="1171"/>
      <c r="CY62" s="668"/>
      <c r="CZ62" s="635"/>
      <c r="DA62" s="629">
        <v>0</v>
      </c>
      <c r="DB62" s="670">
        <v>0</v>
      </c>
      <c r="DC62" s="637">
        <v>0</v>
      </c>
      <c r="DD62" s="629">
        <v>0</v>
      </c>
      <c r="DE62" s="670">
        <v>0</v>
      </c>
      <c r="DF62" s="637">
        <v>0</v>
      </c>
      <c r="DG62" s="1171"/>
      <c r="DH62" s="668"/>
      <c r="DI62" s="635"/>
      <c r="DJ62" s="1171"/>
      <c r="DK62" s="668"/>
      <c r="DL62" s="635"/>
      <c r="DM62" s="629">
        <v>0</v>
      </c>
      <c r="DN62" s="670">
        <v>0</v>
      </c>
      <c r="DO62" s="637">
        <v>0</v>
      </c>
      <c r="DP62" s="1171"/>
      <c r="DQ62" s="668"/>
      <c r="DR62" s="635"/>
      <c r="DS62" s="1171"/>
      <c r="DT62" s="668"/>
      <c r="DU62" s="635"/>
      <c r="DV62" s="629">
        <v>0</v>
      </c>
      <c r="DW62" s="670">
        <v>0</v>
      </c>
      <c r="DX62" s="637">
        <v>0</v>
      </c>
      <c r="DY62" s="1433">
        <v>0</v>
      </c>
      <c r="DZ62" s="132"/>
      <c r="EA62" s="132"/>
      <c r="EB62" s="132"/>
      <c r="EC62" s="132"/>
      <c r="ED62" s="132"/>
      <c r="EE62" s="132"/>
      <c r="EF62" s="132"/>
      <c r="EG62" s="132"/>
      <c r="EH62" s="132"/>
      <c r="EI62" s="132"/>
      <c r="EJ62" s="132"/>
      <c r="EK62" s="132"/>
      <c r="EL62" s="132"/>
      <c r="EM62" s="132"/>
      <c r="EN62" s="132"/>
      <c r="EO62" s="132"/>
      <c r="EP62" s="132"/>
      <c r="EQ62" s="132"/>
      <c r="ER62" s="132"/>
      <c r="ES62" s="132"/>
      <c r="ET62" s="132"/>
      <c r="EU62" s="132"/>
      <c r="EV62" s="132"/>
      <c r="EW62" s="132"/>
      <c r="EX62" s="132"/>
      <c r="EY62" s="132"/>
      <c r="EZ62" s="132"/>
      <c r="FA62" s="132"/>
      <c r="FB62" s="132"/>
      <c r="FC62" s="132"/>
      <c r="FD62" s="132"/>
      <c r="FE62" s="132"/>
      <c r="FF62" s="132"/>
      <c r="FG62" s="132"/>
      <c r="FH62" s="132"/>
      <c r="FI62" s="132"/>
      <c r="FJ62" s="132"/>
      <c r="FK62" s="132"/>
      <c r="FL62" s="132"/>
      <c r="FM62" s="132"/>
      <c r="FN62" s="132"/>
      <c r="FO62" s="132"/>
      <c r="FP62" s="132"/>
      <c r="FQ62" s="132"/>
      <c r="FR62" s="132"/>
      <c r="FS62" s="132"/>
      <c r="FT62" s="132"/>
      <c r="FU62" s="132"/>
      <c r="FV62" s="132"/>
      <c r="FW62" s="132"/>
      <c r="FX62" s="132"/>
      <c r="FY62" s="132"/>
      <c r="FZ62" s="132"/>
      <c r="GA62" s="132"/>
      <c r="GB62" s="132"/>
      <c r="GC62" s="132"/>
      <c r="GD62" s="132"/>
      <c r="GE62" s="132"/>
      <c r="GF62" s="132"/>
      <c r="GG62" s="132"/>
      <c r="GH62" s="132"/>
      <c r="GI62" s="132"/>
      <c r="GJ62" s="132"/>
      <c r="GK62" s="132"/>
      <c r="GL62" s="132"/>
      <c r="GM62" s="132"/>
      <c r="GN62" s="132"/>
      <c r="GO62" s="132"/>
      <c r="GP62" s="132"/>
      <c r="GQ62" s="132"/>
      <c r="GR62" s="132"/>
      <c r="GS62" s="132"/>
      <c r="GT62" s="132"/>
      <c r="GU62" s="132"/>
      <c r="GV62" s="132"/>
      <c r="GW62" s="132"/>
      <c r="GX62" s="132"/>
      <c r="GY62" s="132"/>
      <c r="GZ62" s="132"/>
      <c r="HA62" s="132"/>
      <c r="HB62" s="132"/>
      <c r="HC62" s="132"/>
      <c r="HD62" s="132"/>
      <c r="HE62" s="132"/>
      <c r="HF62" s="132"/>
      <c r="HG62" s="132"/>
      <c r="HH62" s="132"/>
      <c r="HI62" s="132"/>
      <c r="HJ62" s="132"/>
      <c r="HK62" s="132"/>
      <c r="HL62" s="132"/>
      <c r="HM62" s="132"/>
      <c r="HN62" s="132"/>
      <c r="HO62" s="132"/>
      <c r="HP62" s="132"/>
    </row>
    <row r="63" spans="1:224" ht="12.75" customHeight="1" x14ac:dyDescent="0.2">
      <c r="A63" s="2053" t="s">
        <v>558</v>
      </c>
      <c r="B63" s="2342" t="s">
        <v>932</v>
      </c>
      <c r="C63" s="1171"/>
      <c r="D63" s="668"/>
      <c r="E63" s="635"/>
      <c r="F63" s="1171"/>
      <c r="G63" s="668"/>
      <c r="H63" s="635"/>
      <c r="I63" s="1171"/>
      <c r="J63" s="668"/>
      <c r="K63" s="635"/>
      <c r="L63" s="1171"/>
      <c r="M63" s="668"/>
      <c r="N63" s="635"/>
      <c r="O63" s="1171"/>
      <c r="P63" s="668"/>
      <c r="Q63" s="635"/>
      <c r="R63" s="1399"/>
      <c r="S63" s="667"/>
      <c r="T63" s="634"/>
      <c r="U63" s="1171"/>
      <c r="V63" s="668"/>
      <c r="W63" s="635"/>
      <c r="X63" s="1171"/>
      <c r="Y63" s="668"/>
      <c r="Z63" s="635"/>
      <c r="AA63" s="1171"/>
      <c r="AB63" s="668"/>
      <c r="AC63" s="635"/>
      <c r="AD63" s="1171"/>
      <c r="AE63" s="668"/>
      <c r="AF63" s="635"/>
      <c r="AG63" s="1171"/>
      <c r="AH63" s="668"/>
      <c r="AI63" s="635"/>
      <c r="AJ63" s="1171"/>
      <c r="AK63" s="668"/>
      <c r="AL63" s="635"/>
      <c r="AM63" s="1171"/>
      <c r="AN63" s="668"/>
      <c r="AO63" s="635"/>
      <c r="AP63" s="1171"/>
      <c r="AQ63" s="668"/>
      <c r="AR63" s="635"/>
      <c r="AS63" s="1171"/>
      <c r="AT63" s="668"/>
      <c r="AU63" s="635"/>
      <c r="AV63" s="1171"/>
      <c r="AW63" s="668"/>
      <c r="AX63" s="635"/>
      <c r="AY63" s="1171"/>
      <c r="AZ63" s="668"/>
      <c r="BA63" s="635"/>
      <c r="BB63" s="1399"/>
      <c r="BC63" s="667"/>
      <c r="BD63" s="634"/>
      <c r="BE63" s="1171"/>
      <c r="BF63" s="668"/>
      <c r="BG63" s="635"/>
      <c r="BH63" s="1399">
        <v>0</v>
      </c>
      <c r="BI63" s="667">
        <v>0</v>
      </c>
      <c r="BJ63" s="634">
        <v>0</v>
      </c>
      <c r="BK63" s="1171"/>
      <c r="BL63" s="668"/>
      <c r="BM63" s="635"/>
      <c r="BN63" s="1171"/>
      <c r="BO63" s="668"/>
      <c r="BP63" s="635"/>
      <c r="BQ63" s="1171"/>
      <c r="BR63" s="668"/>
      <c r="BS63" s="635"/>
      <c r="BT63" s="1171"/>
      <c r="BU63" s="668"/>
      <c r="BV63" s="635"/>
      <c r="BW63" s="1171"/>
      <c r="BX63" s="668"/>
      <c r="BY63" s="635"/>
      <c r="BZ63" s="1171"/>
      <c r="CA63" s="668"/>
      <c r="CB63" s="635"/>
      <c r="CC63" s="1171"/>
      <c r="CD63" s="668"/>
      <c r="CE63" s="635"/>
      <c r="CF63" s="1171"/>
      <c r="CG63" s="668"/>
      <c r="CH63" s="635"/>
      <c r="CI63" s="1399"/>
      <c r="CJ63" s="667"/>
      <c r="CK63" s="1548"/>
      <c r="CL63" s="626"/>
      <c r="CM63" s="667"/>
      <c r="CN63" s="634"/>
      <c r="CO63" s="626"/>
      <c r="CP63" s="667"/>
      <c r="CQ63" s="634"/>
      <c r="CR63" s="1171"/>
      <c r="CS63" s="668"/>
      <c r="CT63" s="635"/>
      <c r="CU63" s="1171"/>
      <c r="CV63" s="668"/>
      <c r="CW63" s="635"/>
      <c r="CX63" s="1171"/>
      <c r="CY63" s="668"/>
      <c r="CZ63" s="635"/>
      <c r="DA63" s="629">
        <v>0</v>
      </c>
      <c r="DB63" s="670">
        <v>0</v>
      </c>
      <c r="DC63" s="637">
        <v>0</v>
      </c>
      <c r="DD63" s="629">
        <v>0</v>
      </c>
      <c r="DE63" s="670">
        <v>0</v>
      </c>
      <c r="DF63" s="637">
        <v>0</v>
      </c>
      <c r="DG63" s="1171"/>
      <c r="DH63" s="668"/>
      <c r="DI63" s="635"/>
      <c r="DJ63" s="1171"/>
      <c r="DK63" s="668"/>
      <c r="DL63" s="635"/>
      <c r="DM63" s="629">
        <v>0</v>
      </c>
      <c r="DN63" s="670">
        <v>0</v>
      </c>
      <c r="DO63" s="637">
        <v>0</v>
      </c>
      <c r="DP63" s="1171"/>
      <c r="DQ63" s="668"/>
      <c r="DR63" s="635"/>
      <c r="DS63" s="1171"/>
      <c r="DT63" s="668"/>
      <c r="DU63" s="635"/>
      <c r="DV63" s="629">
        <v>0</v>
      </c>
      <c r="DW63" s="670">
        <v>0</v>
      </c>
      <c r="DX63" s="637">
        <v>0</v>
      </c>
      <c r="DY63" s="1433">
        <v>0</v>
      </c>
      <c r="DZ63" s="132"/>
      <c r="EA63" s="132"/>
      <c r="EB63" s="132"/>
      <c r="EC63" s="132"/>
      <c r="ED63" s="132"/>
      <c r="EE63" s="132"/>
      <c r="EF63" s="132"/>
      <c r="EG63" s="132"/>
      <c r="EH63" s="132"/>
      <c r="EI63" s="132"/>
      <c r="EJ63" s="132"/>
      <c r="EK63" s="132"/>
      <c r="EL63" s="132"/>
      <c r="EM63" s="132"/>
      <c r="EN63" s="132"/>
      <c r="EO63" s="132"/>
      <c r="EP63" s="132"/>
      <c r="EQ63" s="132"/>
      <c r="ER63" s="132"/>
      <c r="ES63" s="132"/>
      <c r="ET63" s="132"/>
      <c r="EU63" s="132"/>
      <c r="EV63" s="132"/>
      <c r="EW63" s="132"/>
      <c r="EX63" s="132"/>
      <c r="EY63" s="132"/>
      <c r="EZ63" s="132"/>
      <c r="FA63" s="132"/>
      <c r="FB63" s="132"/>
      <c r="FC63" s="132"/>
      <c r="FD63" s="132"/>
      <c r="FE63" s="132"/>
      <c r="FF63" s="132"/>
      <c r="FG63" s="132"/>
      <c r="FH63" s="132"/>
      <c r="FI63" s="132"/>
      <c r="FJ63" s="132"/>
      <c r="FK63" s="132"/>
      <c r="FL63" s="132"/>
      <c r="FM63" s="132"/>
      <c r="FN63" s="132"/>
      <c r="FO63" s="132"/>
      <c r="FP63" s="132"/>
      <c r="FQ63" s="132"/>
      <c r="FR63" s="132"/>
      <c r="FS63" s="132"/>
      <c r="FT63" s="132"/>
      <c r="FU63" s="132"/>
      <c r="FV63" s="132"/>
      <c r="FW63" s="132"/>
      <c r="FX63" s="132"/>
      <c r="FY63" s="132"/>
      <c r="FZ63" s="132"/>
      <c r="GA63" s="132"/>
      <c r="GB63" s="132"/>
      <c r="GC63" s="132"/>
      <c r="GD63" s="132"/>
      <c r="GE63" s="132"/>
      <c r="GF63" s="132"/>
      <c r="GG63" s="132"/>
      <c r="GH63" s="132"/>
      <c r="GI63" s="132"/>
      <c r="GJ63" s="132"/>
      <c r="GK63" s="132"/>
      <c r="GL63" s="132"/>
      <c r="GM63" s="132"/>
      <c r="GN63" s="132"/>
      <c r="GO63" s="132"/>
      <c r="GP63" s="132"/>
      <c r="GQ63" s="132"/>
      <c r="GR63" s="132"/>
      <c r="GS63" s="132"/>
      <c r="GT63" s="132"/>
      <c r="GU63" s="132"/>
      <c r="GV63" s="132"/>
      <c r="GW63" s="132"/>
      <c r="GX63" s="132"/>
      <c r="GY63" s="132"/>
      <c r="GZ63" s="132"/>
      <c r="HA63" s="132"/>
      <c r="HB63" s="132"/>
      <c r="HC63" s="132"/>
      <c r="HD63" s="132"/>
      <c r="HE63" s="132"/>
      <c r="HF63" s="132"/>
      <c r="HG63" s="132"/>
      <c r="HH63" s="132"/>
      <c r="HI63" s="132"/>
      <c r="HJ63" s="132"/>
      <c r="HK63" s="132"/>
      <c r="HL63" s="132"/>
      <c r="HM63" s="132"/>
      <c r="HN63" s="132"/>
      <c r="HO63" s="132"/>
      <c r="HP63" s="132"/>
    </row>
    <row r="64" spans="1:224" ht="12.75" customHeight="1" x14ac:dyDescent="0.2">
      <c r="A64" s="2053" t="s">
        <v>559</v>
      </c>
      <c r="B64" s="2342" t="s">
        <v>936</v>
      </c>
      <c r="C64" s="1171"/>
      <c r="D64" s="668"/>
      <c r="E64" s="635"/>
      <c r="F64" s="1171"/>
      <c r="G64" s="668"/>
      <c r="H64" s="635"/>
      <c r="I64" s="1171"/>
      <c r="J64" s="668"/>
      <c r="K64" s="635"/>
      <c r="L64" s="1171"/>
      <c r="M64" s="668"/>
      <c r="N64" s="635"/>
      <c r="O64" s="1171"/>
      <c r="P64" s="668"/>
      <c r="Q64" s="635"/>
      <c r="R64" s="1399"/>
      <c r="S64" s="667"/>
      <c r="T64" s="634"/>
      <c r="U64" s="1171"/>
      <c r="V64" s="668"/>
      <c r="W64" s="635"/>
      <c r="X64" s="1171"/>
      <c r="Y64" s="668"/>
      <c r="Z64" s="635"/>
      <c r="AA64" s="1171"/>
      <c r="AB64" s="668"/>
      <c r="AC64" s="635"/>
      <c r="AD64" s="1171"/>
      <c r="AE64" s="668"/>
      <c r="AF64" s="635"/>
      <c r="AG64" s="1171"/>
      <c r="AH64" s="668"/>
      <c r="AI64" s="635"/>
      <c r="AJ64" s="1171"/>
      <c r="AK64" s="668"/>
      <c r="AL64" s="635"/>
      <c r="AM64" s="1171"/>
      <c r="AN64" s="668"/>
      <c r="AO64" s="635"/>
      <c r="AP64" s="1171"/>
      <c r="AQ64" s="668"/>
      <c r="AR64" s="635"/>
      <c r="AS64" s="1171"/>
      <c r="AT64" s="668"/>
      <c r="AU64" s="635"/>
      <c r="AV64" s="1171"/>
      <c r="AW64" s="668"/>
      <c r="AX64" s="635"/>
      <c r="AY64" s="1171"/>
      <c r="AZ64" s="668"/>
      <c r="BA64" s="635"/>
      <c r="BB64" s="1399"/>
      <c r="BC64" s="667"/>
      <c r="BD64" s="634"/>
      <c r="BE64" s="1171"/>
      <c r="BF64" s="668"/>
      <c r="BG64" s="635"/>
      <c r="BH64" s="1399">
        <v>0</v>
      </c>
      <c r="BI64" s="667">
        <v>0</v>
      </c>
      <c r="BJ64" s="634">
        <v>0</v>
      </c>
      <c r="BK64" s="1171"/>
      <c r="BL64" s="668"/>
      <c r="BM64" s="635"/>
      <c r="BN64" s="1171"/>
      <c r="BO64" s="668"/>
      <c r="BP64" s="635"/>
      <c r="BQ64" s="1171"/>
      <c r="BR64" s="668"/>
      <c r="BS64" s="635"/>
      <c r="BT64" s="1171"/>
      <c r="BU64" s="668"/>
      <c r="BV64" s="635"/>
      <c r="BW64" s="1171"/>
      <c r="BX64" s="668"/>
      <c r="BY64" s="635"/>
      <c r="BZ64" s="1171"/>
      <c r="CA64" s="668"/>
      <c r="CB64" s="635"/>
      <c r="CC64" s="1171"/>
      <c r="CD64" s="668"/>
      <c r="CE64" s="635"/>
      <c r="CF64" s="1171"/>
      <c r="CG64" s="668"/>
      <c r="CH64" s="635"/>
      <c r="CI64" s="1399"/>
      <c r="CJ64" s="667"/>
      <c r="CK64" s="1548"/>
      <c r="CL64" s="626"/>
      <c r="CM64" s="667"/>
      <c r="CN64" s="634"/>
      <c r="CO64" s="626"/>
      <c r="CP64" s="667"/>
      <c r="CQ64" s="634"/>
      <c r="CR64" s="1171"/>
      <c r="CS64" s="668"/>
      <c r="CT64" s="635"/>
      <c r="CU64" s="1171"/>
      <c r="CV64" s="668"/>
      <c r="CW64" s="635"/>
      <c r="CX64" s="1171"/>
      <c r="CY64" s="668"/>
      <c r="CZ64" s="635"/>
      <c r="DA64" s="629">
        <v>0</v>
      </c>
      <c r="DB64" s="670">
        <v>0</v>
      </c>
      <c r="DC64" s="637">
        <v>0</v>
      </c>
      <c r="DD64" s="629">
        <v>0</v>
      </c>
      <c r="DE64" s="670">
        <v>0</v>
      </c>
      <c r="DF64" s="637">
        <v>0</v>
      </c>
      <c r="DG64" s="1171"/>
      <c r="DH64" s="668"/>
      <c r="DI64" s="635"/>
      <c r="DJ64" s="1171"/>
      <c r="DK64" s="668"/>
      <c r="DL64" s="635"/>
      <c r="DM64" s="629">
        <v>0</v>
      </c>
      <c r="DN64" s="670">
        <v>0</v>
      </c>
      <c r="DO64" s="637">
        <v>0</v>
      </c>
      <c r="DP64" s="1171"/>
      <c r="DQ64" s="668"/>
      <c r="DR64" s="635"/>
      <c r="DS64" s="1171"/>
      <c r="DT64" s="668"/>
      <c r="DU64" s="635"/>
      <c r="DV64" s="629">
        <v>0</v>
      </c>
      <c r="DW64" s="670">
        <v>0</v>
      </c>
      <c r="DX64" s="637">
        <v>0</v>
      </c>
      <c r="DY64" s="1433">
        <v>0</v>
      </c>
      <c r="DZ64" s="132"/>
      <c r="EA64" s="132"/>
      <c r="EB64" s="132"/>
      <c r="EC64" s="132"/>
      <c r="ED64" s="132"/>
      <c r="EE64" s="132"/>
      <c r="EF64" s="132"/>
      <c r="EG64" s="132"/>
      <c r="EH64" s="132"/>
      <c r="EI64" s="132"/>
      <c r="EJ64" s="132"/>
      <c r="EK64" s="132"/>
      <c r="EL64" s="132"/>
      <c r="EM64" s="132"/>
      <c r="EN64" s="132"/>
      <c r="EO64" s="132"/>
      <c r="EP64" s="132"/>
      <c r="EQ64" s="132"/>
      <c r="ER64" s="132"/>
      <c r="ES64" s="132"/>
      <c r="ET64" s="132"/>
      <c r="EU64" s="132"/>
      <c r="EV64" s="132"/>
      <c r="EW64" s="132"/>
      <c r="EX64" s="132"/>
      <c r="EY64" s="132"/>
      <c r="EZ64" s="132"/>
      <c r="FA64" s="132"/>
      <c r="FB64" s="132"/>
      <c r="FC64" s="132"/>
      <c r="FD64" s="132"/>
      <c r="FE64" s="132"/>
      <c r="FF64" s="132"/>
      <c r="FG64" s="132"/>
      <c r="FH64" s="132"/>
      <c r="FI64" s="132"/>
      <c r="FJ64" s="132"/>
      <c r="FK64" s="132"/>
      <c r="FL64" s="132"/>
      <c r="FM64" s="132"/>
      <c r="FN64" s="132"/>
      <c r="FO64" s="132"/>
      <c r="FP64" s="132"/>
      <c r="FQ64" s="132"/>
      <c r="FR64" s="132"/>
      <c r="FS64" s="132"/>
      <c r="FT64" s="132"/>
      <c r="FU64" s="132"/>
      <c r="FV64" s="132"/>
      <c r="FW64" s="132"/>
      <c r="FX64" s="132"/>
      <c r="FY64" s="132"/>
      <c r="FZ64" s="132"/>
      <c r="GA64" s="132"/>
      <c r="GB64" s="132"/>
      <c r="GC64" s="132"/>
      <c r="GD64" s="132"/>
      <c r="GE64" s="132"/>
      <c r="GF64" s="132"/>
      <c r="GG64" s="132"/>
      <c r="GH64" s="132"/>
      <c r="GI64" s="132"/>
      <c r="GJ64" s="132"/>
      <c r="GK64" s="132"/>
      <c r="GL64" s="132"/>
      <c r="GM64" s="132"/>
      <c r="GN64" s="132"/>
      <c r="GO64" s="132"/>
      <c r="GP64" s="132"/>
      <c r="GQ64" s="132"/>
      <c r="GR64" s="132"/>
      <c r="GS64" s="132"/>
      <c r="GT64" s="132"/>
      <c r="GU64" s="132"/>
      <c r="GV64" s="132"/>
      <c r="GW64" s="132"/>
      <c r="GX64" s="132"/>
      <c r="GY64" s="132"/>
      <c r="GZ64" s="132"/>
      <c r="HA64" s="132"/>
      <c r="HB64" s="132"/>
      <c r="HC64" s="132"/>
      <c r="HD64" s="132"/>
      <c r="HE64" s="132"/>
      <c r="HF64" s="132"/>
      <c r="HG64" s="132"/>
      <c r="HH64" s="132"/>
      <c r="HI64" s="132"/>
      <c r="HJ64" s="132"/>
      <c r="HK64" s="132"/>
      <c r="HL64" s="132"/>
      <c r="HM64" s="132"/>
      <c r="HN64" s="132"/>
      <c r="HO64" s="132"/>
      <c r="HP64" s="132"/>
    </row>
    <row r="65" spans="1:238" ht="12.75" customHeight="1" x14ac:dyDescent="0.2">
      <c r="A65" s="2053" t="s">
        <v>35</v>
      </c>
      <c r="B65" s="2343" t="s">
        <v>938</v>
      </c>
      <c r="C65" s="1399">
        <v>750000</v>
      </c>
      <c r="D65" s="667">
        <v>454983.48</v>
      </c>
      <c r="E65" s="634">
        <v>454983.48</v>
      </c>
      <c r="F65" s="1171"/>
      <c r="G65" s="668"/>
      <c r="H65" s="635"/>
      <c r="I65" s="1171"/>
      <c r="J65" s="668"/>
      <c r="K65" s="635"/>
      <c r="L65" s="1171"/>
      <c r="M65" s="668"/>
      <c r="N65" s="635"/>
      <c r="O65" s="1171"/>
      <c r="P65" s="668"/>
      <c r="Q65" s="635"/>
      <c r="R65" s="1399"/>
      <c r="S65" s="667">
        <v>148000</v>
      </c>
      <c r="T65" s="634">
        <v>148000</v>
      </c>
      <c r="U65" s="1399"/>
      <c r="V65" s="667"/>
      <c r="W65" s="634"/>
      <c r="X65" s="1399"/>
      <c r="Y65" s="667"/>
      <c r="Z65" s="634"/>
      <c r="AA65" s="1171"/>
      <c r="AB65" s="668"/>
      <c r="AC65" s="635"/>
      <c r="AD65" s="1171"/>
      <c r="AE65" s="668"/>
      <c r="AF65" s="635"/>
      <c r="AG65" s="1171"/>
      <c r="AH65" s="668"/>
      <c r="AI65" s="635"/>
      <c r="AJ65" s="1171"/>
      <c r="AK65" s="668"/>
      <c r="AL65" s="635"/>
      <c r="AM65" s="1171"/>
      <c r="AN65" s="667"/>
      <c r="AO65" s="634"/>
      <c r="AP65" s="1171"/>
      <c r="AQ65" s="668"/>
      <c r="AR65" s="635"/>
      <c r="AS65" s="1171"/>
      <c r="AT65" s="668"/>
      <c r="AU65" s="635"/>
      <c r="AV65" s="1171"/>
      <c r="AW65" s="668"/>
      <c r="AX65" s="635"/>
      <c r="AY65" s="1171"/>
      <c r="AZ65" s="668"/>
      <c r="BA65" s="635"/>
      <c r="BB65" s="1399"/>
      <c r="BC65" s="667"/>
      <c r="BD65" s="634"/>
      <c r="BE65" s="1171"/>
      <c r="BF65" s="668"/>
      <c r="BG65" s="635"/>
      <c r="BH65" s="1399">
        <v>750000</v>
      </c>
      <c r="BI65" s="667">
        <v>602983.48</v>
      </c>
      <c r="BJ65" s="634">
        <v>602983.48</v>
      </c>
      <c r="BK65" s="1171"/>
      <c r="BL65" s="668"/>
      <c r="BM65" s="635"/>
      <c r="BN65" s="1171"/>
      <c r="BO65" s="668"/>
      <c r="BP65" s="635"/>
      <c r="BQ65" s="1171"/>
      <c r="BR65" s="668"/>
      <c r="BS65" s="635"/>
      <c r="BT65" s="1171"/>
      <c r="BU65" s="668"/>
      <c r="BV65" s="635"/>
      <c r="BW65" s="1171"/>
      <c r="BX65" s="668"/>
      <c r="BY65" s="635"/>
      <c r="BZ65" s="1171"/>
      <c r="CA65" s="668"/>
      <c r="CB65" s="635"/>
      <c r="CC65" s="1171"/>
      <c r="CD65" s="668"/>
      <c r="CE65" s="635"/>
      <c r="CF65" s="1171"/>
      <c r="CG65" s="668"/>
      <c r="CH65" s="635"/>
      <c r="CI65" s="1399"/>
      <c r="CJ65" s="667"/>
      <c r="CK65" s="1548"/>
      <c r="CL65" s="626"/>
      <c r="CM65" s="667"/>
      <c r="CN65" s="634"/>
      <c r="CO65" s="626"/>
      <c r="CP65" s="667"/>
      <c r="CQ65" s="634"/>
      <c r="CR65" s="1399"/>
      <c r="CS65" s="667">
        <v>398282</v>
      </c>
      <c r="CT65" s="634">
        <v>398281.6</v>
      </c>
      <c r="CU65" s="1399"/>
      <c r="CV65" s="667"/>
      <c r="CW65" s="634"/>
      <c r="CX65" s="1399"/>
      <c r="CY65" s="667"/>
      <c r="CZ65" s="634"/>
      <c r="DA65" s="629">
        <v>0</v>
      </c>
      <c r="DB65" s="670">
        <v>398282</v>
      </c>
      <c r="DC65" s="637">
        <v>398281.6</v>
      </c>
      <c r="DD65" s="629">
        <v>750000</v>
      </c>
      <c r="DE65" s="670">
        <v>1001265.48</v>
      </c>
      <c r="DF65" s="637">
        <v>1001265.08</v>
      </c>
      <c r="DG65" s="1171"/>
      <c r="DH65" s="668"/>
      <c r="DI65" s="635"/>
      <c r="DJ65" s="1171"/>
      <c r="DK65" s="668"/>
      <c r="DL65" s="635"/>
      <c r="DM65" s="629">
        <v>0</v>
      </c>
      <c r="DN65" s="670">
        <v>0</v>
      </c>
      <c r="DO65" s="637">
        <v>0</v>
      </c>
      <c r="DP65" s="1171"/>
      <c r="DQ65" s="668">
        <v>200</v>
      </c>
      <c r="DR65" s="637">
        <v>200</v>
      </c>
      <c r="DS65" s="1171"/>
      <c r="DT65" s="668"/>
      <c r="DU65" s="635"/>
      <c r="DV65" s="629">
        <v>750000</v>
      </c>
      <c r="DW65" s="670">
        <v>1001465.48</v>
      </c>
      <c r="DX65" s="637">
        <v>1001465.08</v>
      </c>
      <c r="DY65" s="1466">
        <v>99.999960058533418</v>
      </c>
      <c r="DZ65" s="132"/>
      <c r="EA65" s="132"/>
      <c r="EB65" s="132"/>
      <c r="EC65" s="132"/>
      <c r="ED65" s="132"/>
      <c r="EE65" s="132"/>
      <c r="EF65" s="132"/>
      <c r="EG65" s="132"/>
      <c r="EH65" s="132"/>
      <c r="EI65" s="132"/>
      <c r="EJ65" s="132"/>
      <c r="EK65" s="132"/>
      <c r="EL65" s="132"/>
      <c r="EM65" s="132"/>
      <c r="EN65" s="132"/>
      <c r="EO65" s="132"/>
      <c r="EP65" s="132"/>
      <c r="EQ65" s="132"/>
      <c r="ER65" s="132"/>
      <c r="ES65" s="132"/>
      <c r="ET65" s="132"/>
      <c r="EU65" s="132"/>
      <c r="EV65" s="132"/>
      <c r="EW65" s="132"/>
      <c r="EX65" s="132"/>
      <c r="EY65" s="132"/>
      <c r="EZ65" s="132"/>
      <c r="FA65" s="132"/>
      <c r="FB65" s="132"/>
      <c r="FC65" s="132"/>
      <c r="FD65" s="132"/>
      <c r="FE65" s="132"/>
      <c r="FF65" s="132"/>
      <c r="FG65" s="132"/>
      <c r="FH65" s="132"/>
      <c r="FI65" s="132"/>
      <c r="FJ65" s="132"/>
      <c r="FK65" s="132"/>
      <c r="FL65" s="132"/>
      <c r="FM65" s="132"/>
      <c r="FN65" s="132"/>
      <c r="FO65" s="132"/>
      <c r="FP65" s="132"/>
      <c r="FQ65" s="132"/>
      <c r="FR65" s="132"/>
      <c r="FS65" s="132"/>
      <c r="FT65" s="132"/>
      <c r="FU65" s="132"/>
      <c r="FV65" s="132"/>
      <c r="FW65" s="132"/>
      <c r="FX65" s="132"/>
      <c r="FY65" s="132"/>
      <c r="FZ65" s="132"/>
      <c r="GA65" s="132"/>
      <c r="GB65" s="132"/>
      <c r="GC65" s="132"/>
      <c r="GD65" s="132"/>
      <c r="GE65" s="132"/>
      <c r="GF65" s="132"/>
      <c r="GG65" s="132"/>
      <c r="GH65" s="132"/>
      <c r="GI65" s="132"/>
      <c r="GJ65" s="132"/>
      <c r="GK65" s="132"/>
      <c r="GL65" s="132"/>
      <c r="GM65" s="132"/>
      <c r="GN65" s="132"/>
      <c r="GO65" s="132"/>
      <c r="GP65" s="132"/>
      <c r="GQ65" s="132"/>
      <c r="GR65" s="132"/>
      <c r="GS65" s="132"/>
      <c r="GT65" s="132"/>
      <c r="GU65" s="132"/>
      <c r="GV65" s="132"/>
      <c r="GW65" s="132"/>
      <c r="GX65" s="132"/>
      <c r="GY65" s="132"/>
      <c r="GZ65" s="132"/>
      <c r="HA65" s="132"/>
      <c r="HB65" s="132"/>
      <c r="HC65" s="132"/>
      <c r="HD65" s="132"/>
      <c r="HE65" s="132"/>
      <c r="HF65" s="132"/>
      <c r="HG65" s="132"/>
      <c r="HH65" s="132"/>
      <c r="HI65" s="132"/>
      <c r="HJ65" s="132"/>
      <c r="HK65" s="132"/>
      <c r="HL65" s="132"/>
      <c r="HM65" s="132"/>
      <c r="HN65" s="132"/>
      <c r="HO65" s="132"/>
      <c r="HP65" s="132"/>
    </row>
    <row r="66" spans="1:238" s="128" customFormat="1" ht="15" customHeight="1" x14ac:dyDescent="0.2">
      <c r="A66" s="2062" t="s">
        <v>108</v>
      </c>
      <c r="B66" s="2344" t="s">
        <v>937</v>
      </c>
      <c r="C66" s="1395">
        <v>0</v>
      </c>
      <c r="D66" s="1390">
        <v>0</v>
      </c>
      <c r="E66" s="1391">
        <v>0</v>
      </c>
      <c r="F66" s="1395">
        <v>0</v>
      </c>
      <c r="G66" s="1390">
        <v>0</v>
      </c>
      <c r="H66" s="1391">
        <v>0</v>
      </c>
      <c r="I66" s="1395">
        <v>0</v>
      </c>
      <c r="J66" s="1390">
        <v>0</v>
      </c>
      <c r="K66" s="1391">
        <v>0</v>
      </c>
      <c r="L66" s="1395">
        <v>0</v>
      </c>
      <c r="M66" s="1390">
        <v>0</v>
      </c>
      <c r="N66" s="1391">
        <v>0</v>
      </c>
      <c r="O66" s="1395">
        <v>0</v>
      </c>
      <c r="P66" s="1390">
        <v>0</v>
      </c>
      <c r="Q66" s="1391">
        <v>0</v>
      </c>
      <c r="R66" s="1395">
        <v>0</v>
      </c>
      <c r="S66" s="1390">
        <v>0</v>
      </c>
      <c r="T66" s="1391">
        <v>0</v>
      </c>
      <c r="U66" s="1395">
        <v>0</v>
      </c>
      <c r="V66" s="1390">
        <v>0</v>
      </c>
      <c r="W66" s="1391">
        <v>0</v>
      </c>
      <c r="X66" s="1395">
        <v>0</v>
      </c>
      <c r="Y66" s="1390">
        <v>0</v>
      </c>
      <c r="Z66" s="1391">
        <v>0</v>
      </c>
      <c r="AA66" s="1395">
        <v>0</v>
      </c>
      <c r="AB66" s="1390">
        <v>0</v>
      </c>
      <c r="AC66" s="1391">
        <v>0</v>
      </c>
      <c r="AD66" s="1395">
        <v>0</v>
      </c>
      <c r="AE66" s="1390">
        <v>0</v>
      </c>
      <c r="AF66" s="1391">
        <v>0</v>
      </c>
      <c r="AG66" s="1395">
        <v>577000</v>
      </c>
      <c r="AH66" s="1390">
        <v>308905</v>
      </c>
      <c r="AI66" s="1391">
        <v>299883.71799999999</v>
      </c>
      <c r="AJ66" s="1395">
        <v>0</v>
      </c>
      <c r="AK66" s="1390">
        <v>0</v>
      </c>
      <c r="AL66" s="1391">
        <v>0</v>
      </c>
      <c r="AM66" s="1395">
        <v>0</v>
      </c>
      <c r="AN66" s="1390">
        <v>0</v>
      </c>
      <c r="AO66" s="1391">
        <v>0</v>
      </c>
      <c r="AP66" s="1395">
        <v>0</v>
      </c>
      <c r="AQ66" s="1390">
        <v>0</v>
      </c>
      <c r="AR66" s="1391">
        <v>0</v>
      </c>
      <c r="AS66" s="1395">
        <v>0</v>
      </c>
      <c r="AT66" s="1390">
        <v>0</v>
      </c>
      <c r="AU66" s="1391">
        <v>0</v>
      </c>
      <c r="AV66" s="1395">
        <v>0</v>
      </c>
      <c r="AW66" s="1390">
        <v>0</v>
      </c>
      <c r="AX66" s="1391">
        <v>0</v>
      </c>
      <c r="AY66" s="1395">
        <v>0</v>
      </c>
      <c r="AZ66" s="1390">
        <v>0</v>
      </c>
      <c r="BA66" s="1391">
        <v>0</v>
      </c>
      <c r="BB66" s="1395">
        <v>0</v>
      </c>
      <c r="BC66" s="1390">
        <v>0</v>
      </c>
      <c r="BD66" s="1391">
        <v>0</v>
      </c>
      <c r="BE66" s="1395">
        <v>2297000</v>
      </c>
      <c r="BF66" s="1390">
        <v>1134954</v>
      </c>
      <c r="BG66" s="1391">
        <v>52364.733</v>
      </c>
      <c r="BH66" s="1395">
        <v>2874000</v>
      </c>
      <c r="BI66" s="1390">
        <v>1443859</v>
      </c>
      <c r="BJ66" s="1391">
        <v>352248.451</v>
      </c>
      <c r="BK66" s="1395">
        <v>0</v>
      </c>
      <c r="BL66" s="1390">
        <v>0</v>
      </c>
      <c r="BM66" s="1391">
        <v>0</v>
      </c>
      <c r="BN66" s="1395">
        <v>0</v>
      </c>
      <c r="BO66" s="1390">
        <v>0</v>
      </c>
      <c r="BP66" s="1391">
        <v>0</v>
      </c>
      <c r="BQ66" s="1395">
        <v>0</v>
      </c>
      <c r="BR66" s="1390">
        <v>0</v>
      </c>
      <c r="BS66" s="1391">
        <v>0</v>
      </c>
      <c r="BT66" s="1395">
        <v>0</v>
      </c>
      <c r="BU66" s="1390">
        <v>0</v>
      </c>
      <c r="BV66" s="1391">
        <v>0</v>
      </c>
      <c r="BW66" s="1395">
        <v>0</v>
      </c>
      <c r="BX66" s="1390">
        <v>0</v>
      </c>
      <c r="BY66" s="1391">
        <v>0</v>
      </c>
      <c r="BZ66" s="1395">
        <v>0</v>
      </c>
      <c r="CA66" s="1390">
        <v>0</v>
      </c>
      <c r="CB66" s="1391">
        <v>0</v>
      </c>
      <c r="CC66" s="1395">
        <v>0</v>
      </c>
      <c r="CD66" s="1390">
        <v>0</v>
      </c>
      <c r="CE66" s="1391">
        <v>0</v>
      </c>
      <c r="CF66" s="1395">
        <v>0</v>
      </c>
      <c r="CG66" s="1390">
        <v>0</v>
      </c>
      <c r="CH66" s="1391">
        <v>0</v>
      </c>
      <c r="CI66" s="1395">
        <v>0</v>
      </c>
      <c r="CJ66" s="1390">
        <v>0</v>
      </c>
      <c r="CK66" s="1552">
        <v>0</v>
      </c>
      <c r="CL66" s="1395">
        <v>0</v>
      </c>
      <c r="CM66" s="1390">
        <v>0</v>
      </c>
      <c r="CN66" s="1391">
        <v>0</v>
      </c>
      <c r="CO66" s="1395">
        <v>0</v>
      </c>
      <c r="CP66" s="1390">
        <v>0</v>
      </c>
      <c r="CQ66" s="1391">
        <v>0</v>
      </c>
      <c r="CR66" s="1395">
        <v>0</v>
      </c>
      <c r="CS66" s="1390">
        <v>0</v>
      </c>
      <c r="CT66" s="1391">
        <v>0</v>
      </c>
      <c r="CU66" s="1395">
        <v>0</v>
      </c>
      <c r="CV66" s="1390">
        <v>0</v>
      </c>
      <c r="CW66" s="1391">
        <v>0</v>
      </c>
      <c r="CX66" s="1395">
        <v>0</v>
      </c>
      <c r="CY66" s="1390">
        <v>0</v>
      </c>
      <c r="CZ66" s="1391">
        <v>0</v>
      </c>
      <c r="DA66" s="1395">
        <v>0</v>
      </c>
      <c r="DB66" s="1390">
        <v>0</v>
      </c>
      <c r="DC66" s="1391">
        <v>0</v>
      </c>
      <c r="DD66" s="1395">
        <v>2874000</v>
      </c>
      <c r="DE66" s="1390">
        <v>1443859</v>
      </c>
      <c r="DF66" s="1391">
        <v>352248.451</v>
      </c>
      <c r="DG66" s="1395">
        <v>0</v>
      </c>
      <c r="DH66" s="1390">
        <v>0</v>
      </c>
      <c r="DI66" s="1391">
        <v>0</v>
      </c>
      <c r="DJ66" s="1395">
        <v>500</v>
      </c>
      <c r="DK66" s="1390">
        <v>40</v>
      </c>
      <c r="DL66" s="1391">
        <v>57.183000000000007</v>
      </c>
      <c r="DM66" s="1395">
        <v>500</v>
      </c>
      <c r="DN66" s="1390">
        <v>40</v>
      </c>
      <c r="DO66" s="1391">
        <v>57.183000000000007</v>
      </c>
      <c r="DP66" s="1395">
        <v>0</v>
      </c>
      <c r="DQ66" s="1390">
        <v>0</v>
      </c>
      <c r="DR66" s="1391">
        <v>0</v>
      </c>
      <c r="DS66" s="1395">
        <v>0</v>
      </c>
      <c r="DT66" s="1390">
        <v>0</v>
      </c>
      <c r="DU66" s="1391">
        <v>0</v>
      </c>
      <c r="DV66" s="1395">
        <v>2874500</v>
      </c>
      <c r="DW66" s="1390">
        <v>1443899</v>
      </c>
      <c r="DX66" s="1391">
        <v>352305.63400000002</v>
      </c>
      <c r="DY66" s="1439">
        <v>24.399603711893977</v>
      </c>
      <c r="DZ66" s="574"/>
      <c r="EA66" s="574"/>
      <c r="EB66" s="574"/>
      <c r="EC66" s="574"/>
      <c r="ED66" s="574"/>
      <c r="EE66" s="574"/>
      <c r="EF66" s="574"/>
      <c r="EG66" s="574"/>
      <c r="EH66" s="574"/>
      <c r="EI66" s="574"/>
      <c r="EJ66" s="574"/>
      <c r="EK66" s="574"/>
      <c r="EL66" s="574"/>
      <c r="EM66" s="574"/>
      <c r="EN66" s="574"/>
      <c r="EO66" s="574"/>
      <c r="EP66" s="574"/>
      <c r="EQ66" s="574"/>
      <c r="ER66" s="574"/>
      <c r="ES66" s="574"/>
      <c r="ET66" s="574"/>
      <c r="EU66" s="574"/>
      <c r="EV66" s="574"/>
      <c r="EW66" s="574"/>
      <c r="EX66" s="574"/>
      <c r="EY66" s="574"/>
      <c r="EZ66" s="574"/>
      <c r="FA66" s="574"/>
      <c r="FB66" s="574"/>
      <c r="FC66" s="574"/>
      <c r="FD66" s="574"/>
      <c r="FE66" s="574"/>
      <c r="FF66" s="574"/>
      <c r="FG66" s="574"/>
      <c r="FH66" s="574"/>
      <c r="FI66" s="574"/>
      <c r="FJ66" s="574"/>
      <c r="FK66" s="574"/>
      <c r="FL66" s="574"/>
      <c r="FM66" s="574"/>
      <c r="FN66" s="574"/>
      <c r="FO66" s="574"/>
      <c r="FP66" s="574"/>
      <c r="FQ66" s="574"/>
      <c r="FR66" s="574"/>
      <c r="FS66" s="574"/>
      <c r="FT66" s="574"/>
      <c r="FU66" s="574"/>
      <c r="FV66" s="574"/>
      <c r="FW66" s="574"/>
      <c r="FX66" s="574"/>
      <c r="FY66" s="574"/>
      <c r="FZ66" s="574"/>
      <c r="GA66" s="574"/>
      <c r="GB66" s="574"/>
      <c r="GC66" s="574"/>
      <c r="GD66" s="574"/>
      <c r="GE66" s="574"/>
      <c r="GF66" s="574"/>
      <c r="GG66" s="574"/>
      <c r="GH66" s="574"/>
      <c r="GI66" s="574"/>
      <c r="GJ66" s="574"/>
      <c r="GK66" s="574"/>
      <c r="GL66" s="574"/>
      <c r="GM66" s="574"/>
      <c r="GN66" s="574"/>
      <c r="GO66" s="574"/>
      <c r="GP66" s="574"/>
      <c r="GQ66" s="574"/>
      <c r="GR66" s="574"/>
      <c r="GS66" s="574"/>
      <c r="GT66" s="574"/>
      <c r="GU66" s="574"/>
      <c r="GV66" s="574"/>
      <c r="GW66" s="574"/>
      <c r="GX66" s="574"/>
      <c r="GY66" s="574"/>
      <c r="GZ66" s="574"/>
      <c r="HA66" s="574"/>
      <c r="HB66" s="574"/>
      <c r="HC66" s="574"/>
      <c r="HD66" s="574"/>
      <c r="HE66" s="574"/>
      <c r="HF66" s="574"/>
      <c r="HG66" s="574"/>
      <c r="HH66" s="574"/>
      <c r="HI66" s="574"/>
      <c r="HJ66" s="574"/>
      <c r="HK66" s="574"/>
      <c r="HL66" s="574"/>
      <c r="HM66" s="574"/>
      <c r="HN66" s="574"/>
      <c r="HO66" s="574"/>
      <c r="HP66" s="574"/>
      <c r="HQ66" s="574"/>
      <c r="HR66" s="574"/>
      <c r="HS66" s="574"/>
      <c r="HT66" s="574"/>
      <c r="HU66" s="574"/>
      <c r="HV66" s="574"/>
      <c r="HW66" s="574"/>
      <c r="HX66" s="574"/>
      <c r="HY66" s="574"/>
      <c r="HZ66" s="574"/>
      <c r="IA66" s="574"/>
      <c r="IB66" s="574"/>
      <c r="IC66" s="574"/>
      <c r="ID66" s="574"/>
    </row>
    <row r="67" spans="1:238" ht="12.75" customHeight="1" x14ac:dyDescent="0.2">
      <c r="A67" s="2053" t="s">
        <v>36</v>
      </c>
      <c r="B67" s="2339" t="s">
        <v>915</v>
      </c>
      <c r="C67" s="2350"/>
      <c r="D67" s="669"/>
      <c r="E67" s="636"/>
      <c r="F67" s="628"/>
      <c r="G67" s="669"/>
      <c r="H67" s="636"/>
      <c r="I67" s="628"/>
      <c r="J67" s="669"/>
      <c r="K67" s="636"/>
      <c r="L67" s="628"/>
      <c r="M67" s="669"/>
      <c r="N67" s="636"/>
      <c r="O67" s="628"/>
      <c r="P67" s="669"/>
      <c r="Q67" s="636"/>
      <c r="R67" s="628"/>
      <c r="S67" s="669"/>
      <c r="T67" s="636"/>
      <c r="U67" s="628"/>
      <c r="V67" s="669"/>
      <c r="W67" s="636"/>
      <c r="X67" s="628"/>
      <c r="Y67" s="669"/>
      <c r="Z67" s="636"/>
      <c r="AA67" s="628"/>
      <c r="AB67" s="669"/>
      <c r="AC67" s="636"/>
      <c r="AD67" s="628"/>
      <c r="AE67" s="669"/>
      <c r="AF67" s="636"/>
      <c r="AG67" s="628"/>
      <c r="AH67" s="669"/>
      <c r="AI67" s="636"/>
      <c r="AJ67" s="628"/>
      <c r="AK67" s="669"/>
      <c r="AL67" s="636"/>
      <c r="AM67" s="628"/>
      <c r="AN67" s="669"/>
      <c r="AO67" s="636"/>
      <c r="AP67" s="628"/>
      <c r="AQ67" s="669"/>
      <c r="AR67" s="636"/>
      <c r="AS67" s="628"/>
      <c r="AT67" s="669"/>
      <c r="AU67" s="636"/>
      <c r="AV67" s="628"/>
      <c r="AW67" s="669"/>
      <c r="AX67" s="636"/>
      <c r="AY67" s="628"/>
      <c r="AZ67" s="669"/>
      <c r="BA67" s="636"/>
      <c r="BB67" s="628"/>
      <c r="BC67" s="669"/>
      <c r="BD67" s="636"/>
      <c r="BE67" s="628"/>
      <c r="BF67" s="669"/>
      <c r="BG67" s="636"/>
      <c r="BH67" s="1417">
        <v>0</v>
      </c>
      <c r="BI67" s="1418">
        <v>0</v>
      </c>
      <c r="BJ67" s="1419">
        <v>0</v>
      </c>
      <c r="BK67" s="628"/>
      <c r="BL67" s="669"/>
      <c r="BM67" s="636"/>
      <c r="BN67" s="628"/>
      <c r="BO67" s="669"/>
      <c r="BP67" s="636"/>
      <c r="BQ67" s="628"/>
      <c r="BR67" s="669"/>
      <c r="BS67" s="636"/>
      <c r="BT67" s="628"/>
      <c r="BU67" s="669"/>
      <c r="BV67" s="636"/>
      <c r="BW67" s="628"/>
      <c r="BX67" s="669"/>
      <c r="BY67" s="636"/>
      <c r="BZ67" s="628"/>
      <c r="CA67" s="669"/>
      <c r="CB67" s="636"/>
      <c r="CC67" s="628"/>
      <c r="CD67" s="669"/>
      <c r="CE67" s="636"/>
      <c r="CF67" s="628"/>
      <c r="CG67" s="669"/>
      <c r="CH67" s="636"/>
      <c r="CI67" s="628"/>
      <c r="CJ67" s="669"/>
      <c r="CK67" s="1550"/>
      <c r="CL67" s="628"/>
      <c r="CM67" s="669"/>
      <c r="CN67" s="636"/>
      <c r="CO67" s="1569"/>
      <c r="CP67" s="1570"/>
      <c r="CQ67" s="1571"/>
      <c r="CR67" s="628"/>
      <c r="CS67" s="669"/>
      <c r="CT67" s="636"/>
      <c r="CU67" s="628"/>
      <c r="CV67" s="669"/>
      <c r="CW67" s="636"/>
      <c r="CX67" s="628"/>
      <c r="CY67" s="669"/>
      <c r="CZ67" s="636"/>
      <c r="DA67" s="1368">
        <v>0</v>
      </c>
      <c r="DB67" s="1369">
        <v>0</v>
      </c>
      <c r="DC67" s="1370">
        <v>0</v>
      </c>
      <c r="DD67" s="1368">
        <v>0</v>
      </c>
      <c r="DE67" s="1369">
        <v>0</v>
      </c>
      <c r="DF67" s="1370">
        <v>0</v>
      </c>
      <c r="DG67" s="628"/>
      <c r="DH67" s="669"/>
      <c r="DI67" s="636"/>
      <c r="DJ67" s="628"/>
      <c r="DK67" s="669"/>
      <c r="DL67" s="636"/>
      <c r="DM67" s="1368">
        <v>0</v>
      </c>
      <c r="DN67" s="1369">
        <v>0</v>
      </c>
      <c r="DO67" s="1370">
        <v>0</v>
      </c>
      <c r="DP67" s="628"/>
      <c r="DQ67" s="669"/>
      <c r="DR67" s="636"/>
      <c r="DS67" s="628"/>
      <c r="DT67" s="669"/>
      <c r="DU67" s="636"/>
      <c r="DV67" s="1368">
        <v>0</v>
      </c>
      <c r="DW67" s="1369">
        <v>0</v>
      </c>
      <c r="DX67" s="1370">
        <v>0</v>
      </c>
      <c r="DY67" s="1026">
        <v>0</v>
      </c>
      <c r="DZ67" s="132"/>
      <c r="EA67" s="132"/>
      <c r="EB67" s="132"/>
      <c r="EC67" s="132"/>
      <c r="ED67" s="132"/>
      <c r="EE67" s="132"/>
      <c r="EF67" s="132"/>
      <c r="EG67" s="132"/>
      <c r="EH67" s="132"/>
      <c r="EI67" s="132"/>
      <c r="EJ67" s="132"/>
      <c r="EK67" s="132"/>
      <c r="EL67" s="132"/>
      <c r="EM67" s="132"/>
      <c r="EN67" s="132"/>
      <c r="EO67" s="132"/>
      <c r="EP67" s="132"/>
      <c r="EQ67" s="132"/>
      <c r="ER67" s="132"/>
      <c r="ES67" s="132"/>
      <c r="ET67" s="132"/>
      <c r="EU67" s="132"/>
      <c r="EV67" s="132"/>
      <c r="EW67" s="132"/>
      <c r="EX67" s="132"/>
      <c r="EY67" s="132"/>
      <c r="EZ67" s="132"/>
      <c r="FA67" s="132"/>
      <c r="FB67" s="132"/>
      <c r="FC67" s="132"/>
      <c r="FD67" s="132"/>
      <c r="FE67" s="132"/>
      <c r="FF67" s="132"/>
      <c r="FG67" s="132"/>
      <c r="FH67" s="132"/>
      <c r="FI67" s="132"/>
      <c r="FJ67" s="132"/>
      <c r="FK67" s="132"/>
      <c r="FL67" s="132"/>
      <c r="FM67" s="132"/>
      <c r="FN67" s="132"/>
      <c r="FO67" s="132"/>
      <c r="FP67" s="132"/>
      <c r="FQ67" s="132"/>
      <c r="FR67" s="132"/>
      <c r="FS67" s="132"/>
      <c r="FT67" s="132"/>
      <c r="FU67" s="132"/>
      <c r="FV67" s="132"/>
      <c r="FW67" s="132"/>
      <c r="FX67" s="132"/>
      <c r="FY67" s="132"/>
      <c r="FZ67" s="132"/>
      <c r="GA67" s="132"/>
      <c r="GB67" s="132"/>
      <c r="GC67" s="132"/>
      <c r="GD67" s="132"/>
      <c r="GE67" s="132"/>
      <c r="GF67" s="132"/>
      <c r="GG67" s="132"/>
      <c r="GH67" s="132"/>
      <c r="GI67" s="132"/>
      <c r="GJ67" s="132"/>
      <c r="GK67" s="132"/>
      <c r="GL67" s="132"/>
      <c r="GM67" s="132"/>
      <c r="GN67" s="132"/>
      <c r="GO67" s="132"/>
      <c r="GP67" s="132"/>
      <c r="GQ67" s="132"/>
      <c r="GR67" s="132"/>
      <c r="GS67" s="132"/>
      <c r="GT67" s="132"/>
      <c r="GU67" s="132"/>
      <c r="GV67" s="132"/>
      <c r="GW67" s="132"/>
      <c r="GX67" s="132"/>
      <c r="GY67" s="132"/>
      <c r="GZ67" s="132"/>
      <c r="HA67" s="132"/>
      <c r="HB67" s="132"/>
      <c r="HC67" s="132"/>
      <c r="HD67" s="132"/>
      <c r="HE67" s="132"/>
      <c r="HF67" s="132"/>
      <c r="HG67" s="132"/>
      <c r="HH67" s="132"/>
      <c r="HI67" s="132"/>
      <c r="HJ67" s="132"/>
      <c r="HK67" s="132"/>
      <c r="HL67" s="132"/>
      <c r="HM67" s="132"/>
      <c r="HN67" s="132"/>
      <c r="HO67" s="132"/>
      <c r="HP67" s="132"/>
    </row>
    <row r="68" spans="1:238" ht="12.75" customHeight="1" x14ac:dyDescent="0.2">
      <c r="A68" s="2053" t="s">
        <v>37</v>
      </c>
      <c r="B68" s="2339" t="s">
        <v>916</v>
      </c>
      <c r="C68" s="2354">
        <v>0</v>
      </c>
      <c r="D68" s="1397">
        <v>0</v>
      </c>
      <c r="E68" s="1398">
        <v>0</v>
      </c>
      <c r="F68" s="1396">
        <v>0</v>
      </c>
      <c r="G68" s="1397">
        <v>0</v>
      </c>
      <c r="H68" s="1398">
        <v>0</v>
      </c>
      <c r="I68" s="1396">
        <v>0</v>
      </c>
      <c r="J68" s="1397">
        <v>0</v>
      </c>
      <c r="K68" s="1398">
        <v>0</v>
      </c>
      <c r="L68" s="1396">
        <v>0</v>
      </c>
      <c r="M68" s="1397">
        <v>0</v>
      </c>
      <c r="N68" s="1398">
        <v>0</v>
      </c>
      <c r="O68" s="1396">
        <v>0</v>
      </c>
      <c r="P68" s="1397">
        <v>0</v>
      </c>
      <c r="Q68" s="1398">
        <v>0</v>
      </c>
      <c r="R68" s="1396">
        <v>0</v>
      </c>
      <c r="S68" s="1397">
        <v>0</v>
      </c>
      <c r="T68" s="1398">
        <v>0</v>
      </c>
      <c r="U68" s="1396">
        <v>0</v>
      </c>
      <c r="V68" s="1397">
        <v>0</v>
      </c>
      <c r="W68" s="1398">
        <v>0</v>
      </c>
      <c r="X68" s="1396">
        <v>0</v>
      </c>
      <c r="Y68" s="1397">
        <v>0</v>
      </c>
      <c r="Z68" s="1398">
        <v>0</v>
      </c>
      <c r="AA68" s="1396">
        <v>0</v>
      </c>
      <c r="AB68" s="1397">
        <v>0</v>
      </c>
      <c r="AC68" s="1398">
        <v>0</v>
      </c>
      <c r="AD68" s="1396">
        <v>0</v>
      </c>
      <c r="AE68" s="1397">
        <v>0</v>
      </c>
      <c r="AF68" s="1398">
        <v>0</v>
      </c>
      <c r="AG68" s="1396">
        <v>577000</v>
      </c>
      <c r="AH68" s="1397">
        <v>308905</v>
      </c>
      <c r="AI68" s="1398">
        <v>299883.71799999999</v>
      </c>
      <c r="AJ68" s="1396">
        <v>0</v>
      </c>
      <c r="AK68" s="1397">
        <v>0</v>
      </c>
      <c r="AL68" s="1398">
        <v>0</v>
      </c>
      <c r="AM68" s="1396">
        <v>0</v>
      </c>
      <c r="AN68" s="1397">
        <v>0</v>
      </c>
      <c r="AO68" s="1398">
        <v>0</v>
      </c>
      <c r="AP68" s="1396">
        <v>0</v>
      </c>
      <c r="AQ68" s="1397">
        <v>0</v>
      </c>
      <c r="AR68" s="1398">
        <v>0</v>
      </c>
      <c r="AS68" s="1396">
        <v>0</v>
      </c>
      <c r="AT68" s="1397">
        <v>0</v>
      </c>
      <c r="AU68" s="1398">
        <v>0</v>
      </c>
      <c r="AV68" s="1396">
        <v>0</v>
      </c>
      <c r="AW68" s="1397">
        <v>0</v>
      </c>
      <c r="AX68" s="1398">
        <v>0</v>
      </c>
      <c r="AY68" s="1396">
        <v>0</v>
      </c>
      <c r="AZ68" s="1397">
        <v>0</v>
      </c>
      <c r="BA68" s="1398">
        <v>0</v>
      </c>
      <c r="BB68" s="1396">
        <v>0</v>
      </c>
      <c r="BC68" s="1397">
        <v>0</v>
      </c>
      <c r="BD68" s="1398">
        <v>0</v>
      </c>
      <c r="BE68" s="1396">
        <v>2267000</v>
      </c>
      <c r="BF68" s="1397">
        <v>1134773</v>
      </c>
      <c r="BG68" s="1398">
        <v>52183.733</v>
      </c>
      <c r="BH68" s="1396">
        <v>2844000</v>
      </c>
      <c r="BI68" s="1397">
        <v>1443678</v>
      </c>
      <c r="BJ68" s="1398">
        <v>352067.451</v>
      </c>
      <c r="BK68" s="1396">
        <v>0</v>
      </c>
      <c r="BL68" s="1397">
        <v>0</v>
      </c>
      <c r="BM68" s="1398">
        <v>0</v>
      </c>
      <c r="BN68" s="1396">
        <v>0</v>
      </c>
      <c r="BO68" s="1397">
        <v>0</v>
      </c>
      <c r="BP68" s="1398">
        <v>0</v>
      </c>
      <c r="BQ68" s="1396">
        <v>0</v>
      </c>
      <c r="BR68" s="1397">
        <v>0</v>
      </c>
      <c r="BS68" s="1398">
        <v>0</v>
      </c>
      <c r="BT68" s="1396">
        <v>0</v>
      </c>
      <c r="BU68" s="1397">
        <v>0</v>
      </c>
      <c r="BV68" s="1398">
        <v>0</v>
      </c>
      <c r="BW68" s="1396">
        <v>0</v>
      </c>
      <c r="BX68" s="1397">
        <v>0</v>
      </c>
      <c r="BY68" s="1398">
        <v>0</v>
      </c>
      <c r="BZ68" s="1396">
        <v>0</v>
      </c>
      <c r="CA68" s="1397">
        <v>0</v>
      </c>
      <c r="CB68" s="1398">
        <v>0</v>
      </c>
      <c r="CC68" s="1396">
        <v>0</v>
      </c>
      <c r="CD68" s="1397">
        <v>0</v>
      </c>
      <c r="CE68" s="1398">
        <v>0</v>
      </c>
      <c r="CF68" s="1396">
        <v>0</v>
      </c>
      <c r="CG68" s="1397">
        <v>0</v>
      </c>
      <c r="CH68" s="1398">
        <v>0</v>
      </c>
      <c r="CI68" s="1396">
        <v>0</v>
      </c>
      <c r="CJ68" s="1397">
        <v>0</v>
      </c>
      <c r="CK68" s="1561">
        <v>0</v>
      </c>
      <c r="CL68" s="1396">
        <v>0</v>
      </c>
      <c r="CM68" s="1397">
        <v>0</v>
      </c>
      <c r="CN68" s="1398">
        <v>0</v>
      </c>
      <c r="CO68" s="1396">
        <v>0</v>
      </c>
      <c r="CP68" s="1397">
        <v>0</v>
      </c>
      <c r="CQ68" s="1398">
        <v>0</v>
      </c>
      <c r="CR68" s="1396">
        <v>0</v>
      </c>
      <c r="CS68" s="1397">
        <v>0</v>
      </c>
      <c r="CT68" s="1398">
        <v>0</v>
      </c>
      <c r="CU68" s="1396">
        <v>0</v>
      </c>
      <c r="CV68" s="1397">
        <v>0</v>
      </c>
      <c r="CW68" s="1398">
        <v>0</v>
      </c>
      <c r="CX68" s="1396">
        <v>0</v>
      </c>
      <c r="CY68" s="1397">
        <v>0</v>
      </c>
      <c r="CZ68" s="1398">
        <v>0</v>
      </c>
      <c r="DA68" s="1396">
        <v>0</v>
      </c>
      <c r="DB68" s="1397">
        <v>0</v>
      </c>
      <c r="DC68" s="1398">
        <v>0</v>
      </c>
      <c r="DD68" s="1396">
        <v>2844000</v>
      </c>
      <c r="DE68" s="1397">
        <v>1443678</v>
      </c>
      <c r="DF68" s="1398">
        <v>352067.451</v>
      </c>
      <c r="DG68" s="1396">
        <v>0</v>
      </c>
      <c r="DH68" s="1397">
        <v>0</v>
      </c>
      <c r="DI68" s="1398">
        <v>0</v>
      </c>
      <c r="DJ68" s="1396">
        <v>0</v>
      </c>
      <c r="DK68" s="1397">
        <v>0</v>
      </c>
      <c r="DL68" s="1398">
        <v>0</v>
      </c>
      <c r="DM68" s="1396">
        <v>0</v>
      </c>
      <c r="DN68" s="1397">
        <v>0</v>
      </c>
      <c r="DO68" s="1398">
        <v>0</v>
      </c>
      <c r="DP68" s="1396">
        <v>0</v>
      </c>
      <c r="DQ68" s="1397">
        <v>0</v>
      </c>
      <c r="DR68" s="1398">
        <v>0</v>
      </c>
      <c r="DS68" s="1396">
        <v>0</v>
      </c>
      <c r="DT68" s="1397">
        <v>0</v>
      </c>
      <c r="DU68" s="1398">
        <v>0</v>
      </c>
      <c r="DV68" s="1396">
        <v>2844000</v>
      </c>
      <c r="DW68" s="1397">
        <v>1443678</v>
      </c>
      <c r="DX68" s="1398">
        <v>352067.451</v>
      </c>
      <c r="DY68" s="1431">
        <v>24.386840486590501</v>
      </c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2"/>
      <c r="FX68" s="132"/>
      <c r="FY68" s="132"/>
      <c r="FZ68" s="132"/>
      <c r="GA68" s="132"/>
      <c r="GB68" s="132"/>
      <c r="GC68" s="132"/>
      <c r="GD68" s="132"/>
      <c r="GE68" s="132"/>
      <c r="GF68" s="132"/>
      <c r="GG68" s="132"/>
      <c r="GH68" s="132"/>
      <c r="GI68" s="132"/>
      <c r="GJ68" s="132"/>
      <c r="GK68" s="132"/>
      <c r="GL68" s="132"/>
      <c r="GM68" s="132"/>
      <c r="GN68" s="132"/>
      <c r="GO68" s="132"/>
      <c r="GP68" s="132"/>
      <c r="GQ68" s="132"/>
      <c r="GR68" s="132"/>
      <c r="GS68" s="132"/>
      <c r="GT68" s="132"/>
      <c r="GU68" s="132"/>
      <c r="GV68" s="132"/>
      <c r="GW68" s="132"/>
      <c r="GX68" s="132"/>
      <c r="GY68" s="132"/>
      <c r="GZ68" s="132"/>
      <c r="HA68" s="132"/>
      <c r="HB68" s="132"/>
      <c r="HC68" s="132"/>
      <c r="HD68" s="132"/>
      <c r="HE68" s="132"/>
      <c r="HF68" s="132"/>
      <c r="HG68" s="132"/>
      <c r="HH68" s="132"/>
      <c r="HI68" s="132"/>
      <c r="HJ68" s="132"/>
      <c r="HK68" s="132"/>
      <c r="HL68" s="132"/>
      <c r="HM68" s="132"/>
      <c r="HN68" s="132"/>
      <c r="HO68" s="132"/>
      <c r="HP68" s="132"/>
    </row>
    <row r="69" spans="1:238" ht="12.75" customHeight="1" x14ac:dyDescent="0.2">
      <c r="A69" s="2068"/>
      <c r="B69" s="2069" t="s">
        <v>32</v>
      </c>
      <c r="C69" s="1399">
        <v>0</v>
      </c>
      <c r="D69" s="667">
        <v>0</v>
      </c>
      <c r="E69" s="634">
        <v>0</v>
      </c>
      <c r="F69" s="1399">
        <v>0</v>
      </c>
      <c r="G69" s="667">
        <v>0</v>
      </c>
      <c r="H69" s="634">
        <v>0</v>
      </c>
      <c r="I69" s="1399">
        <v>0</v>
      </c>
      <c r="J69" s="667">
        <v>0</v>
      </c>
      <c r="K69" s="634">
        <v>0</v>
      </c>
      <c r="L69" s="1399">
        <v>0</v>
      </c>
      <c r="M69" s="667">
        <v>0</v>
      </c>
      <c r="N69" s="634">
        <v>0</v>
      </c>
      <c r="O69" s="1399">
        <v>0</v>
      </c>
      <c r="P69" s="667">
        <v>0</v>
      </c>
      <c r="Q69" s="634">
        <v>0</v>
      </c>
      <c r="R69" s="1399">
        <v>0</v>
      </c>
      <c r="S69" s="667">
        <v>0</v>
      </c>
      <c r="T69" s="634">
        <v>0</v>
      </c>
      <c r="U69" s="1399">
        <v>0</v>
      </c>
      <c r="V69" s="667">
        <v>0</v>
      </c>
      <c r="W69" s="634">
        <v>0</v>
      </c>
      <c r="X69" s="1399">
        <v>0</v>
      </c>
      <c r="Y69" s="667">
        <v>0</v>
      </c>
      <c r="Z69" s="634">
        <v>0</v>
      </c>
      <c r="AA69" s="1399">
        <v>0</v>
      </c>
      <c r="AB69" s="667">
        <v>0</v>
      </c>
      <c r="AC69" s="634">
        <v>0</v>
      </c>
      <c r="AD69" s="1399">
        <v>0</v>
      </c>
      <c r="AE69" s="667">
        <v>0</v>
      </c>
      <c r="AF69" s="634">
        <v>0</v>
      </c>
      <c r="AG69" s="1399">
        <v>283000</v>
      </c>
      <c r="AH69" s="667">
        <v>167040</v>
      </c>
      <c r="AI69" s="634">
        <v>170054</v>
      </c>
      <c r="AJ69" s="1399">
        <v>0</v>
      </c>
      <c r="AK69" s="667">
        <v>0</v>
      </c>
      <c r="AL69" s="634">
        <v>0</v>
      </c>
      <c r="AM69" s="1399">
        <v>0</v>
      </c>
      <c r="AN69" s="667">
        <v>0</v>
      </c>
      <c r="AO69" s="634">
        <v>0</v>
      </c>
      <c r="AP69" s="1399">
        <v>0</v>
      </c>
      <c r="AQ69" s="667">
        <v>0</v>
      </c>
      <c r="AR69" s="634">
        <v>0</v>
      </c>
      <c r="AS69" s="1399">
        <v>0</v>
      </c>
      <c r="AT69" s="667">
        <v>0</v>
      </c>
      <c r="AU69" s="634">
        <v>0</v>
      </c>
      <c r="AV69" s="1399">
        <v>0</v>
      </c>
      <c r="AW69" s="667">
        <v>0</v>
      </c>
      <c r="AX69" s="634">
        <v>0</v>
      </c>
      <c r="AY69" s="1399">
        <v>0</v>
      </c>
      <c r="AZ69" s="667">
        <v>0</v>
      </c>
      <c r="BA69" s="634">
        <v>0</v>
      </c>
      <c r="BB69" s="1399">
        <v>0</v>
      </c>
      <c r="BC69" s="667">
        <v>0</v>
      </c>
      <c r="BD69" s="634">
        <v>0</v>
      </c>
      <c r="BE69" s="1399">
        <v>1197000</v>
      </c>
      <c r="BF69" s="667">
        <v>770153</v>
      </c>
      <c r="BG69" s="634">
        <v>51653.332999999999</v>
      </c>
      <c r="BH69" s="1399">
        <v>1480000</v>
      </c>
      <c r="BI69" s="667">
        <v>937193</v>
      </c>
      <c r="BJ69" s="634">
        <v>221707.33299999998</v>
      </c>
      <c r="BK69" s="1399">
        <v>0</v>
      </c>
      <c r="BL69" s="667">
        <v>0</v>
      </c>
      <c r="BM69" s="634">
        <v>0</v>
      </c>
      <c r="BN69" s="1399">
        <v>0</v>
      </c>
      <c r="BO69" s="667">
        <v>0</v>
      </c>
      <c r="BP69" s="634">
        <v>0</v>
      </c>
      <c r="BQ69" s="1399">
        <v>0</v>
      </c>
      <c r="BR69" s="667">
        <v>0</v>
      </c>
      <c r="BS69" s="634">
        <v>0</v>
      </c>
      <c r="BT69" s="1399">
        <v>0</v>
      </c>
      <c r="BU69" s="667">
        <v>0</v>
      </c>
      <c r="BV69" s="634">
        <v>0</v>
      </c>
      <c r="BW69" s="1399">
        <v>0</v>
      </c>
      <c r="BX69" s="667">
        <v>0</v>
      </c>
      <c r="BY69" s="634">
        <v>0</v>
      </c>
      <c r="BZ69" s="1399">
        <v>0</v>
      </c>
      <c r="CA69" s="667">
        <v>0</v>
      </c>
      <c r="CB69" s="634">
        <v>0</v>
      </c>
      <c r="CC69" s="1399">
        <v>0</v>
      </c>
      <c r="CD69" s="667">
        <v>0</v>
      </c>
      <c r="CE69" s="634">
        <v>0</v>
      </c>
      <c r="CF69" s="1399">
        <v>0</v>
      </c>
      <c r="CG69" s="667">
        <v>0</v>
      </c>
      <c r="CH69" s="634">
        <v>0</v>
      </c>
      <c r="CI69" s="1399">
        <v>0</v>
      </c>
      <c r="CJ69" s="667">
        <v>0</v>
      </c>
      <c r="CK69" s="1548">
        <v>0</v>
      </c>
      <c r="CL69" s="1399">
        <v>0</v>
      </c>
      <c r="CM69" s="667">
        <v>0</v>
      </c>
      <c r="CN69" s="634">
        <v>0</v>
      </c>
      <c r="CO69" s="1399">
        <v>0</v>
      </c>
      <c r="CP69" s="667">
        <v>0</v>
      </c>
      <c r="CQ69" s="634">
        <v>0</v>
      </c>
      <c r="CR69" s="1399">
        <v>0</v>
      </c>
      <c r="CS69" s="667">
        <v>0</v>
      </c>
      <c r="CT69" s="634">
        <v>0</v>
      </c>
      <c r="CU69" s="1399">
        <v>0</v>
      </c>
      <c r="CV69" s="667">
        <v>0</v>
      </c>
      <c r="CW69" s="634">
        <v>0</v>
      </c>
      <c r="CX69" s="1399">
        <v>0</v>
      </c>
      <c r="CY69" s="667">
        <v>0</v>
      </c>
      <c r="CZ69" s="634">
        <v>0</v>
      </c>
      <c r="DA69" s="1399">
        <v>0</v>
      </c>
      <c r="DB69" s="667">
        <v>0</v>
      </c>
      <c r="DC69" s="634">
        <v>0</v>
      </c>
      <c r="DD69" s="1399">
        <v>1480000</v>
      </c>
      <c r="DE69" s="667">
        <v>937193</v>
      </c>
      <c r="DF69" s="634">
        <v>221707.33299999998</v>
      </c>
      <c r="DG69" s="1399">
        <v>0</v>
      </c>
      <c r="DH69" s="667">
        <v>0</v>
      </c>
      <c r="DI69" s="634">
        <v>0</v>
      </c>
      <c r="DJ69" s="1399">
        <v>0</v>
      </c>
      <c r="DK69" s="667">
        <v>0</v>
      </c>
      <c r="DL69" s="634">
        <v>0</v>
      </c>
      <c r="DM69" s="1399">
        <v>0</v>
      </c>
      <c r="DN69" s="667">
        <v>0</v>
      </c>
      <c r="DO69" s="634">
        <v>0</v>
      </c>
      <c r="DP69" s="1399">
        <v>0</v>
      </c>
      <c r="DQ69" s="667">
        <v>0</v>
      </c>
      <c r="DR69" s="634">
        <v>0</v>
      </c>
      <c r="DS69" s="1399">
        <v>0</v>
      </c>
      <c r="DT69" s="667">
        <v>0</v>
      </c>
      <c r="DU69" s="634">
        <v>0</v>
      </c>
      <c r="DV69" s="1399">
        <v>1480000</v>
      </c>
      <c r="DW69" s="667">
        <v>937193</v>
      </c>
      <c r="DX69" s="634">
        <v>221707.33299999998</v>
      </c>
      <c r="DY69" s="686">
        <v>23.656528911334163</v>
      </c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2"/>
      <c r="FX69" s="132"/>
      <c r="FY69" s="132"/>
      <c r="FZ69" s="132"/>
      <c r="GA69" s="132"/>
      <c r="GB69" s="132"/>
      <c r="GC69" s="132"/>
      <c r="GD69" s="132"/>
      <c r="GE69" s="132"/>
      <c r="GF69" s="132"/>
      <c r="GG69" s="132"/>
      <c r="GH69" s="132"/>
      <c r="GI69" s="132"/>
      <c r="GJ69" s="132"/>
      <c r="GK69" s="132"/>
      <c r="GL69" s="132"/>
      <c r="GM69" s="132"/>
      <c r="GN69" s="132"/>
      <c r="GO69" s="132"/>
      <c r="GP69" s="132"/>
      <c r="GQ69" s="132"/>
      <c r="GR69" s="132"/>
      <c r="GS69" s="132"/>
      <c r="GT69" s="132"/>
      <c r="GU69" s="132"/>
      <c r="GV69" s="132"/>
      <c r="GW69" s="132"/>
      <c r="GX69" s="132"/>
      <c r="GY69" s="132"/>
      <c r="GZ69" s="132"/>
      <c r="HA69" s="132"/>
      <c r="HB69" s="132"/>
      <c r="HC69" s="132"/>
      <c r="HD69" s="132"/>
      <c r="HE69" s="132"/>
      <c r="HF69" s="132"/>
      <c r="HG69" s="132"/>
      <c r="HH69" s="132"/>
      <c r="HI69" s="132"/>
      <c r="HJ69" s="132"/>
      <c r="HK69" s="132"/>
      <c r="HL69" s="132"/>
      <c r="HM69" s="132"/>
      <c r="HN69" s="132"/>
      <c r="HO69" s="132"/>
      <c r="HP69" s="132"/>
    </row>
    <row r="70" spans="1:238" ht="12.75" customHeight="1" x14ac:dyDescent="0.2">
      <c r="A70" s="2070"/>
      <c r="B70" s="2071" t="s">
        <v>616</v>
      </c>
      <c r="C70" s="1171"/>
      <c r="D70" s="668"/>
      <c r="E70" s="635"/>
      <c r="F70" s="1171"/>
      <c r="G70" s="668"/>
      <c r="H70" s="635"/>
      <c r="I70" s="1171"/>
      <c r="J70" s="668"/>
      <c r="K70" s="635"/>
      <c r="L70" s="1171"/>
      <c r="M70" s="668"/>
      <c r="N70" s="635"/>
      <c r="O70" s="1171"/>
      <c r="P70" s="668"/>
      <c r="Q70" s="635"/>
      <c r="R70" s="1171"/>
      <c r="S70" s="668"/>
      <c r="T70" s="635"/>
      <c r="U70" s="1171"/>
      <c r="V70" s="668"/>
      <c r="W70" s="635"/>
      <c r="X70" s="1171"/>
      <c r="Y70" s="668"/>
      <c r="Z70" s="635"/>
      <c r="AA70" s="1171"/>
      <c r="AB70" s="668"/>
      <c r="AC70" s="635"/>
      <c r="AD70" s="1171"/>
      <c r="AE70" s="668"/>
      <c r="AF70" s="635"/>
      <c r="AG70" s="1171">
        <v>133000</v>
      </c>
      <c r="AH70" s="668">
        <v>120000</v>
      </c>
      <c r="AI70" s="635">
        <v>169354</v>
      </c>
      <c r="AJ70" s="1171"/>
      <c r="AK70" s="668"/>
      <c r="AL70" s="635"/>
      <c r="AM70" s="1171"/>
      <c r="AN70" s="668"/>
      <c r="AO70" s="635"/>
      <c r="AP70" s="1171"/>
      <c r="AQ70" s="668"/>
      <c r="AR70" s="635"/>
      <c r="AS70" s="1171"/>
      <c r="AT70" s="668"/>
      <c r="AU70" s="635"/>
      <c r="AV70" s="1171"/>
      <c r="AW70" s="668"/>
      <c r="AX70" s="635"/>
      <c r="AY70" s="1171"/>
      <c r="AZ70" s="668"/>
      <c r="BA70" s="635"/>
      <c r="BB70" s="1171"/>
      <c r="BC70" s="668"/>
      <c r="BD70" s="635"/>
      <c r="BE70" s="1171"/>
      <c r="BF70" s="668"/>
      <c r="BG70" s="635"/>
      <c r="BH70" s="1171">
        <v>133000</v>
      </c>
      <c r="BI70" s="668">
        <v>120000</v>
      </c>
      <c r="BJ70" s="635">
        <v>169354</v>
      </c>
      <c r="BK70" s="1171"/>
      <c r="BL70" s="668"/>
      <c r="BM70" s="635"/>
      <c r="BN70" s="1171"/>
      <c r="BO70" s="668"/>
      <c r="BP70" s="635"/>
      <c r="BQ70" s="1171"/>
      <c r="BR70" s="668"/>
      <c r="BS70" s="635"/>
      <c r="BT70" s="1171"/>
      <c r="BU70" s="668"/>
      <c r="BV70" s="635"/>
      <c r="BW70" s="1171"/>
      <c r="BX70" s="668"/>
      <c r="BY70" s="635"/>
      <c r="BZ70" s="1171"/>
      <c r="CA70" s="668"/>
      <c r="CB70" s="635"/>
      <c r="CC70" s="1171"/>
      <c r="CD70" s="668"/>
      <c r="CE70" s="635"/>
      <c r="CF70" s="1171"/>
      <c r="CG70" s="668"/>
      <c r="CH70" s="635"/>
      <c r="CI70" s="1171"/>
      <c r="CJ70" s="668"/>
      <c r="CK70" s="1549"/>
      <c r="CL70" s="627"/>
      <c r="CM70" s="668"/>
      <c r="CN70" s="635"/>
      <c r="CO70" s="627"/>
      <c r="CP70" s="668"/>
      <c r="CQ70" s="635"/>
      <c r="CR70" s="1171"/>
      <c r="CS70" s="668"/>
      <c r="CT70" s="635"/>
      <c r="CU70" s="1171"/>
      <c r="CV70" s="668"/>
      <c r="CW70" s="635"/>
      <c r="CX70" s="1171"/>
      <c r="CY70" s="668"/>
      <c r="CZ70" s="635"/>
      <c r="DA70" s="627">
        <v>0</v>
      </c>
      <c r="DB70" s="668">
        <v>0</v>
      </c>
      <c r="DC70" s="635">
        <v>0</v>
      </c>
      <c r="DD70" s="627">
        <v>133000</v>
      </c>
      <c r="DE70" s="668">
        <v>120000</v>
      </c>
      <c r="DF70" s="635">
        <v>169354</v>
      </c>
      <c r="DG70" s="1171"/>
      <c r="DH70" s="668"/>
      <c r="DI70" s="635"/>
      <c r="DJ70" s="1171"/>
      <c r="DK70" s="668"/>
      <c r="DL70" s="635"/>
      <c r="DM70" s="627">
        <v>0</v>
      </c>
      <c r="DN70" s="668">
        <v>0</v>
      </c>
      <c r="DO70" s="635">
        <v>0</v>
      </c>
      <c r="DP70" s="1171"/>
      <c r="DQ70" s="668"/>
      <c r="DR70" s="635"/>
      <c r="DS70" s="1171"/>
      <c r="DT70" s="668"/>
      <c r="DU70" s="635"/>
      <c r="DV70" s="627">
        <v>133000</v>
      </c>
      <c r="DW70" s="668">
        <v>120000</v>
      </c>
      <c r="DX70" s="635">
        <v>169354</v>
      </c>
      <c r="DY70" s="688">
        <v>141.12833333333333</v>
      </c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132"/>
      <c r="FD70" s="132"/>
      <c r="FE70" s="132"/>
      <c r="FF70" s="132"/>
      <c r="FG70" s="132"/>
      <c r="FH70" s="132"/>
      <c r="FI70" s="132"/>
      <c r="FJ70" s="132"/>
      <c r="FK70" s="132"/>
      <c r="FL70" s="132"/>
      <c r="FM70" s="132"/>
      <c r="FN70" s="132"/>
      <c r="FO70" s="132"/>
      <c r="FP70" s="132"/>
      <c r="FQ70" s="132"/>
      <c r="FR70" s="132"/>
      <c r="FS70" s="132"/>
      <c r="FT70" s="132"/>
      <c r="FU70" s="132"/>
      <c r="FV70" s="132"/>
      <c r="FW70" s="132"/>
      <c r="FX70" s="132"/>
      <c r="FY70" s="132"/>
      <c r="FZ70" s="132"/>
      <c r="GA70" s="132"/>
      <c r="GB70" s="132"/>
      <c r="GC70" s="132"/>
      <c r="GD70" s="132"/>
      <c r="GE70" s="132"/>
      <c r="GF70" s="132"/>
      <c r="GG70" s="132"/>
      <c r="GH70" s="132"/>
      <c r="GI70" s="132"/>
      <c r="GJ70" s="132"/>
      <c r="GK70" s="132"/>
      <c r="GL70" s="132"/>
      <c r="GM70" s="132"/>
      <c r="GN70" s="132"/>
      <c r="GO70" s="132"/>
      <c r="GP70" s="132"/>
      <c r="GQ70" s="132"/>
      <c r="GR70" s="132"/>
      <c r="GS70" s="132"/>
      <c r="GT70" s="132"/>
      <c r="GU70" s="132"/>
      <c r="GV70" s="132"/>
      <c r="GW70" s="132"/>
      <c r="GX70" s="132"/>
      <c r="GY70" s="132"/>
      <c r="GZ70" s="132"/>
      <c r="HA70" s="132"/>
      <c r="HB70" s="132"/>
      <c r="HC70" s="132"/>
      <c r="HD70" s="132"/>
      <c r="HE70" s="132"/>
      <c r="HF70" s="132"/>
      <c r="HG70" s="132"/>
      <c r="HH70" s="132"/>
      <c r="HI70" s="132"/>
      <c r="HJ70" s="132"/>
      <c r="HK70" s="132"/>
      <c r="HL70" s="132"/>
      <c r="HM70" s="132"/>
      <c r="HN70" s="132"/>
      <c r="HO70" s="132"/>
      <c r="HP70" s="132"/>
    </row>
    <row r="71" spans="1:238" ht="12.75" customHeight="1" x14ac:dyDescent="0.2">
      <c r="A71" s="2070"/>
      <c r="B71" s="2071" t="s">
        <v>617</v>
      </c>
      <c r="C71" s="630"/>
      <c r="D71" s="671"/>
      <c r="E71" s="638"/>
      <c r="F71" s="630"/>
      <c r="G71" s="671"/>
      <c r="H71" s="638"/>
      <c r="I71" s="630"/>
      <c r="J71" s="671"/>
      <c r="K71" s="638"/>
      <c r="L71" s="630"/>
      <c r="M71" s="671"/>
      <c r="N71" s="638"/>
      <c r="O71" s="630"/>
      <c r="P71" s="671"/>
      <c r="Q71" s="638"/>
      <c r="R71" s="630"/>
      <c r="S71" s="671"/>
      <c r="T71" s="638"/>
      <c r="U71" s="630"/>
      <c r="V71" s="671"/>
      <c r="W71" s="638"/>
      <c r="X71" s="630"/>
      <c r="Y71" s="671"/>
      <c r="Z71" s="638"/>
      <c r="AA71" s="630"/>
      <c r="AB71" s="671"/>
      <c r="AC71" s="638"/>
      <c r="AD71" s="630"/>
      <c r="AE71" s="671"/>
      <c r="AF71" s="638"/>
      <c r="AG71" s="630">
        <v>150000</v>
      </c>
      <c r="AH71" s="671">
        <v>47040</v>
      </c>
      <c r="AI71" s="638">
        <v>700</v>
      </c>
      <c r="AJ71" s="630"/>
      <c r="AK71" s="671"/>
      <c r="AL71" s="638"/>
      <c r="AM71" s="630"/>
      <c r="AN71" s="671"/>
      <c r="AO71" s="638"/>
      <c r="AP71" s="630"/>
      <c r="AQ71" s="671"/>
      <c r="AR71" s="638"/>
      <c r="AS71" s="630"/>
      <c r="AT71" s="671"/>
      <c r="AU71" s="638"/>
      <c r="AV71" s="630"/>
      <c r="AW71" s="671"/>
      <c r="AX71" s="638"/>
      <c r="AY71" s="630"/>
      <c r="AZ71" s="671"/>
      <c r="BA71" s="638"/>
      <c r="BB71" s="630"/>
      <c r="BC71" s="671"/>
      <c r="BD71" s="638"/>
      <c r="BE71" s="630"/>
      <c r="BF71" s="671"/>
      <c r="BG71" s="638"/>
      <c r="BH71" s="630">
        <v>150000</v>
      </c>
      <c r="BI71" s="671">
        <v>47040</v>
      </c>
      <c r="BJ71" s="638">
        <v>700</v>
      </c>
      <c r="BK71" s="630"/>
      <c r="BL71" s="671"/>
      <c r="BM71" s="638"/>
      <c r="BN71" s="630"/>
      <c r="BO71" s="671"/>
      <c r="BP71" s="638"/>
      <c r="BQ71" s="630"/>
      <c r="BR71" s="671"/>
      <c r="BS71" s="638"/>
      <c r="BT71" s="630"/>
      <c r="BU71" s="671"/>
      <c r="BV71" s="638"/>
      <c r="BW71" s="630"/>
      <c r="BX71" s="671"/>
      <c r="BY71" s="638"/>
      <c r="BZ71" s="630"/>
      <c r="CA71" s="671"/>
      <c r="CB71" s="638"/>
      <c r="CC71" s="630"/>
      <c r="CD71" s="671"/>
      <c r="CE71" s="638"/>
      <c r="CF71" s="630"/>
      <c r="CG71" s="671"/>
      <c r="CH71" s="638"/>
      <c r="CI71" s="630"/>
      <c r="CJ71" s="671"/>
      <c r="CK71" s="1559"/>
      <c r="CL71" s="630"/>
      <c r="CM71" s="671"/>
      <c r="CN71" s="638"/>
      <c r="CO71" s="630"/>
      <c r="CP71" s="671"/>
      <c r="CQ71" s="638"/>
      <c r="CR71" s="630"/>
      <c r="CS71" s="671"/>
      <c r="CT71" s="638"/>
      <c r="CU71" s="630"/>
      <c r="CV71" s="671"/>
      <c r="CW71" s="638"/>
      <c r="CX71" s="630"/>
      <c r="CY71" s="671"/>
      <c r="CZ71" s="638"/>
      <c r="DA71" s="630">
        <v>0</v>
      </c>
      <c r="DB71" s="671">
        <v>0</v>
      </c>
      <c r="DC71" s="638">
        <v>0</v>
      </c>
      <c r="DD71" s="630">
        <v>150000</v>
      </c>
      <c r="DE71" s="671">
        <v>47040</v>
      </c>
      <c r="DF71" s="638">
        <v>700</v>
      </c>
      <c r="DG71" s="630"/>
      <c r="DH71" s="671"/>
      <c r="DI71" s="638"/>
      <c r="DJ71" s="630"/>
      <c r="DK71" s="671"/>
      <c r="DL71" s="638"/>
      <c r="DM71" s="630">
        <v>0</v>
      </c>
      <c r="DN71" s="671">
        <v>0</v>
      </c>
      <c r="DO71" s="638">
        <v>0</v>
      </c>
      <c r="DP71" s="630"/>
      <c r="DQ71" s="671"/>
      <c r="DR71" s="638"/>
      <c r="DS71" s="630"/>
      <c r="DT71" s="671"/>
      <c r="DU71" s="638"/>
      <c r="DV71" s="630">
        <v>150000</v>
      </c>
      <c r="DW71" s="671">
        <v>47040</v>
      </c>
      <c r="DX71" s="638">
        <v>700</v>
      </c>
      <c r="DY71" s="688">
        <v>1.4880952380952379</v>
      </c>
      <c r="DZ71" s="132"/>
      <c r="EA71" s="132"/>
      <c r="EB71" s="132"/>
      <c r="EC71" s="132"/>
      <c r="ED71" s="132"/>
      <c r="EE71" s="132"/>
      <c r="EF71" s="132"/>
      <c r="EG71" s="132"/>
      <c r="EH71" s="132"/>
      <c r="EI71" s="132"/>
      <c r="EJ71" s="132"/>
      <c r="EK71" s="132"/>
      <c r="EL71" s="132"/>
      <c r="EM71" s="132"/>
      <c r="EN71" s="132"/>
      <c r="EO71" s="132"/>
      <c r="EP71" s="132"/>
      <c r="EQ71" s="132"/>
      <c r="ER71" s="132"/>
      <c r="ES71" s="132"/>
      <c r="ET71" s="132"/>
      <c r="EU71" s="132"/>
      <c r="EV71" s="132"/>
      <c r="EW71" s="132"/>
      <c r="EX71" s="132"/>
      <c r="EY71" s="132"/>
      <c r="EZ71" s="132"/>
      <c r="FA71" s="132"/>
      <c r="FB71" s="132"/>
      <c r="FC71" s="132"/>
      <c r="FD71" s="132"/>
      <c r="FE71" s="132"/>
      <c r="FF71" s="132"/>
      <c r="FG71" s="132"/>
      <c r="FH71" s="132"/>
      <c r="FI71" s="132"/>
      <c r="FJ71" s="132"/>
      <c r="FK71" s="132"/>
      <c r="FL71" s="132"/>
      <c r="FM71" s="132"/>
      <c r="FN71" s="132"/>
      <c r="FO71" s="132"/>
      <c r="FP71" s="132"/>
      <c r="FQ71" s="132"/>
      <c r="FR71" s="132"/>
      <c r="FS71" s="132"/>
      <c r="FT71" s="132"/>
      <c r="FU71" s="132"/>
      <c r="FV71" s="132"/>
      <c r="FW71" s="132"/>
      <c r="FX71" s="132"/>
      <c r="FY71" s="132"/>
      <c r="FZ71" s="132"/>
      <c r="GA71" s="132"/>
      <c r="GB71" s="132"/>
      <c r="GC71" s="132"/>
      <c r="GD71" s="132"/>
      <c r="GE71" s="132"/>
      <c r="GF71" s="132"/>
      <c r="GG71" s="132"/>
      <c r="GH71" s="132"/>
      <c r="GI71" s="132"/>
      <c r="GJ71" s="132"/>
      <c r="GK71" s="132"/>
      <c r="GL71" s="132"/>
      <c r="GM71" s="132"/>
      <c r="GN71" s="132"/>
      <c r="GO71" s="132"/>
      <c r="GP71" s="132"/>
      <c r="GQ71" s="132"/>
      <c r="GR71" s="132"/>
      <c r="GS71" s="132"/>
      <c r="GT71" s="132"/>
      <c r="GU71" s="132"/>
      <c r="GV71" s="132"/>
      <c r="GW71" s="132"/>
      <c r="GX71" s="132"/>
      <c r="GY71" s="132"/>
      <c r="GZ71" s="132"/>
      <c r="HA71" s="132"/>
      <c r="HB71" s="132"/>
      <c r="HC71" s="132"/>
      <c r="HD71" s="132"/>
      <c r="HE71" s="132"/>
      <c r="HF71" s="132"/>
      <c r="HG71" s="132"/>
      <c r="HH71" s="132"/>
      <c r="HI71" s="132"/>
      <c r="HJ71" s="132"/>
      <c r="HK71" s="132"/>
      <c r="HL71" s="132"/>
      <c r="HM71" s="132"/>
      <c r="HN71" s="132"/>
      <c r="HO71" s="132"/>
      <c r="HP71" s="132"/>
    </row>
    <row r="72" spans="1:238" ht="12.75" customHeight="1" x14ac:dyDescent="0.2">
      <c r="A72" s="2070"/>
      <c r="B72" s="2072" t="s">
        <v>1297</v>
      </c>
      <c r="C72" s="1171"/>
      <c r="D72" s="668"/>
      <c r="E72" s="635"/>
      <c r="F72" s="1171"/>
      <c r="G72" s="668"/>
      <c r="H72" s="635"/>
      <c r="I72" s="1171"/>
      <c r="J72" s="668"/>
      <c r="K72" s="635"/>
      <c r="L72" s="1171"/>
      <c r="M72" s="668"/>
      <c r="N72" s="635"/>
      <c r="O72" s="1171"/>
      <c r="P72" s="668"/>
      <c r="Q72" s="635"/>
      <c r="R72" s="1171"/>
      <c r="S72" s="668"/>
      <c r="T72" s="635"/>
      <c r="U72" s="1171"/>
      <c r="V72" s="668"/>
      <c r="W72" s="635"/>
      <c r="X72" s="1171"/>
      <c r="Y72" s="668"/>
      <c r="Z72" s="635"/>
      <c r="AA72" s="1171"/>
      <c r="AB72" s="668"/>
      <c r="AC72" s="635"/>
      <c r="AD72" s="1171"/>
      <c r="AE72" s="668"/>
      <c r="AF72" s="635"/>
      <c r="AG72" s="1171"/>
      <c r="AH72" s="668"/>
      <c r="AI72" s="635"/>
      <c r="AJ72" s="1171"/>
      <c r="AK72" s="668"/>
      <c r="AL72" s="635"/>
      <c r="AM72" s="1171"/>
      <c r="AN72" s="668"/>
      <c r="AO72" s="635"/>
      <c r="AP72" s="1171"/>
      <c r="AQ72" s="668"/>
      <c r="AR72" s="635"/>
      <c r="AS72" s="1171"/>
      <c r="AT72" s="668"/>
      <c r="AU72" s="635"/>
      <c r="AV72" s="1171"/>
      <c r="AW72" s="668"/>
      <c r="AX72" s="635"/>
      <c r="AY72" s="1171"/>
      <c r="AZ72" s="668"/>
      <c r="BA72" s="635"/>
      <c r="BB72" s="1171"/>
      <c r="BC72" s="668"/>
      <c r="BD72" s="635"/>
      <c r="BE72" s="1171">
        <v>1197000</v>
      </c>
      <c r="BF72" s="668">
        <v>718500</v>
      </c>
      <c r="BG72" s="635">
        <v>0</v>
      </c>
      <c r="BH72" s="1171">
        <v>1197000</v>
      </c>
      <c r="BI72" s="668">
        <v>718500</v>
      </c>
      <c r="BJ72" s="635">
        <v>0</v>
      </c>
      <c r="BK72" s="1171"/>
      <c r="BL72" s="668"/>
      <c r="BM72" s="635"/>
      <c r="BN72" s="1171"/>
      <c r="BO72" s="668"/>
      <c r="BP72" s="635"/>
      <c r="BQ72" s="1171"/>
      <c r="BR72" s="668"/>
      <c r="BS72" s="635"/>
      <c r="BT72" s="1171"/>
      <c r="BU72" s="668"/>
      <c r="BV72" s="635"/>
      <c r="BW72" s="1171"/>
      <c r="BX72" s="668"/>
      <c r="BY72" s="635"/>
      <c r="BZ72" s="1171"/>
      <c r="CA72" s="668"/>
      <c r="CB72" s="635"/>
      <c r="CC72" s="1171"/>
      <c r="CD72" s="668"/>
      <c r="CE72" s="635"/>
      <c r="CF72" s="1171"/>
      <c r="CG72" s="668"/>
      <c r="CH72" s="635"/>
      <c r="CI72" s="1171"/>
      <c r="CJ72" s="668"/>
      <c r="CK72" s="1549"/>
      <c r="CL72" s="627"/>
      <c r="CM72" s="668"/>
      <c r="CN72" s="635"/>
      <c r="CO72" s="627"/>
      <c r="CP72" s="668"/>
      <c r="CQ72" s="635"/>
      <c r="CR72" s="1171"/>
      <c r="CS72" s="668"/>
      <c r="CT72" s="635"/>
      <c r="CU72" s="1171"/>
      <c r="CV72" s="668"/>
      <c r="CW72" s="635"/>
      <c r="CX72" s="1171"/>
      <c r="CY72" s="668"/>
      <c r="CZ72" s="635"/>
      <c r="DA72" s="627">
        <v>0</v>
      </c>
      <c r="DB72" s="668">
        <v>0</v>
      </c>
      <c r="DC72" s="635">
        <v>0</v>
      </c>
      <c r="DD72" s="627">
        <v>1197000</v>
      </c>
      <c r="DE72" s="668">
        <v>718500</v>
      </c>
      <c r="DF72" s="635">
        <v>0</v>
      </c>
      <c r="DG72" s="1171"/>
      <c r="DH72" s="668"/>
      <c r="DI72" s="635"/>
      <c r="DJ72" s="1171"/>
      <c r="DK72" s="668"/>
      <c r="DL72" s="635"/>
      <c r="DM72" s="627">
        <v>0</v>
      </c>
      <c r="DN72" s="668">
        <v>0</v>
      </c>
      <c r="DO72" s="635">
        <v>0</v>
      </c>
      <c r="DP72" s="1171"/>
      <c r="DQ72" s="668"/>
      <c r="DR72" s="635"/>
      <c r="DS72" s="1171"/>
      <c r="DT72" s="668"/>
      <c r="DU72" s="635"/>
      <c r="DV72" s="627">
        <v>1197000</v>
      </c>
      <c r="DW72" s="668">
        <v>718500</v>
      </c>
      <c r="DX72" s="635">
        <v>0</v>
      </c>
      <c r="DY72" s="688">
        <v>0</v>
      </c>
      <c r="DZ72" s="132"/>
      <c r="EA72" s="132"/>
      <c r="EB72" s="132"/>
      <c r="EC72" s="132"/>
      <c r="ED72" s="132"/>
      <c r="EE72" s="132"/>
      <c r="EF72" s="132"/>
      <c r="EG72" s="132"/>
      <c r="EH72" s="132"/>
      <c r="EI72" s="132"/>
      <c r="EJ72" s="132"/>
      <c r="EK72" s="132"/>
      <c r="EL72" s="132"/>
      <c r="EM72" s="132"/>
      <c r="EN72" s="132"/>
      <c r="EO72" s="132"/>
      <c r="EP72" s="132"/>
      <c r="EQ72" s="132"/>
      <c r="ER72" s="132"/>
      <c r="ES72" s="132"/>
      <c r="ET72" s="132"/>
      <c r="EU72" s="132"/>
      <c r="EV72" s="132"/>
      <c r="EW72" s="132"/>
      <c r="EX72" s="132"/>
      <c r="EY72" s="132"/>
      <c r="EZ72" s="132"/>
      <c r="FA72" s="132"/>
      <c r="FB72" s="132"/>
      <c r="FC72" s="132"/>
      <c r="FD72" s="132"/>
      <c r="FE72" s="132"/>
      <c r="FF72" s="132"/>
      <c r="FG72" s="132"/>
      <c r="FH72" s="132"/>
      <c r="FI72" s="132"/>
      <c r="FJ72" s="132"/>
      <c r="FK72" s="132"/>
      <c r="FL72" s="132"/>
      <c r="FM72" s="132"/>
      <c r="FN72" s="132"/>
      <c r="FO72" s="132"/>
      <c r="FP72" s="132"/>
      <c r="FQ72" s="132"/>
      <c r="FR72" s="132"/>
      <c r="FS72" s="132"/>
      <c r="FT72" s="132"/>
      <c r="FU72" s="132"/>
      <c r="FV72" s="132"/>
      <c r="FW72" s="132"/>
      <c r="FX72" s="132"/>
      <c r="FY72" s="132"/>
      <c r="FZ72" s="132"/>
      <c r="GA72" s="132"/>
      <c r="GB72" s="132"/>
      <c r="GC72" s="132"/>
      <c r="GD72" s="132"/>
      <c r="GE72" s="132"/>
      <c r="GF72" s="132"/>
      <c r="GG72" s="132"/>
      <c r="GH72" s="132"/>
      <c r="GI72" s="132"/>
      <c r="GJ72" s="132"/>
      <c r="GK72" s="132"/>
      <c r="GL72" s="132"/>
      <c r="GM72" s="132"/>
      <c r="GN72" s="132"/>
      <c r="GO72" s="132"/>
      <c r="GP72" s="132"/>
      <c r="GQ72" s="132"/>
      <c r="GR72" s="132"/>
      <c r="GS72" s="132"/>
      <c r="GT72" s="132"/>
      <c r="GU72" s="132"/>
      <c r="GV72" s="132"/>
      <c r="GW72" s="132"/>
      <c r="GX72" s="132"/>
      <c r="GY72" s="132"/>
      <c r="GZ72" s="132"/>
      <c r="HA72" s="132"/>
      <c r="HB72" s="132"/>
      <c r="HC72" s="132"/>
      <c r="HD72" s="132"/>
      <c r="HE72" s="132"/>
      <c r="HF72" s="132"/>
      <c r="HG72" s="132"/>
      <c r="HH72" s="132"/>
      <c r="HI72" s="132"/>
      <c r="HJ72" s="132"/>
      <c r="HK72" s="132"/>
      <c r="HL72" s="132"/>
      <c r="HM72" s="132"/>
      <c r="HN72" s="132"/>
      <c r="HO72" s="132"/>
      <c r="HP72" s="132"/>
    </row>
    <row r="73" spans="1:238" ht="12.75" customHeight="1" x14ac:dyDescent="0.2">
      <c r="A73" s="2070"/>
      <c r="B73" s="2072" t="s">
        <v>1205</v>
      </c>
      <c r="C73" s="1171"/>
      <c r="D73" s="668"/>
      <c r="E73" s="635"/>
      <c r="F73" s="1171"/>
      <c r="G73" s="668"/>
      <c r="H73" s="635"/>
      <c r="I73" s="1171"/>
      <c r="J73" s="668"/>
      <c r="K73" s="635"/>
      <c r="L73" s="1171"/>
      <c r="M73" s="668"/>
      <c r="N73" s="635"/>
      <c r="O73" s="1171"/>
      <c r="P73" s="668"/>
      <c r="Q73" s="635"/>
      <c r="R73" s="1171"/>
      <c r="S73" s="668"/>
      <c r="T73" s="635"/>
      <c r="U73" s="1171"/>
      <c r="V73" s="668"/>
      <c r="W73" s="635"/>
      <c r="X73" s="1171"/>
      <c r="Y73" s="668"/>
      <c r="Z73" s="635"/>
      <c r="AA73" s="1171"/>
      <c r="AB73" s="668"/>
      <c r="AC73" s="635"/>
      <c r="AD73" s="1171"/>
      <c r="AE73" s="668"/>
      <c r="AF73" s="635"/>
      <c r="AG73" s="1171"/>
      <c r="AH73" s="668"/>
      <c r="AI73" s="635"/>
      <c r="AJ73" s="1171"/>
      <c r="AK73" s="668"/>
      <c r="AL73" s="635"/>
      <c r="AM73" s="1171"/>
      <c r="AN73" s="668"/>
      <c r="AO73" s="635"/>
      <c r="AP73" s="1171"/>
      <c r="AQ73" s="668"/>
      <c r="AR73" s="635"/>
      <c r="AS73" s="1171"/>
      <c r="AT73" s="668"/>
      <c r="AU73" s="635"/>
      <c r="AV73" s="1171"/>
      <c r="AW73" s="668"/>
      <c r="AX73" s="635"/>
      <c r="AY73" s="1171"/>
      <c r="AZ73" s="668"/>
      <c r="BA73" s="635"/>
      <c r="BB73" s="1171"/>
      <c r="BC73" s="668"/>
      <c r="BD73" s="635"/>
      <c r="BE73" s="1171"/>
      <c r="BF73" s="668">
        <v>51653</v>
      </c>
      <c r="BG73" s="635">
        <v>51653.332999999999</v>
      </c>
      <c r="BH73" s="1171">
        <v>0</v>
      </c>
      <c r="BI73" s="668">
        <v>51653</v>
      </c>
      <c r="BJ73" s="635">
        <v>51653.332999999999</v>
      </c>
      <c r="BK73" s="1171"/>
      <c r="BL73" s="668"/>
      <c r="BM73" s="635"/>
      <c r="BN73" s="1171"/>
      <c r="BO73" s="668"/>
      <c r="BP73" s="635"/>
      <c r="BQ73" s="1171"/>
      <c r="BR73" s="668"/>
      <c r="BS73" s="635"/>
      <c r="BT73" s="1171"/>
      <c r="BU73" s="668"/>
      <c r="BV73" s="635"/>
      <c r="BW73" s="1171"/>
      <c r="BX73" s="668"/>
      <c r="BY73" s="635"/>
      <c r="BZ73" s="1171"/>
      <c r="CA73" s="668"/>
      <c r="CB73" s="635"/>
      <c r="CC73" s="1171"/>
      <c r="CD73" s="668"/>
      <c r="CE73" s="635"/>
      <c r="CF73" s="1171"/>
      <c r="CG73" s="668"/>
      <c r="CH73" s="635"/>
      <c r="CI73" s="1171"/>
      <c r="CJ73" s="668"/>
      <c r="CK73" s="1549"/>
      <c r="CL73" s="627"/>
      <c r="CM73" s="668"/>
      <c r="CN73" s="635"/>
      <c r="CO73" s="627"/>
      <c r="CP73" s="668"/>
      <c r="CQ73" s="635"/>
      <c r="CR73" s="1171"/>
      <c r="CS73" s="668"/>
      <c r="CT73" s="635"/>
      <c r="CU73" s="1171"/>
      <c r="CV73" s="668"/>
      <c r="CW73" s="635"/>
      <c r="CX73" s="1171"/>
      <c r="CY73" s="668"/>
      <c r="CZ73" s="635"/>
      <c r="DA73" s="627">
        <v>0</v>
      </c>
      <c r="DB73" s="668">
        <v>0</v>
      </c>
      <c r="DC73" s="635">
        <v>0</v>
      </c>
      <c r="DD73" s="627">
        <v>0</v>
      </c>
      <c r="DE73" s="668">
        <v>51653</v>
      </c>
      <c r="DF73" s="635">
        <v>51653.332999999999</v>
      </c>
      <c r="DG73" s="1171"/>
      <c r="DH73" s="668"/>
      <c r="DI73" s="635"/>
      <c r="DJ73" s="1171"/>
      <c r="DK73" s="668"/>
      <c r="DL73" s="635"/>
      <c r="DM73" s="627">
        <v>0</v>
      </c>
      <c r="DN73" s="668">
        <v>0</v>
      </c>
      <c r="DO73" s="635">
        <v>0</v>
      </c>
      <c r="DP73" s="1171"/>
      <c r="DQ73" s="668"/>
      <c r="DR73" s="635"/>
      <c r="DS73" s="1171"/>
      <c r="DT73" s="668"/>
      <c r="DU73" s="635"/>
      <c r="DV73" s="627">
        <v>0</v>
      </c>
      <c r="DW73" s="668">
        <v>51653</v>
      </c>
      <c r="DX73" s="635">
        <v>51653.332999999999</v>
      </c>
      <c r="DY73" s="688">
        <v>0</v>
      </c>
      <c r="DZ73" s="132"/>
      <c r="EA73" s="132"/>
      <c r="EB73" s="132"/>
      <c r="EC73" s="132"/>
      <c r="ED73" s="132"/>
      <c r="EE73" s="132"/>
      <c r="EF73" s="132"/>
      <c r="EG73" s="132"/>
      <c r="EH73" s="132"/>
      <c r="EI73" s="132"/>
      <c r="EJ73" s="132"/>
      <c r="EK73" s="132"/>
      <c r="EL73" s="132"/>
      <c r="EM73" s="132"/>
      <c r="EN73" s="132"/>
      <c r="EO73" s="132"/>
      <c r="EP73" s="132"/>
      <c r="EQ73" s="132"/>
      <c r="ER73" s="132"/>
      <c r="ES73" s="132"/>
      <c r="ET73" s="132"/>
      <c r="EU73" s="132"/>
      <c r="EV73" s="132"/>
      <c r="EW73" s="132"/>
      <c r="EX73" s="132"/>
      <c r="EY73" s="132"/>
      <c r="EZ73" s="132"/>
      <c r="FA73" s="132"/>
      <c r="FB73" s="132"/>
      <c r="FC73" s="132"/>
      <c r="FD73" s="132"/>
      <c r="FE73" s="132"/>
      <c r="FF73" s="132"/>
      <c r="FG73" s="132"/>
      <c r="FH73" s="132"/>
      <c r="FI73" s="132"/>
      <c r="FJ73" s="132"/>
      <c r="FK73" s="132"/>
      <c r="FL73" s="132"/>
      <c r="FM73" s="132"/>
      <c r="FN73" s="132"/>
      <c r="FO73" s="132"/>
      <c r="FP73" s="132"/>
      <c r="FQ73" s="132"/>
      <c r="FR73" s="132"/>
      <c r="FS73" s="132"/>
      <c r="FT73" s="132"/>
      <c r="FU73" s="132"/>
      <c r="FV73" s="132"/>
      <c r="FW73" s="132"/>
      <c r="FX73" s="132"/>
      <c r="FY73" s="132"/>
      <c r="FZ73" s="132"/>
      <c r="GA73" s="132"/>
      <c r="GB73" s="132"/>
      <c r="GC73" s="132"/>
      <c r="GD73" s="132"/>
      <c r="GE73" s="132"/>
      <c r="GF73" s="132"/>
      <c r="GG73" s="132"/>
      <c r="GH73" s="132"/>
      <c r="GI73" s="132"/>
      <c r="GJ73" s="132"/>
      <c r="GK73" s="132"/>
      <c r="GL73" s="132"/>
      <c r="GM73" s="132"/>
      <c r="GN73" s="132"/>
      <c r="GO73" s="132"/>
      <c r="GP73" s="132"/>
      <c r="GQ73" s="132"/>
      <c r="GR73" s="132"/>
      <c r="GS73" s="132"/>
      <c r="GT73" s="132"/>
      <c r="GU73" s="132"/>
      <c r="GV73" s="132"/>
      <c r="GW73" s="132"/>
      <c r="GX73" s="132"/>
      <c r="GY73" s="132"/>
      <c r="GZ73" s="132"/>
      <c r="HA73" s="132"/>
      <c r="HB73" s="132"/>
      <c r="HC73" s="132"/>
      <c r="HD73" s="132"/>
      <c r="HE73" s="132"/>
      <c r="HF73" s="132"/>
      <c r="HG73" s="132"/>
      <c r="HH73" s="132"/>
      <c r="HI73" s="132"/>
      <c r="HJ73" s="132"/>
      <c r="HK73" s="132"/>
      <c r="HL73" s="132"/>
      <c r="HM73" s="132"/>
      <c r="HN73" s="132"/>
      <c r="HO73" s="132"/>
      <c r="HP73" s="132"/>
    </row>
    <row r="74" spans="1:238" ht="12.75" customHeight="1" x14ac:dyDescent="0.2">
      <c r="A74" s="2070"/>
      <c r="B74" s="2073" t="s">
        <v>71</v>
      </c>
      <c r="C74" s="1399">
        <v>0</v>
      </c>
      <c r="D74" s="667">
        <v>0</v>
      </c>
      <c r="E74" s="634">
        <v>0</v>
      </c>
      <c r="F74" s="1399">
        <v>0</v>
      </c>
      <c r="G74" s="667">
        <v>0</v>
      </c>
      <c r="H74" s="634">
        <v>0</v>
      </c>
      <c r="I74" s="1399">
        <v>0</v>
      </c>
      <c r="J74" s="667">
        <v>0</v>
      </c>
      <c r="K74" s="634">
        <v>0</v>
      </c>
      <c r="L74" s="1399">
        <v>0</v>
      </c>
      <c r="M74" s="667">
        <v>0</v>
      </c>
      <c r="N74" s="634">
        <v>0</v>
      </c>
      <c r="O74" s="1399">
        <v>0</v>
      </c>
      <c r="P74" s="667">
        <v>0</v>
      </c>
      <c r="Q74" s="634">
        <v>0</v>
      </c>
      <c r="R74" s="1399">
        <v>0</v>
      </c>
      <c r="S74" s="667">
        <v>0</v>
      </c>
      <c r="T74" s="634">
        <v>0</v>
      </c>
      <c r="U74" s="1399">
        <v>0</v>
      </c>
      <c r="V74" s="667">
        <v>0</v>
      </c>
      <c r="W74" s="634">
        <v>0</v>
      </c>
      <c r="X74" s="1399">
        <v>0</v>
      </c>
      <c r="Y74" s="667">
        <v>0</v>
      </c>
      <c r="Z74" s="634">
        <v>0</v>
      </c>
      <c r="AA74" s="1399">
        <v>0</v>
      </c>
      <c r="AB74" s="667">
        <v>0</v>
      </c>
      <c r="AC74" s="634">
        <v>0</v>
      </c>
      <c r="AD74" s="1399">
        <v>0</v>
      </c>
      <c r="AE74" s="667">
        <v>0</v>
      </c>
      <c r="AF74" s="634">
        <v>0</v>
      </c>
      <c r="AG74" s="1399">
        <v>294000</v>
      </c>
      <c r="AH74" s="667">
        <v>141865</v>
      </c>
      <c r="AI74" s="634">
        <v>129829.71799999999</v>
      </c>
      <c r="AJ74" s="1399">
        <v>0</v>
      </c>
      <c r="AK74" s="667">
        <v>0</v>
      </c>
      <c r="AL74" s="634">
        <v>0</v>
      </c>
      <c r="AM74" s="1399">
        <v>0</v>
      </c>
      <c r="AN74" s="667">
        <v>0</v>
      </c>
      <c r="AO74" s="634">
        <v>0</v>
      </c>
      <c r="AP74" s="1399">
        <v>0</v>
      </c>
      <c r="AQ74" s="667">
        <v>0</v>
      </c>
      <c r="AR74" s="634">
        <v>0</v>
      </c>
      <c r="AS74" s="1399">
        <v>0</v>
      </c>
      <c r="AT74" s="667">
        <v>0</v>
      </c>
      <c r="AU74" s="634">
        <v>0</v>
      </c>
      <c r="AV74" s="1399">
        <v>0</v>
      </c>
      <c r="AW74" s="667">
        <v>0</v>
      </c>
      <c r="AX74" s="634">
        <v>0</v>
      </c>
      <c r="AY74" s="1399">
        <v>0</v>
      </c>
      <c r="AZ74" s="667">
        <v>0</v>
      </c>
      <c r="BA74" s="634">
        <v>0</v>
      </c>
      <c r="BB74" s="1399">
        <v>0</v>
      </c>
      <c r="BC74" s="667">
        <v>0</v>
      </c>
      <c r="BD74" s="634">
        <v>0</v>
      </c>
      <c r="BE74" s="1399">
        <v>0</v>
      </c>
      <c r="BF74" s="667">
        <v>0</v>
      </c>
      <c r="BG74" s="634">
        <v>0</v>
      </c>
      <c r="BH74" s="1399">
        <v>294000</v>
      </c>
      <c r="BI74" s="667">
        <v>141865</v>
      </c>
      <c r="BJ74" s="634">
        <v>129829.71799999999</v>
      </c>
      <c r="BK74" s="1399">
        <v>0</v>
      </c>
      <c r="BL74" s="667">
        <v>0</v>
      </c>
      <c r="BM74" s="634">
        <v>0</v>
      </c>
      <c r="BN74" s="1399">
        <v>0</v>
      </c>
      <c r="BO74" s="667">
        <v>0</v>
      </c>
      <c r="BP74" s="634">
        <v>0</v>
      </c>
      <c r="BQ74" s="1399">
        <v>0</v>
      </c>
      <c r="BR74" s="667">
        <v>0</v>
      </c>
      <c r="BS74" s="634">
        <v>0</v>
      </c>
      <c r="BT74" s="1399">
        <v>0</v>
      </c>
      <c r="BU74" s="667">
        <v>0</v>
      </c>
      <c r="BV74" s="634">
        <v>0</v>
      </c>
      <c r="BW74" s="1399">
        <v>0</v>
      </c>
      <c r="BX74" s="667">
        <v>0</v>
      </c>
      <c r="BY74" s="634">
        <v>0</v>
      </c>
      <c r="BZ74" s="1399">
        <v>0</v>
      </c>
      <c r="CA74" s="667">
        <v>0</v>
      </c>
      <c r="CB74" s="634">
        <v>0</v>
      </c>
      <c r="CC74" s="1399">
        <v>0</v>
      </c>
      <c r="CD74" s="667">
        <v>0</v>
      </c>
      <c r="CE74" s="634">
        <v>0</v>
      </c>
      <c r="CF74" s="1399">
        <v>0</v>
      </c>
      <c r="CG74" s="667">
        <v>0</v>
      </c>
      <c r="CH74" s="634">
        <v>0</v>
      </c>
      <c r="CI74" s="1399">
        <v>0</v>
      </c>
      <c r="CJ74" s="667">
        <v>0</v>
      </c>
      <c r="CK74" s="1548">
        <v>0</v>
      </c>
      <c r="CL74" s="1399">
        <v>0</v>
      </c>
      <c r="CM74" s="667">
        <v>0</v>
      </c>
      <c r="CN74" s="634">
        <v>0</v>
      </c>
      <c r="CO74" s="1399">
        <v>0</v>
      </c>
      <c r="CP74" s="667">
        <v>0</v>
      </c>
      <c r="CQ74" s="634">
        <v>0</v>
      </c>
      <c r="CR74" s="1399">
        <v>0</v>
      </c>
      <c r="CS74" s="667">
        <v>0</v>
      </c>
      <c r="CT74" s="634">
        <v>0</v>
      </c>
      <c r="CU74" s="1399">
        <v>0</v>
      </c>
      <c r="CV74" s="667">
        <v>0</v>
      </c>
      <c r="CW74" s="634">
        <v>0</v>
      </c>
      <c r="CX74" s="1399">
        <v>0</v>
      </c>
      <c r="CY74" s="667">
        <v>0</v>
      </c>
      <c r="CZ74" s="634">
        <v>0</v>
      </c>
      <c r="DA74" s="1399">
        <v>0</v>
      </c>
      <c r="DB74" s="667">
        <v>0</v>
      </c>
      <c r="DC74" s="634">
        <v>0</v>
      </c>
      <c r="DD74" s="1399">
        <v>294000</v>
      </c>
      <c r="DE74" s="667">
        <v>141865</v>
      </c>
      <c r="DF74" s="634">
        <v>129829.71799999999</v>
      </c>
      <c r="DG74" s="1399">
        <v>0</v>
      </c>
      <c r="DH74" s="667">
        <v>0</v>
      </c>
      <c r="DI74" s="634">
        <v>0</v>
      </c>
      <c r="DJ74" s="1399">
        <v>0</v>
      </c>
      <c r="DK74" s="667">
        <v>0</v>
      </c>
      <c r="DL74" s="634">
        <v>0</v>
      </c>
      <c r="DM74" s="1399">
        <v>0</v>
      </c>
      <c r="DN74" s="667">
        <v>0</v>
      </c>
      <c r="DO74" s="634">
        <v>0</v>
      </c>
      <c r="DP74" s="1399">
        <v>0</v>
      </c>
      <c r="DQ74" s="667">
        <v>0</v>
      </c>
      <c r="DR74" s="634">
        <v>0</v>
      </c>
      <c r="DS74" s="1399">
        <v>0</v>
      </c>
      <c r="DT74" s="667">
        <v>0</v>
      </c>
      <c r="DU74" s="634">
        <v>0</v>
      </c>
      <c r="DV74" s="1399">
        <v>294000</v>
      </c>
      <c r="DW74" s="667">
        <v>141865</v>
      </c>
      <c r="DX74" s="634">
        <v>129829.71799999999</v>
      </c>
      <c r="DY74" s="686">
        <v>91.516383886088875</v>
      </c>
      <c r="DZ74" s="132"/>
      <c r="EA74" s="132"/>
      <c r="EB74" s="132"/>
      <c r="EC74" s="132"/>
      <c r="ED74" s="132"/>
      <c r="EE74" s="132"/>
      <c r="EF74" s="132"/>
      <c r="EG74" s="132"/>
      <c r="EH74" s="132"/>
      <c r="EI74" s="132"/>
      <c r="EJ74" s="132"/>
      <c r="EK74" s="132"/>
      <c r="EL74" s="132"/>
      <c r="EM74" s="132"/>
      <c r="EN74" s="132"/>
      <c r="EO74" s="132"/>
      <c r="EP74" s="132"/>
      <c r="EQ74" s="132"/>
      <c r="ER74" s="132"/>
      <c r="ES74" s="132"/>
      <c r="ET74" s="132"/>
      <c r="EU74" s="132"/>
      <c r="EV74" s="132"/>
      <c r="EW74" s="132"/>
      <c r="EX74" s="132"/>
      <c r="EY74" s="132"/>
      <c r="EZ74" s="132"/>
      <c r="FA74" s="132"/>
      <c r="FB74" s="132"/>
      <c r="FC74" s="132"/>
      <c r="FD74" s="132"/>
      <c r="FE74" s="132"/>
      <c r="FF74" s="132"/>
      <c r="FG74" s="132"/>
      <c r="FH74" s="132"/>
      <c r="FI74" s="132"/>
      <c r="FJ74" s="132"/>
      <c r="FK74" s="132"/>
      <c r="FL74" s="132"/>
      <c r="FM74" s="132"/>
      <c r="FN74" s="132"/>
      <c r="FO74" s="132"/>
      <c r="FP74" s="132"/>
      <c r="FQ74" s="132"/>
      <c r="FR74" s="132"/>
      <c r="FS74" s="132"/>
      <c r="FT74" s="132"/>
      <c r="FU74" s="132"/>
      <c r="FV74" s="132"/>
      <c r="FW74" s="132"/>
      <c r="FX74" s="132"/>
      <c r="FY74" s="132"/>
      <c r="FZ74" s="132"/>
      <c r="GA74" s="132"/>
      <c r="GB74" s="132"/>
      <c r="GC74" s="132"/>
      <c r="GD74" s="132"/>
      <c r="GE74" s="132"/>
      <c r="GF74" s="132"/>
      <c r="GG74" s="132"/>
      <c r="GH74" s="132"/>
      <c r="GI74" s="132"/>
      <c r="GJ74" s="132"/>
      <c r="GK74" s="132"/>
      <c r="GL74" s="132"/>
      <c r="GM74" s="132"/>
      <c r="GN74" s="132"/>
      <c r="GO74" s="132"/>
      <c r="GP74" s="132"/>
      <c r="GQ74" s="132"/>
      <c r="GR74" s="132"/>
      <c r="GS74" s="132"/>
      <c r="GT74" s="132"/>
      <c r="GU74" s="132"/>
      <c r="GV74" s="132"/>
      <c r="GW74" s="132"/>
      <c r="GX74" s="132"/>
      <c r="GY74" s="132"/>
      <c r="GZ74" s="132"/>
      <c r="HA74" s="132"/>
      <c r="HB74" s="132"/>
      <c r="HC74" s="132"/>
      <c r="HD74" s="132"/>
      <c r="HE74" s="132"/>
      <c r="HF74" s="132"/>
      <c r="HG74" s="132"/>
      <c r="HH74" s="132"/>
      <c r="HI74" s="132"/>
      <c r="HJ74" s="132"/>
      <c r="HK74" s="132"/>
      <c r="HL74" s="132"/>
      <c r="HM74" s="132"/>
      <c r="HN74" s="132"/>
      <c r="HO74" s="132"/>
      <c r="HP74" s="132"/>
    </row>
    <row r="75" spans="1:238" s="129" customFormat="1" ht="12.75" customHeight="1" x14ac:dyDescent="0.2">
      <c r="A75" s="2070"/>
      <c r="B75" s="2071" t="s">
        <v>72</v>
      </c>
      <c r="C75" s="1171"/>
      <c r="D75" s="668"/>
      <c r="E75" s="635"/>
      <c r="F75" s="1171"/>
      <c r="G75" s="668"/>
      <c r="H75" s="635"/>
      <c r="I75" s="1171"/>
      <c r="J75" s="668"/>
      <c r="K75" s="635"/>
      <c r="L75" s="1171"/>
      <c r="M75" s="668"/>
      <c r="N75" s="635"/>
      <c r="O75" s="1171"/>
      <c r="P75" s="668"/>
      <c r="Q75" s="635"/>
      <c r="R75" s="1171"/>
      <c r="S75" s="668"/>
      <c r="T75" s="635"/>
      <c r="U75" s="1171"/>
      <c r="V75" s="668"/>
      <c r="W75" s="635"/>
      <c r="X75" s="1171"/>
      <c r="Y75" s="668"/>
      <c r="Z75" s="635"/>
      <c r="AA75" s="1171"/>
      <c r="AB75" s="668"/>
      <c r="AC75" s="635"/>
      <c r="AD75" s="1171"/>
      <c r="AE75" s="668"/>
      <c r="AF75" s="635"/>
      <c r="AG75" s="1171">
        <v>54000</v>
      </c>
      <c r="AH75" s="668">
        <v>20000</v>
      </c>
      <c r="AI75" s="635">
        <v>30183.893</v>
      </c>
      <c r="AJ75" s="1171"/>
      <c r="AK75" s="668"/>
      <c r="AL75" s="635"/>
      <c r="AM75" s="1171"/>
      <c r="AN75" s="668"/>
      <c r="AO75" s="635"/>
      <c r="AP75" s="1171"/>
      <c r="AQ75" s="668"/>
      <c r="AR75" s="635"/>
      <c r="AS75" s="1171"/>
      <c r="AT75" s="668"/>
      <c r="AU75" s="635"/>
      <c r="AV75" s="1171"/>
      <c r="AW75" s="668"/>
      <c r="AX75" s="635"/>
      <c r="AY75" s="1171"/>
      <c r="AZ75" s="668"/>
      <c r="BA75" s="635"/>
      <c r="BB75" s="1171"/>
      <c r="BC75" s="668"/>
      <c r="BD75" s="635"/>
      <c r="BE75" s="1171"/>
      <c r="BF75" s="668"/>
      <c r="BG75" s="635"/>
      <c r="BH75" s="1171">
        <v>54000</v>
      </c>
      <c r="BI75" s="668">
        <v>20000</v>
      </c>
      <c r="BJ75" s="635">
        <v>30183.893</v>
      </c>
      <c r="BK75" s="1171"/>
      <c r="BL75" s="668"/>
      <c r="BM75" s="635"/>
      <c r="BN75" s="1171"/>
      <c r="BO75" s="668"/>
      <c r="BP75" s="635"/>
      <c r="BQ75" s="1171"/>
      <c r="BR75" s="668"/>
      <c r="BS75" s="635"/>
      <c r="BT75" s="1171"/>
      <c r="BU75" s="668"/>
      <c r="BV75" s="635"/>
      <c r="BW75" s="1171"/>
      <c r="BX75" s="668"/>
      <c r="BY75" s="635"/>
      <c r="BZ75" s="1171"/>
      <c r="CA75" s="668"/>
      <c r="CB75" s="635"/>
      <c r="CC75" s="1171"/>
      <c r="CD75" s="668"/>
      <c r="CE75" s="635"/>
      <c r="CF75" s="1171"/>
      <c r="CG75" s="668"/>
      <c r="CH75" s="635"/>
      <c r="CI75" s="1171"/>
      <c r="CJ75" s="668"/>
      <c r="CK75" s="1549"/>
      <c r="CL75" s="627"/>
      <c r="CM75" s="668"/>
      <c r="CN75" s="635"/>
      <c r="CO75" s="627"/>
      <c r="CP75" s="668"/>
      <c r="CQ75" s="635"/>
      <c r="CR75" s="1171"/>
      <c r="CS75" s="668"/>
      <c r="CT75" s="635"/>
      <c r="CU75" s="1171"/>
      <c r="CV75" s="668"/>
      <c r="CW75" s="635"/>
      <c r="CX75" s="1171"/>
      <c r="CY75" s="668"/>
      <c r="CZ75" s="635"/>
      <c r="DA75" s="627">
        <v>0</v>
      </c>
      <c r="DB75" s="668">
        <v>0</v>
      </c>
      <c r="DC75" s="635">
        <v>0</v>
      </c>
      <c r="DD75" s="627">
        <v>54000</v>
      </c>
      <c r="DE75" s="668">
        <v>20000</v>
      </c>
      <c r="DF75" s="635">
        <v>30183.893</v>
      </c>
      <c r="DG75" s="1171"/>
      <c r="DH75" s="668"/>
      <c r="DI75" s="635"/>
      <c r="DJ75" s="1171"/>
      <c r="DK75" s="668"/>
      <c r="DL75" s="635"/>
      <c r="DM75" s="627">
        <v>0</v>
      </c>
      <c r="DN75" s="668">
        <v>0</v>
      </c>
      <c r="DO75" s="635">
        <v>0</v>
      </c>
      <c r="DP75" s="1171"/>
      <c r="DQ75" s="668"/>
      <c r="DR75" s="635"/>
      <c r="DS75" s="1171"/>
      <c r="DT75" s="668"/>
      <c r="DU75" s="635"/>
      <c r="DV75" s="627">
        <v>54000</v>
      </c>
      <c r="DW75" s="668">
        <v>20000</v>
      </c>
      <c r="DX75" s="635">
        <v>30183.893</v>
      </c>
      <c r="DY75" s="688">
        <v>150.919465</v>
      </c>
      <c r="DZ75" s="575"/>
      <c r="EA75" s="575"/>
      <c r="EB75" s="575"/>
      <c r="EC75" s="575"/>
      <c r="ED75" s="575"/>
      <c r="EE75" s="575"/>
      <c r="EF75" s="575"/>
      <c r="EG75" s="575"/>
      <c r="EH75" s="575"/>
      <c r="EI75" s="575"/>
      <c r="EJ75" s="575"/>
      <c r="EK75" s="575"/>
      <c r="EL75" s="575"/>
      <c r="EM75" s="575"/>
      <c r="EN75" s="575"/>
      <c r="EO75" s="575"/>
      <c r="EP75" s="575"/>
      <c r="EQ75" s="575"/>
      <c r="ER75" s="575"/>
      <c r="ES75" s="575"/>
      <c r="ET75" s="575"/>
      <c r="EU75" s="575"/>
      <c r="EV75" s="575"/>
      <c r="EW75" s="575"/>
      <c r="EX75" s="575"/>
      <c r="EY75" s="575"/>
      <c r="EZ75" s="575"/>
      <c r="FA75" s="575"/>
      <c r="FB75" s="575"/>
      <c r="FC75" s="575"/>
      <c r="FD75" s="575"/>
      <c r="FE75" s="575"/>
      <c r="FF75" s="575"/>
      <c r="FG75" s="575"/>
      <c r="FH75" s="575"/>
      <c r="FI75" s="575"/>
      <c r="FJ75" s="575"/>
      <c r="FK75" s="575"/>
      <c r="FL75" s="575"/>
      <c r="FM75" s="575"/>
      <c r="FN75" s="575"/>
      <c r="FO75" s="575"/>
      <c r="FP75" s="575"/>
      <c r="FQ75" s="575"/>
      <c r="FR75" s="575"/>
      <c r="FS75" s="575"/>
      <c r="FT75" s="575"/>
      <c r="FU75" s="575"/>
      <c r="FV75" s="575"/>
      <c r="FW75" s="575"/>
      <c r="FX75" s="575"/>
      <c r="FY75" s="575"/>
      <c r="FZ75" s="575"/>
      <c r="GA75" s="575"/>
      <c r="GB75" s="575"/>
      <c r="GC75" s="575"/>
      <c r="GD75" s="575"/>
      <c r="GE75" s="575"/>
      <c r="GF75" s="575"/>
      <c r="GG75" s="575"/>
      <c r="GH75" s="575"/>
      <c r="GI75" s="575"/>
      <c r="GJ75" s="575"/>
      <c r="GK75" s="575"/>
      <c r="GL75" s="575"/>
      <c r="GM75" s="575"/>
      <c r="GN75" s="575"/>
      <c r="GO75" s="575"/>
      <c r="GP75" s="575"/>
      <c r="GQ75" s="575"/>
      <c r="GR75" s="575"/>
      <c r="GS75" s="575"/>
      <c r="GT75" s="575"/>
      <c r="GU75" s="575"/>
      <c r="GV75" s="575"/>
      <c r="GW75" s="575"/>
      <c r="GX75" s="575"/>
      <c r="GY75" s="575"/>
      <c r="GZ75" s="575"/>
      <c r="HA75" s="575"/>
      <c r="HB75" s="575"/>
      <c r="HC75" s="575"/>
      <c r="HD75" s="575"/>
      <c r="HE75" s="575"/>
      <c r="HF75" s="575"/>
      <c r="HG75" s="575"/>
      <c r="HH75" s="575"/>
      <c r="HI75" s="575"/>
      <c r="HJ75" s="575"/>
      <c r="HK75" s="575"/>
      <c r="HL75" s="575"/>
      <c r="HM75" s="575"/>
      <c r="HN75" s="575"/>
      <c r="HO75" s="575"/>
      <c r="HP75" s="575"/>
      <c r="HQ75" s="575"/>
      <c r="HR75" s="575"/>
      <c r="HS75" s="575"/>
      <c r="HT75" s="575"/>
      <c r="HU75" s="575"/>
      <c r="HV75" s="575"/>
      <c r="HW75" s="575"/>
      <c r="HX75" s="575"/>
      <c r="HY75" s="575"/>
      <c r="HZ75" s="575"/>
      <c r="IA75" s="575"/>
      <c r="IB75" s="575"/>
      <c r="IC75" s="575"/>
      <c r="ID75" s="575"/>
    </row>
    <row r="76" spans="1:238" ht="12.75" customHeight="1" x14ac:dyDescent="0.2">
      <c r="A76" s="2070"/>
      <c r="B76" s="2071" t="s">
        <v>73</v>
      </c>
      <c r="C76" s="1171"/>
      <c r="D76" s="668"/>
      <c r="E76" s="635"/>
      <c r="F76" s="1171"/>
      <c r="G76" s="668"/>
      <c r="H76" s="635"/>
      <c r="I76" s="1171"/>
      <c r="J76" s="668"/>
      <c r="K76" s="635"/>
      <c r="L76" s="1171"/>
      <c r="M76" s="668"/>
      <c r="N76" s="635"/>
      <c r="O76" s="1171"/>
      <c r="P76" s="668"/>
      <c r="Q76" s="635"/>
      <c r="R76" s="1171"/>
      <c r="S76" s="668"/>
      <c r="T76" s="635"/>
      <c r="U76" s="1171"/>
      <c r="V76" s="668"/>
      <c r="W76" s="635"/>
      <c r="X76" s="1171"/>
      <c r="Y76" s="668"/>
      <c r="Z76" s="635"/>
      <c r="AA76" s="1171"/>
      <c r="AB76" s="668"/>
      <c r="AC76" s="635"/>
      <c r="AD76" s="1171"/>
      <c r="AE76" s="668"/>
      <c r="AF76" s="635"/>
      <c r="AG76" s="1171">
        <v>240000</v>
      </c>
      <c r="AH76" s="668">
        <v>121865</v>
      </c>
      <c r="AI76" s="635">
        <v>99645.824999999997</v>
      </c>
      <c r="AJ76" s="1171"/>
      <c r="AK76" s="668"/>
      <c r="AL76" s="635"/>
      <c r="AM76" s="1171"/>
      <c r="AN76" s="668"/>
      <c r="AO76" s="635"/>
      <c r="AP76" s="1171"/>
      <c r="AQ76" s="668"/>
      <c r="AR76" s="635"/>
      <c r="AS76" s="1171"/>
      <c r="AT76" s="668"/>
      <c r="AU76" s="635"/>
      <c r="AV76" s="1171"/>
      <c r="AW76" s="668"/>
      <c r="AX76" s="635"/>
      <c r="AY76" s="1171"/>
      <c r="AZ76" s="668"/>
      <c r="BA76" s="635"/>
      <c r="BB76" s="1171"/>
      <c r="BC76" s="668"/>
      <c r="BD76" s="635"/>
      <c r="BE76" s="1171"/>
      <c r="BF76" s="668"/>
      <c r="BG76" s="635"/>
      <c r="BH76" s="630">
        <v>240000</v>
      </c>
      <c r="BI76" s="671">
        <v>121865</v>
      </c>
      <c r="BJ76" s="638">
        <v>99645.824999999997</v>
      </c>
      <c r="BK76" s="1171"/>
      <c r="BL76" s="668"/>
      <c r="BM76" s="635"/>
      <c r="BN76" s="1171"/>
      <c r="BO76" s="668"/>
      <c r="BP76" s="635"/>
      <c r="BQ76" s="1171"/>
      <c r="BR76" s="668"/>
      <c r="BS76" s="635"/>
      <c r="BT76" s="1171"/>
      <c r="BU76" s="668"/>
      <c r="BV76" s="635"/>
      <c r="BW76" s="1171"/>
      <c r="BX76" s="668"/>
      <c r="BY76" s="635"/>
      <c r="BZ76" s="1171"/>
      <c r="CA76" s="668"/>
      <c r="CB76" s="635"/>
      <c r="CC76" s="1171"/>
      <c r="CD76" s="668"/>
      <c r="CE76" s="635"/>
      <c r="CF76" s="1171"/>
      <c r="CG76" s="668"/>
      <c r="CH76" s="635"/>
      <c r="CI76" s="1171"/>
      <c r="CJ76" s="668"/>
      <c r="CK76" s="1549"/>
      <c r="CL76" s="627"/>
      <c r="CM76" s="668"/>
      <c r="CN76" s="635"/>
      <c r="CO76" s="627"/>
      <c r="CP76" s="668"/>
      <c r="CQ76" s="635"/>
      <c r="CR76" s="1171"/>
      <c r="CS76" s="668"/>
      <c r="CT76" s="635"/>
      <c r="CU76" s="1171"/>
      <c r="CV76" s="668"/>
      <c r="CW76" s="635"/>
      <c r="CX76" s="1171"/>
      <c r="CY76" s="668"/>
      <c r="CZ76" s="635"/>
      <c r="DA76" s="630">
        <v>0</v>
      </c>
      <c r="DB76" s="671">
        <v>0</v>
      </c>
      <c r="DC76" s="638">
        <v>0</v>
      </c>
      <c r="DD76" s="630">
        <v>240000</v>
      </c>
      <c r="DE76" s="671">
        <v>121865</v>
      </c>
      <c r="DF76" s="638">
        <v>99645.824999999997</v>
      </c>
      <c r="DG76" s="1171"/>
      <c r="DH76" s="668"/>
      <c r="DI76" s="635"/>
      <c r="DJ76" s="1171"/>
      <c r="DK76" s="668"/>
      <c r="DL76" s="635"/>
      <c r="DM76" s="630">
        <v>0</v>
      </c>
      <c r="DN76" s="671">
        <v>0</v>
      </c>
      <c r="DO76" s="638">
        <v>0</v>
      </c>
      <c r="DP76" s="1171"/>
      <c r="DQ76" s="668"/>
      <c r="DR76" s="635"/>
      <c r="DS76" s="1171"/>
      <c r="DT76" s="668"/>
      <c r="DU76" s="635"/>
      <c r="DV76" s="630">
        <v>240000</v>
      </c>
      <c r="DW76" s="671">
        <v>121865</v>
      </c>
      <c r="DX76" s="638">
        <v>99645.824999999997</v>
      </c>
      <c r="DY76" s="688">
        <v>81.767386041931644</v>
      </c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2"/>
      <c r="FX76" s="132"/>
      <c r="FY76" s="132"/>
      <c r="FZ76" s="132"/>
      <c r="GA76" s="132"/>
      <c r="GB76" s="132"/>
      <c r="GC76" s="132"/>
      <c r="GD76" s="132"/>
      <c r="GE76" s="132"/>
      <c r="GF76" s="132"/>
      <c r="GG76" s="132"/>
      <c r="GH76" s="132"/>
      <c r="GI76" s="132"/>
      <c r="GJ76" s="132"/>
      <c r="GK76" s="132"/>
      <c r="GL76" s="132"/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2"/>
      <c r="HA76" s="132"/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2"/>
      <c r="HP76" s="132"/>
    </row>
    <row r="77" spans="1:238" ht="12.75" customHeight="1" x14ac:dyDescent="0.2">
      <c r="A77" s="2070"/>
      <c r="B77" s="2073" t="s">
        <v>74</v>
      </c>
      <c r="C77" s="629"/>
      <c r="D77" s="670"/>
      <c r="E77" s="637"/>
      <c r="F77" s="629"/>
      <c r="G77" s="670"/>
      <c r="H77" s="637"/>
      <c r="I77" s="629"/>
      <c r="J77" s="670"/>
      <c r="K77" s="637"/>
      <c r="L77" s="629"/>
      <c r="M77" s="670"/>
      <c r="N77" s="637"/>
      <c r="O77" s="629"/>
      <c r="P77" s="670"/>
      <c r="Q77" s="637"/>
      <c r="R77" s="629"/>
      <c r="S77" s="670"/>
      <c r="T77" s="637"/>
      <c r="U77" s="629"/>
      <c r="V77" s="670"/>
      <c r="W77" s="637"/>
      <c r="X77" s="629"/>
      <c r="Y77" s="670"/>
      <c r="Z77" s="637"/>
      <c r="AA77" s="629"/>
      <c r="AB77" s="670"/>
      <c r="AC77" s="637"/>
      <c r="AD77" s="629"/>
      <c r="AE77" s="670"/>
      <c r="AF77" s="637"/>
      <c r="AG77" s="629"/>
      <c r="AH77" s="670"/>
      <c r="AI77" s="637"/>
      <c r="AJ77" s="629"/>
      <c r="AK77" s="670"/>
      <c r="AL77" s="637"/>
      <c r="AM77" s="629"/>
      <c r="AN77" s="670"/>
      <c r="AO77" s="637"/>
      <c r="AP77" s="629"/>
      <c r="AQ77" s="670"/>
      <c r="AR77" s="637"/>
      <c r="AS77" s="629"/>
      <c r="AT77" s="670"/>
      <c r="AU77" s="637"/>
      <c r="AV77" s="629"/>
      <c r="AW77" s="670"/>
      <c r="AX77" s="637"/>
      <c r="AY77" s="629"/>
      <c r="AZ77" s="670"/>
      <c r="BA77" s="637"/>
      <c r="BB77" s="629"/>
      <c r="BC77" s="670"/>
      <c r="BD77" s="637"/>
      <c r="BE77" s="629">
        <v>1070000</v>
      </c>
      <c r="BF77" s="670">
        <v>364620</v>
      </c>
      <c r="BG77" s="637">
        <v>530.4</v>
      </c>
      <c r="BH77" s="629">
        <v>1070000</v>
      </c>
      <c r="BI77" s="670">
        <v>364620</v>
      </c>
      <c r="BJ77" s="637">
        <v>530.4</v>
      </c>
      <c r="BK77" s="629"/>
      <c r="BL77" s="670"/>
      <c r="BM77" s="637"/>
      <c r="BN77" s="629"/>
      <c r="BO77" s="670"/>
      <c r="BP77" s="637"/>
      <c r="BQ77" s="629"/>
      <c r="BR77" s="670"/>
      <c r="BS77" s="637"/>
      <c r="BT77" s="629"/>
      <c r="BU77" s="670"/>
      <c r="BV77" s="637"/>
      <c r="BW77" s="629"/>
      <c r="BX77" s="670"/>
      <c r="BY77" s="637"/>
      <c r="BZ77" s="629"/>
      <c r="CA77" s="670"/>
      <c r="CB77" s="637"/>
      <c r="CC77" s="629"/>
      <c r="CD77" s="670"/>
      <c r="CE77" s="637"/>
      <c r="CF77" s="629"/>
      <c r="CG77" s="670"/>
      <c r="CH77" s="637"/>
      <c r="CI77" s="629"/>
      <c r="CJ77" s="670"/>
      <c r="CK77" s="1558"/>
      <c r="CL77" s="629"/>
      <c r="CM77" s="670"/>
      <c r="CN77" s="637"/>
      <c r="CO77" s="629"/>
      <c r="CP77" s="670"/>
      <c r="CQ77" s="637"/>
      <c r="CR77" s="629"/>
      <c r="CS77" s="670"/>
      <c r="CT77" s="637"/>
      <c r="CU77" s="629"/>
      <c r="CV77" s="670"/>
      <c r="CW77" s="637"/>
      <c r="CX77" s="629"/>
      <c r="CY77" s="670"/>
      <c r="CZ77" s="637"/>
      <c r="DA77" s="629">
        <v>0</v>
      </c>
      <c r="DB77" s="670">
        <v>0</v>
      </c>
      <c r="DC77" s="637">
        <v>0</v>
      </c>
      <c r="DD77" s="629">
        <v>1070000</v>
      </c>
      <c r="DE77" s="670">
        <v>364620</v>
      </c>
      <c r="DF77" s="637">
        <v>530.4</v>
      </c>
      <c r="DG77" s="629"/>
      <c r="DH77" s="670"/>
      <c r="DI77" s="637"/>
      <c r="DJ77" s="629"/>
      <c r="DK77" s="670"/>
      <c r="DL77" s="637"/>
      <c r="DM77" s="629">
        <v>0</v>
      </c>
      <c r="DN77" s="670">
        <v>0</v>
      </c>
      <c r="DO77" s="637">
        <v>0</v>
      </c>
      <c r="DP77" s="629"/>
      <c r="DQ77" s="670"/>
      <c r="DR77" s="637"/>
      <c r="DS77" s="629"/>
      <c r="DT77" s="670"/>
      <c r="DU77" s="637"/>
      <c r="DV77" s="629">
        <v>1070000</v>
      </c>
      <c r="DW77" s="670">
        <v>364620</v>
      </c>
      <c r="DX77" s="637">
        <v>530.4</v>
      </c>
      <c r="DY77" s="686">
        <v>0.14546651308211289</v>
      </c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2"/>
      <c r="FX77" s="132"/>
      <c r="FY77" s="132"/>
      <c r="FZ77" s="132"/>
      <c r="GA77" s="132"/>
      <c r="GB77" s="132"/>
      <c r="GC77" s="132"/>
      <c r="GD77" s="132"/>
      <c r="GE77" s="132"/>
      <c r="GF77" s="132"/>
      <c r="GG77" s="132"/>
      <c r="GH77" s="132"/>
      <c r="GI77" s="132"/>
      <c r="GJ77" s="132"/>
      <c r="GK77" s="132"/>
      <c r="GL77" s="132"/>
      <c r="GM77" s="132"/>
      <c r="GN77" s="132"/>
      <c r="GO77" s="132"/>
      <c r="GP77" s="132"/>
      <c r="GQ77" s="132"/>
      <c r="GR77" s="132"/>
      <c r="GS77" s="132"/>
      <c r="GT77" s="132"/>
      <c r="GU77" s="132"/>
      <c r="GV77" s="132"/>
      <c r="GW77" s="132"/>
      <c r="GX77" s="132"/>
      <c r="GY77" s="132"/>
      <c r="GZ77" s="132"/>
      <c r="HA77" s="132"/>
      <c r="HB77" s="132"/>
      <c r="HC77" s="132"/>
      <c r="HD77" s="132"/>
      <c r="HE77" s="132"/>
      <c r="HF77" s="132"/>
      <c r="HG77" s="132"/>
      <c r="HH77" s="132"/>
      <c r="HI77" s="132"/>
      <c r="HJ77" s="132"/>
      <c r="HK77" s="132"/>
      <c r="HL77" s="132"/>
      <c r="HM77" s="132"/>
      <c r="HN77" s="132"/>
      <c r="HO77" s="132"/>
      <c r="HP77" s="132"/>
    </row>
    <row r="78" spans="1:238" ht="12.75" hidden="1" customHeight="1" x14ac:dyDescent="0.2">
      <c r="A78" s="2074"/>
      <c r="B78" s="2075" t="s">
        <v>75</v>
      </c>
      <c r="C78" s="1400"/>
      <c r="D78" s="1401"/>
      <c r="E78" s="1402"/>
      <c r="F78" s="1400"/>
      <c r="G78" s="1401"/>
      <c r="H78" s="1402"/>
      <c r="I78" s="1400"/>
      <c r="J78" s="1401"/>
      <c r="K78" s="1402"/>
      <c r="L78" s="1400"/>
      <c r="M78" s="1401"/>
      <c r="N78" s="1402"/>
      <c r="O78" s="1400"/>
      <c r="P78" s="1401"/>
      <c r="Q78" s="1402"/>
      <c r="R78" s="1400"/>
      <c r="S78" s="1401"/>
      <c r="T78" s="1402"/>
      <c r="U78" s="1400"/>
      <c r="V78" s="1401"/>
      <c r="W78" s="1402"/>
      <c r="X78" s="1400"/>
      <c r="Y78" s="1401"/>
      <c r="Z78" s="1402"/>
      <c r="AA78" s="1400"/>
      <c r="AB78" s="1401"/>
      <c r="AC78" s="1402"/>
      <c r="AD78" s="1400"/>
      <c r="AE78" s="1401"/>
      <c r="AF78" s="1402"/>
      <c r="AG78" s="1400"/>
      <c r="AH78" s="1401"/>
      <c r="AI78" s="1402"/>
      <c r="AJ78" s="1400"/>
      <c r="AK78" s="1401"/>
      <c r="AL78" s="1402"/>
      <c r="AM78" s="1400"/>
      <c r="AN78" s="1401"/>
      <c r="AO78" s="1402"/>
      <c r="AP78" s="1400"/>
      <c r="AQ78" s="1401"/>
      <c r="AR78" s="1402"/>
      <c r="AS78" s="1400"/>
      <c r="AT78" s="1401"/>
      <c r="AU78" s="1402"/>
      <c r="AV78" s="1400"/>
      <c r="AW78" s="1401"/>
      <c r="AX78" s="1402"/>
      <c r="AY78" s="1400"/>
      <c r="AZ78" s="1401"/>
      <c r="BA78" s="1402"/>
      <c r="BB78" s="1400"/>
      <c r="BC78" s="1401"/>
      <c r="BD78" s="1402"/>
      <c r="BE78" s="1400"/>
      <c r="BF78" s="1401"/>
      <c r="BG78" s="1402"/>
      <c r="BH78" s="629">
        <v>0</v>
      </c>
      <c r="BI78" s="670">
        <v>0</v>
      </c>
      <c r="BJ78" s="637">
        <v>0</v>
      </c>
      <c r="BK78" s="1400"/>
      <c r="BL78" s="1401"/>
      <c r="BM78" s="1402"/>
      <c r="BN78" s="1400"/>
      <c r="BO78" s="1401"/>
      <c r="BP78" s="1402"/>
      <c r="BQ78" s="1400"/>
      <c r="BR78" s="1401"/>
      <c r="BS78" s="1402"/>
      <c r="BT78" s="1400"/>
      <c r="BU78" s="1401"/>
      <c r="BV78" s="1402"/>
      <c r="BW78" s="1400"/>
      <c r="BX78" s="1401"/>
      <c r="BY78" s="1402"/>
      <c r="BZ78" s="1400"/>
      <c r="CA78" s="1401"/>
      <c r="CB78" s="1402"/>
      <c r="CC78" s="1400"/>
      <c r="CD78" s="1401"/>
      <c r="CE78" s="1402"/>
      <c r="CF78" s="1400"/>
      <c r="CG78" s="1401"/>
      <c r="CH78" s="1402"/>
      <c r="CI78" s="1400"/>
      <c r="CJ78" s="1401"/>
      <c r="CK78" s="1562"/>
      <c r="CL78" s="629"/>
      <c r="CM78" s="670"/>
      <c r="CN78" s="637"/>
      <c r="CO78" s="629"/>
      <c r="CP78" s="670"/>
      <c r="CQ78" s="637"/>
      <c r="CR78" s="1400"/>
      <c r="CS78" s="1401"/>
      <c r="CT78" s="1402"/>
      <c r="CU78" s="1400"/>
      <c r="CV78" s="1401"/>
      <c r="CW78" s="1402"/>
      <c r="CX78" s="1400"/>
      <c r="CY78" s="1401"/>
      <c r="CZ78" s="1402"/>
      <c r="DA78" s="629">
        <v>0</v>
      </c>
      <c r="DB78" s="670">
        <v>0</v>
      </c>
      <c r="DC78" s="637">
        <v>0</v>
      </c>
      <c r="DD78" s="629">
        <v>0</v>
      </c>
      <c r="DE78" s="670">
        <v>0</v>
      </c>
      <c r="DF78" s="637">
        <v>0</v>
      </c>
      <c r="DG78" s="1400"/>
      <c r="DH78" s="1401"/>
      <c r="DI78" s="1402"/>
      <c r="DJ78" s="1400"/>
      <c r="DK78" s="1401"/>
      <c r="DL78" s="1402"/>
      <c r="DM78" s="629">
        <v>0</v>
      </c>
      <c r="DN78" s="670">
        <v>0</v>
      </c>
      <c r="DO78" s="637">
        <v>0</v>
      </c>
      <c r="DP78" s="1400"/>
      <c r="DQ78" s="1401"/>
      <c r="DR78" s="1402"/>
      <c r="DS78" s="1400"/>
      <c r="DT78" s="1401"/>
      <c r="DU78" s="1402"/>
      <c r="DV78" s="629">
        <v>0</v>
      </c>
      <c r="DW78" s="670">
        <v>0</v>
      </c>
      <c r="DX78" s="637">
        <v>0</v>
      </c>
      <c r="DY78" s="686">
        <v>0</v>
      </c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132"/>
      <c r="GB78" s="132"/>
      <c r="GC78" s="132"/>
      <c r="GD78" s="132"/>
      <c r="GE78" s="132"/>
      <c r="GF78" s="132"/>
      <c r="GG78" s="132"/>
      <c r="GH78" s="132"/>
      <c r="GI78" s="132"/>
      <c r="GJ78" s="132"/>
      <c r="GK78" s="132"/>
      <c r="GL78" s="132"/>
      <c r="GM78" s="132"/>
      <c r="GN78" s="132"/>
      <c r="GO78" s="132"/>
      <c r="GP78" s="132"/>
      <c r="GQ78" s="132"/>
      <c r="GR78" s="132"/>
      <c r="GS78" s="132"/>
      <c r="GT78" s="132"/>
      <c r="GU78" s="132"/>
      <c r="GV78" s="132"/>
      <c r="GW78" s="132"/>
      <c r="GX78" s="132"/>
      <c r="GY78" s="132"/>
      <c r="GZ78" s="132"/>
      <c r="HA78" s="132"/>
      <c r="HB78" s="132"/>
      <c r="HC78" s="132"/>
      <c r="HD78" s="132"/>
      <c r="HE78" s="132"/>
      <c r="HF78" s="132"/>
      <c r="HG78" s="132"/>
      <c r="HH78" s="132"/>
      <c r="HI78" s="132"/>
      <c r="HJ78" s="132"/>
      <c r="HK78" s="132"/>
      <c r="HL78" s="132"/>
      <c r="HM78" s="132"/>
      <c r="HN78" s="132"/>
      <c r="HO78" s="132"/>
      <c r="HP78" s="132"/>
    </row>
    <row r="79" spans="1:238" s="128" customFormat="1" ht="12.75" customHeight="1" x14ac:dyDescent="0.2">
      <c r="A79" s="2053" t="s">
        <v>615</v>
      </c>
      <c r="B79" s="2339" t="s">
        <v>917</v>
      </c>
      <c r="C79" s="1403"/>
      <c r="D79" s="1404"/>
      <c r="E79" s="1405"/>
      <c r="F79" s="1414"/>
      <c r="G79" s="1415"/>
      <c r="H79" s="1416"/>
      <c r="I79" s="1403"/>
      <c r="J79" s="1404"/>
      <c r="K79" s="1405"/>
      <c r="L79" s="1403"/>
      <c r="M79" s="1404"/>
      <c r="N79" s="1405"/>
      <c r="O79" s="1403"/>
      <c r="P79" s="1404"/>
      <c r="Q79" s="1405"/>
      <c r="R79" s="1403"/>
      <c r="S79" s="1404"/>
      <c r="T79" s="1405"/>
      <c r="U79" s="1403"/>
      <c r="V79" s="1404"/>
      <c r="W79" s="1405"/>
      <c r="X79" s="1403"/>
      <c r="Y79" s="1404"/>
      <c r="Z79" s="1405"/>
      <c r="AA79" s="1403"/>
      <c r="AB79" s="1404"/>
      <c r="AC79" s="1405"/>
      <c r="AD79" s="1403"/>
      <c r="AE79" s="1404"/>
      <c r="AF79" s="1405"/>
      <c r="AG79" s="1403"/>
      <c r="AH79" s="1404"/>
      <c r="AI79" s="1405"/>
      <c r="AJ79" s="1403"/>
      <c r="AK79" s="1404"/>
      <c r="AL79" s="1405"/>
      <c r="AM79" s="1403"/>
      <c r="AN79" s="1404"/>
      <c r="AO79" s="1405"/>
      <c r="AP79" s="1403"/>
      <c r="AQ79" s="1404"/>
      <c r="AR79" s="1405"/>
      <c r="AS79" s="1403"/>
      <c r="AT79" s="1404"/>
      <c r="AU79" s="1405"/>
      <c r="AV79" s="1403"/>
      <c r="AW79" s="1404"/>
      <c r="AX79" s="1405"/>
      <c r="AY79" s="1403"/>
      <c r="AZ79" s="1404"/>
      <c r="BA79" s="1405"/>
      <c r="BB79" s="1403"/>
      <c r="BC79" s="1404"/>
      <c r="BD79" s="1405"/>
      <c r="BE79" s="1414"/>
      <c r="BF79" s="1415">
        <v>181</v>
      </c>
      <c r="BG79" s="1416">
        <v>181</v>
      </c>
      <c r="BH79" s="1414">
        <v>0</v>
      </c>
      <c r="BI79" s="1415">
        <v>181</v>
      </c>
      <c r="BJ79" s="1416">
        <v>181</v>
      </c>
      <c r="BK79" s="1403"/>
      <c r="BL79" s="1404"/>
      <c r="BM79" s="1405"/>
      <c r="BN79" s="1403"/>
      <c r="BO79" s="1404"/>
      <c r="BP79" s="1405"/>
      <c r="BQ79" s="1403"/>
      <c r="BR79" s="1404"/>
      <c r="BS79" s="1405"/>
      <c r="BT79" s="1403"/>
      <c r="BU79" s="1404"/>
      <c r="BV79" s="1405"/>
      <c r="BW79" s="1403"/>
      <c r="BX79" s="1404"/>
      <c r="BY79" s="1405"/>
      <c r="BZ79" s="1403"/>
      <c r="CA79" s="1404"/>
      <c r="CB79" s="1405"/>
      <c r="CC79" s="1403"/>
      <c r="CD79" s="1404"/>
      <c r="CE79" s="1405"/>
      <c r="CF79" s="1403"/>
      <c r="CG79" s="1404"/>
      <c r="CH79" s="1405"/>
      <c r="CI79" s="1403"/>
      <c r="CJ79" s="1404"/>
      <c r="CK79" s="1563"/>
      <c r="CL79" s="1403"/>
      <c r="CM79" s="1404"/>
      <c r="CN79" s="1405"/>
      <c r="CO79" s="1403"/>
      <c r="CP79" s="1404"/>
      <c r="CQ79" s="1405"/>
      <c r="CR79" s="1403"/>
      <c r="CS79" s="1404"/>
      <c r="CT79" s="1405"/>
      <c r="CU79" s="1403"/>
      <c r="CV79" s="1404"/>
      <c r="CW79" s="1405"/>
      <c r="CX79" s="1403"/>
      <c r="CY79" s="1404"/>
      <c r="CZ79" s="1405"/>
      <c r="DA79" s="1368">
        <v>0</v>
      </c>
      <c r="DB79" s="1369">
        <v>0</v>
      </c>
      <c r="DC79" s="1370">
        <v>0</v>
      </c>
      <c r="DD79" s="1368">
        <v>0</v>
      </c>
      <c r="DE79" s="1369">
        <v>181</v>
      </c>
      <c r="DF79" s="1370">
        <v>181</v>
      </c>
      <c r="DG79" s="1403"/>
      <c r="DH79" s="1404"/>
      <c r="DI79" s="1405"/>
      <c r="DJ79" s="1414">
        <v>500</v>
      </c>
      <c r="DK79" s="1415">
        <v>40</v>
      </c>
      <c r="DL79" s="1416">
        <v>57.183000000000007</v>
      </c>
      <c r="DM79" s="1368">
        <v>500</v>
      </c>
      <c r="DN79" s="1369">
        <v>40</v>
      </c>
      <c r="DO79" s="1370">
        <v>57.183000000000007</v>
      </c>
      <c r="DP79" s="1403"/>
      <c r="DQ79" s="1404"/>
      <c r="DR79" s="1405"/>
      <c r="DS79" s="1403"/>
      <c r="DT79" s="1369"/>
      <c r="DU79" s="1370"/>
      <c r="DV79" s="1368">
        <v>500</v>
      </c>
      <c r="DW79" s="1369">
        <v>221</v>
      </c>
      <c r="DX79" s="1370">
        <v>238.18299999999999</v>
      </c>
      <c r="DY79" s="1432">
        <v>107.77511312217194</v>
      </c>
      <c r="DZ79" s="574"/>
      <c r="EA79" s="574"/>
      <c r="EB79" s="574"/>
      <c r="EC79" s="574"/>
      <c r="ED79" s="574"/>
      <c r="EE79" s="574"/>
      <c r="EF79" s="574"/>
      <c r="EG79" s="574"/>
      <c r="EH79" s="574"/>
      <c r="EI79" s="574"/>
      <c r="EJ79" s="574"/>
      <c r="EK79" s="574"/>
      <c r="EL79" s="574"/>
      <c r="EM79" s="574"/>
      <c r="EN79" s="574"/>
      <c r="EO79" s="574"/>
      <c r="EP79" s="574"/>
      <c r="EQ79" s="574"/>
      <c r="ER79" s="574"/>
      <c r="ES79" s="574"/>
      <c r="ET79" s="574"/>
      <c r="EU79" s="574"/>
      <c r="EV79" s="574"/>
      <c r="EW79" s="574"/>
      <c r="EX79" s="574"/>
      <c r="EY79" s="574"/>
      <c r="EZ79" s="574"/>
      <c r="FA79" s="574"/>
      <c r="FB79" s="574"/>
      <c r="FC79" s="574"/>
      <c r="FD79" s="574"/>
      <c r="FE79" s="574"/>
      <c r="FF79" s="574"/>
      <c r="FG79" s="574"/>
      <c r="FH79" s="574"/>
      <c r="FI79" s="574"/>
      <c r="FJ79" s="574"/>
      <c r="FK79" s="574"/>
      <c r="FL79" s="574"/>
      <c r="FM79" s="574"/>
      <c r="FN79" s="574"/>
      <c r="FO79" s="574"/>
      <c r="FP79" s="574"/>
      <c r="FQ79" s="574"/>
      <c r="FR79" s="574"/>
      <c r="FS79" s="574"/>
      <c r="FT79" s="574"/>
      <c r="FU79" s="574"/>
      <c r="FV79" s="574"/>
      <c r="FW79" s="574"/>
      <c r="FX79" s="574"/>
      <c r="FY79" s="574"/>
      <c r="FZ79" s="574"/>
      <c r="GA79" s="574"/>
      <c r="GB79" s="574"/>
      <c r="GC79" s="574"/>
      <c r="GD79" s="574"/>
      <c r="GE79" s="574"/>
      <c r="GF79" s="574"/>
      <c r="GG79" s="574"/>
      <c r="GH79" s="574"/>
      <c r="GI79" s="574"/>
      <c r="GJ79" s="574"/>
      <c r="GK79" s="574"/>
      <c r="GL79" s="574"/>
      <c r="GM79" s="574"/>
      <c r="GN79" s="574"/>
      <c r="GO79" s="574"/>
      <c r="GP79" s="574"/>
      <c r="GQ79" s="574"/>
      <c r="GR79" s="574"/>
      <c r="GS79" s="574"/>
      <c r="GT79" s="574"/>
      <c r="GU79" s="574"/>
      <c r="GV79" s="574"/>
      <c r="GW79" s="574"/>
      <c r="GX79" s="574"/>
      <c r="GY79" s="574"/>
      <c r="GZ79" s="574"/>
      <c r="HA79" s="574"/>
      <c r="HB79" s="574"/>
      <c r="HC79" s="574"/>
      <c r="HD79" s="574"/>
      <c r="HE79" s="574"/>
      <c r="HF79" s="574"/>
      <c r="HG79" s="574"/>
      <c r="HH79" s="574"/>
      <c r="HI79" s="574"/>
      <c r="HJ79" s="574"/>
      <c r="HK79" s="574"/>
      <c r="HL79" s="574"/>
      <c r="HM79" s="574"/>
      <c r="HN79" s="574"/>
      <c r="HO79" s="574"/>
      <c r="HP79" s="574"/>
      <c r="HQ79" s="574"/>
      <c r="HR79" s="574"/>
      <c r="HS79" s="574"/>
      <c r="HT79" s="574"/>
      <c r="HU79" s="574"/>
      <c r="HV79" s="574"/>
      <c r="HW79" s="574"/>
      <c r="HX79" s="574"/>
      <c r="HY79" s="574"/>
      <c r="HZ79" s="574"/>
      <c r="IA79" s="574"/>
      <c r="IB79" s="574"/>
      <c r="IC79" s="574"/>
      <c r="ID79" s="574"/>
    </row>
    <row r="80" spans="1:238" s="574" customFormat="1" ht="12.75" customHeight="1" x14ac:dyDescent="0.2">
      <c r="A80" s="2053" t="s">
        <v>918</v>
      </c>
      <c r="B80" s="2339" t="s">
        <v>919</v>
      </c>
      <c r="C80" s="1406"/>
      <c r="D80" s="1407"/>
      <c r="E80" s="1408"/>
      <c r="F80" s="1406"/>
      <c r="G80" s="1407"/>
      <c r="H80" s="1408"/>
      <c r="I80" s="1406"/>
      <c r="J80" s="1407"/>
      <c r="K80" s="1408"/>
      <c r="L80" s="1406"/>
      <c r="M80" s="1407"/>
      <c r="N80" s="1408"/>
      <c r="O80" s="1406"/>
      <c r="P80" s="1407"/>
      <c r="Q80" s="1408"/>
      <c r="R80" s="1406"/>
      <c r="S80" s="1407"/>
      <c r="T80" s="1408"/>
      <c r="U80" s="1406"/>
      <c r="V80" s="1407"/>
      <c r="W80" s="1408"/>
      <c r="X80" s="1406"/>
      <c r="Y80" s="1407"/>
      <c r="Z80" s="1408"/>
      <c r="AA80" s="1406"/>
      <c r="AB80" s="1407"/>
      <c r="AC80" s="1408"/>
      <c r="AD80" s="1406"/>
      <c r="AE80" s="1407"/>
      <c r="AF80" s="1408"/>
      <c r="AG80" s="1406"/>
      <c r="AH80" s="1407"/>
      <c r="AI80" s="1408"/>
      <c r="AJ80" s="1406"/>
      <c r="AK80" s="1407"/>
      <c r="AL80" s="1408"/>
      <c r="AM80" s="1406"/>
      <c r="AN80" s="1407"/>
      <c r="AO80" s="1408"/>
      <c r="AP80" s="1406"/>
      <c r="AQ80" s="1407"/>
      <c r="AR80" s="1408"/>
      <c r="AS80" s="1406"/>
      <c r="AT80" s="1407"/>
      <c r="AU80" s="1408"/>
      <c r="AV80" s="1406"/>
      <c r="AW80" s="1407"/>
      <c r="AX80" s="1408"/>
      <c r="AY80" s="1406"/>
      <c r="AZ80" s="1407"/>
      <c r="BA80" s="1408"/>
      <c r="BB80" s="1406"/>
      <c r="BC80" s="1407"/>
      <c r="BD80" s="1408"/>
      <c r="BE80" s="1417">
        <v>30000</v>
      </c>
      <c r="BF80" s="1418"/>
      <c r="BG80" s="1419">
        <v>0</v>
      </c>
      <c r="BH80" s="1417">
        <v>30000</v>
      </c>
      <c r="BI80" s="1418">
        <v>0</v>
      </c>
      <c r="BJ80" s="1419">
        <v>0</v>
      </c>
      <c r="BK80" s="1406"/>
      <c r="BL80" s="1407"/>
      <c r="BM80" s="1408"/>
      <c r="BN80" s="1406"/>
      <c r="BO80" s="1407"/>
      <c r="BP80" s="1408"/>
      <c r="BQ80" s="1406"/>
      <c r="BR80" s="1407"/>
      <c r="BS80" s="1408"/>
      <c r="BT80" s="1406"/>
      <c r="BU80" s="1407"/>
      <c r="BV80" s="1408"/>
      <c r="BW80" s="1406"/>
      <c r="BX80" s="1407"/>
      <c r="BY80" s="1408"/>
      <c r="BZ80" s="1406"/>
      <c r="CA80" s="1407"/>
      <c r="CB80" s="1408"/>
      <c r="CC80" s="1406"/>
      <c r="CD80" s="1407"/>
      <c r="CE80" s="1408"/>
      <c r="CF80" s="1406"/>
      <c r="CG80" s="1407"/>
      <c r="CH80" s="1408"/>
      <c r="CI80" s="1406"/>
      <c r="CJ80" s="1407"/>
      <c r="CK80" s="1564"/>
      <c r="CL80" s="1575"/>
      <c r="CM80" s="1576"/>
      <c r="CN80" s="1577"/>
      <c r="CO80" s="1575"/>
      <c r="CP80" s="1576"/>
      <c r="CQ80" s="1577"/>
      <c r="CR80" s="1406"/>
      <c r="CS80" s="1407"/>
      <c r="CT80" s="1408"/>
      <c r="CU80" s="1406"/>
      <c r="CV80" s="1407"/>
      <c r="CW80" s="1408"/>
      <c r="CX80" s="1406"/>
      <c r="CY80" s="1407"/>
      <c r="CZ80" s="1408"/>
      <c r="DA80" s="1368">
        <v>0</v>
      </c>
      <c r="DB80" s="1369">
        <v>0</v>
      </c>
      <c r="DC80" s="1370">
        <v>0</v>
      </c>
      <c r="DD80" s="1368">
        <v>30000</v>
      </c>
      <c r="DE80" s="1369">
        <v>0</v>
      </c>
      <c r="DF80" s="1370">
        <v>0</v>
      </c>
      <c r="DG80" s="1406"/>
      <c r="DH80" s="1407"/>
      <c r="DI80" s="1408"/>
      <c r="DJ80" s="1406"/>
      <c r="DK80" s="1407"/>
      <c r="DL80" s="1408"/>
      <c r="DM80" s="1368">
        <v>0</v>
      </c>
      <c r="DN80" s="1369">
        <v>0</v>
      </c>
      <c r="DO80" s="1370">
        <v>0</v>
      </c>
      <c r="DP80" s="1406"/>
      <c r="DQ80" s="1407"/>
      <c r="DR80" s="1408"/>
      <c r="DS80" s="1406"/>
      <c r="DT80" s="1407"/>
      <c r="DU80" s="1408"/>
      <c r="DV80" s="1368">
        <v>30000</v>
      </c>
      <c r="DW80" s="1369">
        <v>0</v>
      </c>
      <c r="DX80" s="1370">
        <v>0</v>
      </c>
      <c r="DY80" s="1432">
        <v>0</v>
      </c>
    </row>
    <row r="81" spans="1:238" s="574" customFormat="1" ht="15" customHeight="1" x14ac:dyDescent="0.2">
      <c r="A81" s="2062" t="s">
        <v>109</v>
      </c>
      <c r="B81" s="2344" t="s">
        <v>920</v>
      </c>
      <c r="C81" s="2355">
        <v>0</v>
      </c>
      <c r="D81" s="1028">
        <v>4717</v>
      </c>
      <c r="E81" s="850">
        <v>0</v>
      </c>
      <c r="F81" s="1027">
        <v>0</v>
      </c>
      <c r="G81" s="1028">
        <v>0</v>
      </c>
      <c r="H81" s="850">
        <v>0</v>
      </c>
      <c r="I81" s="1027">
        <v>0</v>
      </c>
      <c r="J81" s="1028">
        <v>0</v>
      </c>
      <c r="K81" s="850">
        <v>0</v>
      </c>
      <c r="L81" s="1027">
        <v>0</v>
      </c>
      <c r="M81" s="1028">
        <v>23457</v>
      </c>
      <c r="N81" s="850">
        <v>23457.85</v>
      </c>
      <c r="O81" s="1027">
        <v>0</v>
      </c>
      <c r="P81" s="1028">
        <v>0</v>
      </c>
      <c r="Q81" s="850">
        <v>0</v>
      </c>
      <c r="R81" s="1027">
        <v>0</v>
      </c>
      <c r="S81" s="1028">
        <v>0</v>
      </c>
      <c r="T81" s="850">
        <v>0</v>
      </c>
      <c r="U81" s="1027">
        <v>0</v>
      </c>
      <c r="V81" s="1028">
        <v>0</v>
      </c>
      <c r="W81" s="850">
        <v>0</v>
      </c>
      <c r="X81" s="1027">
        <v>0</v>
      </c>
      <c r="Y81" s="1028">
        <v>0</v>
      </c>
      <c r="Z81" s="850">
        <v>0</v>
      </c>
      <c r="AA81" s="1027">
        <v>0</v>
      </c>
      <c r="AB81" s="1028">
        <v>0</v>
      </c>
      <c r="AC81" s="850">
        <v>0</v>
      </c>
      <c r="AD81" s="1027">
        <v>0</v>
      </c>
      <c r="AE81" s="1028">
        <v>0</v>
      </c>
      <c r="AF81" s="850">
        <v>0</v>
      </c>
      <c r="AG81" s="1027">
        <v>0</v>
      </c>
      <c r="AH81" s="1028">
        <v>0</v>
      </c>
      <c r="AI81" s="850">
        <v>0</v>
      </c>
      <c r="AJ81" s="1027">
        <v>0</v>
      </c>
      <c r="AK81" s="1028">
        <v>0</v>
      </c>
      <c r="AL81" s="850">
        <v>0</v>
      </c>
      <c r="AM81" s="1027">
        <v>0</v>
      </c>
      <c r="AN81" s="1028">
        <v>0</v>
      </c>
      <c r="AO81" s="850">
        <v>0</v>
      </c>
      <c r="AP81" s="1027">
        <v>0</v>
      </c>
      <c r="AQ81" s="1028">
        <v>0</v>
      </c>
      <c r="AR81" s="850">
        <v>0</v>
      </c>
      <c r="AS81" s="1027">
        <v>0</v>
      </c>
      <c r="AT81" s="1028">
        <v>0</v>
      </c>
      <c r="AU81" s="850">
        <v>0</v>
      </c>
      <c r="AV81" s="1027">
        <v>0</v>
      </c>
      <c r="AW81" s="1028">
        <v>0</v>
      </c>
      <c r="AX81" s="850">
        <v>0</v>
      </c>
      <c r="AY81" s="1027">
        <v>0</v>
      </c>
      <c r="AZ81" s="1028">
        <v>0</v>
      </c>
      <c r="BA81" s="850">
        <v>0</v>
      </c>
      <c r="BB81" s="1027">
        <v>0</v>
      </c>
      <c r="BC81" s="1028">
        <v>0</v>
      </c>
      <c r="BD81" s="850">
        <v>0</v>
      </c>
      <c r="BE81" s="1027">
        <v>0</v>
      </c>
      <c r="BF81" s="1028">
        <v>0</v>
      </c>
      <c r="BG81" s="850">
        <v>0</v>
      </c>
      <c r="BH81" s="1027">
        <v>0</v>
      </c>
      <c r="BI81" s="1028">
        <v>28174</v>
      </c>
      <c r="BJ81" s="850">
        <v>23457.85</v>
      </c>
      <c r="BK81" s="1027">
        <v>0</v>
      </c>
      <c r="BL81" s="1028">
        <v>0</v>
      </c>
      <c r="BM81" s="850">
        <v>0</v>
      </c>
      <c r="BN81" s="1027">
        <v>0</v>
      </c>
      <c r="BO81" s="1028">
        <v>0</v>
      </c>
      <c r="BP81" s="850">
        <v>0</v>
      </c>
      <c r="BQ81" s="1027">
        <v>0</v>
      </c>
      <c r="BR81" s="1028">
        <v>0</v>
      </c>
      <c r="BS81" s="850">
        <v>0</v>
      </c>
      <c r="BT81" s="1027">
        <v>0</v>
      </c>
      <c r="BU81" s="1028">
        <v>0</v>
      </c>
      <c r="BV81" s="850">
        <v>0</v>
      </c>
      <c r="BW81" s="1027">
        <v>0</v>
      </c>
      <c r="BX81" s="1028">
        <v>0</v>
      </c>
      <c r="BY81" s="850">
        <v>0</v>
      </c>
      <c r="BZ81" s="1027">
        <v>0</v>
      </c>
      <c r="CA81" s="1028">
        <v>0</v>
      </c>
      <c r="CB81" s="850">
        <v>0</v>
      </c>
      <c r="CC81" s="1027">
        <v>0</v>
      </c>
      <c r="CD81" s="1028">
        <v>5403.3</v>
      </c>
      <c r="CE81" s="850">
        <v>5403.3</v>
      </c>
      <c r="CF81" s="1027">
        <v>0</v>
      </c>
      <c r="CG81" s="1028">
        <v>0</v>
      </c>
      <c r="CH81" s="850">
        <v>0</v>
      </c>
      <c r="CI81" s="1027">
        <v>39015</v>
      </c>
      <c r="CJ81" s="1028">
        <v>4000</v>
      </c>
      <c r="CK81" s="1565">
        <v>4700.2370000000001</v>
      </c>
      <c r="CL81" s="1027">
        <v>0</v>
      </c>
      <c r="CM81" s="1028">
        <v>0</v>
      </c>
      <c r="CN81" s="850">
        <v>0</v>
      </c>
      <c r="CO81" s="1027">
        <v>0</v>
      </c>
      <c r="CP81" s="1028">
        <v>0</v>
      </c>
      <c r="CQ81" s="850">
        <v>0</v>
      </c>
      <c r="CR81" s="1027">
        <v>0</v>
      </c>
      <c r="CS81" s="1028">
        <v>0</v>
      </c>
      <c r="CT81" s="850">
        <v>0</v>
      </c>
      <c r="CU81" s="1027">
        <v>0</v>
      </c>
      <c r="CV81" s="1028">
        <v>0</v>
      </c>
      <c r="CW81" s="850">
        <v>0</v>
      </c>
      <c r="CX81" s="1027">
        <v>0</v>
      </c>
      <c r="CY81" s="1028">
        <v>0</v>
      </c>
      <c r="CZ81" s="850">
        <v>0</v>
      </c>
      <c r="DA81" s="1027">
        <v>39015</v>
      </c>
      <c r="DB81" s="1028">
        <v>9403.2999999999993</v>
      </c>
      <c r="DC81" s="850">
        <v>10103.537</v>
      </c>
      <c r="DD81" s="1027">
        <v>39015</v>
      </c>
      <c r="DE81" s="1028">
        <v>37577.300000000003</v>
      </c>
      <c r="DF81" s="850">
        <v>33561.387000000002</v>
      </c>
      <c r="DG81" s="1027">
        <v>0</v>
      </c>
      <c r="DH81" s="1028">
        <v>0</v>
      </c>
      <c r="DI81" s="850">
        <v>0</v>
      </c>
      <c r="DJ81" s="1027">
        <v>1500</v>
      </c>
      <c r="DK81" s="1028">
        <v>691</v>
      </c>
      <c r="DL81" s="850">
        <v>690.19100000000003</v>
      </c>
      <c r="DM81" s="1027">
        <v>1500</v>
      </c>
      <c r="DN81" s="1028">
        <v>691</v>
      </c>
      <c r="DO81" s="850">
        <v>690.19100000000003</v>
      </c>
      <c r="DP81" s="1027">
        <v>0</v>
      </c>
      <c r="DQ81" s="1028">
        <v>200</v>
      </c>
      <c r="DR81" s="850">
        <v>200</v>
      </c>
      <c r="DS81" s="1027">
        <v>0</v>
      </c>
      <c r="DT81" s="1028">
        <v>0</v>
      </c>
      <c r="DU81" s="850">
        <v>0</v>
      </c>
      <c r="DV81" s="1027">
        <v>40515</v>
      </c>
      <c r="DW81" s="1028">
        <v>38468.300000000003</v>
      </c>
      <c r="DX81" s="850">
        <v>34451.578000000001</v>
      </c>
      <c r="DY81" s="687">
        <v>89.558358440586133</v>
      </c>
    </row>
    <row r="82" spans="1:238" s="574" customFormat="1" ht="12.75" customHeight="1" x14ac:dyDescent="0.2">
      <c r="A82" s="2053" t="s">
        <v>38</v>
      </c>
      <c r="B82" s="2342" t="s">
        <v>939</v>
      </c>
      <c r="C82" s="630"/>
      <c r="D82" s="671"/>
      <c r="E82" s="638"/>
      <c r="F82" s="630"/>
      <c r="G82" s="671"/>
      <c r="H82" s="638"/>
      <c r="I82" s="630"/>
      <c r="J82" s="671"/>
      <c r="K82" s="638"/>
      <c r="L82" s="630"/>
      <c r="M82" s="671"/>
      <c r="N82" s="638"/>
      <c r="O82" s="630"/>
      <c r="P82" s="671"/>
      <c r="Q82" s="638"/>
      <c r="R82" s="630"/>
      <c r="S82" s="671"/>
      <c r="T82" s="638"/>
      <c r="U82" s="630"/>
      <c r="V82" s="671"/>
      <c r="W82" s="638"/>
      <c r="X82" s="630"/>
      <c r="Y82" s="671"/>
      <c r="Z82" s="638"/>
      <c r="AA82" s="630"/>
      <c r="AB82" s="671"/>
      <c r="AC82" s="638"/>
      <c r="AD82" s="630"/>
      <c r="AE82" s="671"/>
      <c r="AF82" s="638"/>
      <c r="AG82" s="629"/>
      <c r="AH82" s="670"/>
      <c r="AI82" s="637"/>
      <c r="AJ82" s="630"/>
      <c r="AK82" s="671"/>
      <c r="AL82" s="638"/>
      <c r="AM82" s="629"/>
      <c r="AN82" s="670"/>
      <c r="AO82" s="637"/>
      <c r="AP82" s="630"/>
      <c r="AQ82" s="671"/>
      <c r="AR82" s="638"/>
      <c r="AS82" s="630"/>
      <c r="AT82" s="671"/>
      <c r="AU82" s="638"/>
      <c r="AV82" s="630"/>
      <c r="AW82" s="671"/>
      <c r="AX82" s="638"/>
      <c r="AY82" s="630"/>
      <c r="AZ82" s="671"/>
      <c r="BA82" s="638"/>
      <c r="BB82" s="630"/>
      <c r="BC82" s="671"/>
      <c r="BD82" s="638"/>
      <c r="BE82" s="630"/>
      <c r="BF82" s="671"/>
      <c r="BG82" s="638"/>
      <c r="BH82" s="629">
        <v>0</v>
      </c>
      <c r="BI82" s="670">
        <v>0</v>
      </c>
      <c r="BJ82" s="637">
        <v>0</v>
      </c>
      <c r="BK82" s="630"/>
      <c r="BL82" s="671"/>
      <c r="BM82" s="638"/>
      <c r="BN82" s="630"/>
      <c r="BO82" s="671"/>
      <c r="BP82" s="638"/>
      <c r="BQ82" s="630"/>
      <c r="BR82" s="671"/>
      <c r="BS82" s="638"/>
      <c r="BT82" s="630"/>
      <c r="BU82" s="671"/>
      <c r="BV82" s="638"/>
      <c r="BW82" s="630"/>
      <c r="BX82" s="671"/>
      <c r="BY82" s="638"/>
      <c r="BZ82" s="630"/>
      <c r="CA82" s="671"/>
      <c r="CB82" s="638"/>
      <c r="CC82" s="630"/>
      <c r="CD82" s="671"/>
      <c r="CE82" s="638"/>
      <c r="CF82" s="630"/>
      <c r="CG82" s="671"/>
      <c r="CH82" s="638"/>
      <c r="CI82" s="630"/>
      <c r="CJ82" s="671"/>
      <c r="CK82" s="1559"/>
      <c r="CL82" s="630"/>
      <c r="CM82" s="671"/>
      <c r="CN82" s="638"/>
      <c r="CO82" s="630"/>
      <c r="CP82" s="671"/>
      <c r="CQ82" s="638"/>
      <c r="CR82" s="630"/>
      <c r="CS82" s="671"/>
      <c r="CT82" s="638"/>
      <c r="CU82" s="630"/>
      <c r="CV82" s="671"/>
      <c r="CW82" s="638"/>
      <c r="CX82" s="630"/>
      <c r="CY82" s="671"/>
      <c r="CZ82" s="638"/>
      <c r="DA82" s="629">
        <v>0</v>
      </c>
      <c r="DB82" s="670">
        <v>0</v>
      </c>
      <c r="DC82" s="637">
        <v>0</v>
      </c>
      <c r="DD82" s="629">
        <v>0</v>
      </c>
      <c r="DE82" s="670">
        <v>0</v>
      </c>
      <c r="DF82" s="637">
        <v>0</v>
      </c>
      <c r="DG82" s="630"/>
      <c r="DH82" s="671"/>
      <c r="DI82" s="638"/>
      <c r="DJ82" s="629"/>
      <c r="DK82" s="670"/>
      <c r="DL82" s="637"/>
      <c r="DM82" s="629">
        <v>0</v>
      </c>
      <c r="DN82" s="670">
        <v>0</v>
      </c>
      <c r="DO82" s="637">
        <v>0</v>
      </c>
      <c r="DP82" s="630"/>
      <c r="DQ82" s="671"/>
      <c r="DR82" s="638"/>
      <c r="DS82" s="629"/>
      <c r="DT82" s="670"/>
      <c r="DU82" s="637"/>
      <c r="DV82" s="629">
        <v>0</v>
      </c>
      <c r="DW82" s="670">
        <v>0</v>
      </c>
      <c r="DX82" s="637">
        <v>0</v>
      </c>
      <c r="DY82" s="686">
        <v>0</v>
      </c>
    </row>
    <row r="83" spans="1:238" s="574" customFormat="1" ht="12.75" customHeight="1" x14ac:dyDescent="0.2">
      <c r="A83" s="2053" t="s">
        <v>614</v>
      </c>
      <c r="B83" s="2339" t="s">
        <v>940</v>
      </c>
      <c r="C83" s="630"/>
      <c r="D83" s="671"/>
      <c r="E83" s="638"/>
      <c r="F83" s="630"/>
      <c r="G83" s="671"/>
      <c r="H83" s="638"/>
      <c r="I83" s="630"/>
      <c r="J83" s="671"/>
      <c r="K83" s="638"/>
      <c r="L83" s="630"/>
      <c r="M83" s="671"/>
      <c r="N83" s="638"/>
      <c r="O83" s="630"/>
      <c r="P83" s="671"/>
      <c r="Q83" s="638"/>
      <c r="R83" s="630"/>
      <c r="S83" s="671"/>
      <c r="T83" s="638"/>
      <c r="U83" s="630"/>
      <c r="V83" s="671"/>
      <c r="W83" s="638"/>
      <c r="X83" s="630"/>
      <c r="Y83" s="671"/>
      <c r="Z83" s="638"/>
      <c r="AA83" s="630"/>
      <c r="AB83" s="671"/>
      <c r="AC83" s="638"/>
      <c r="AD83" s="630"/>
      <c r="AE83" s="671"/>
      <c r="AF83" s="638"/>
      <c r="AG83" s="629"/>
      <c r="AH83" s="670"/>
      <c r="AI83" s="637"/>
      <c r="AJ83" s="630"/>
      <c r="AK83" s="671"/>
      <c r="AL83" s="638"/>
      <c r="AM83" s="629"/>
      <c r="AN83" s="670"/>
      <c r="AO83" s="637"/>
      <c r="AP83" s="630"/>
      <c r="AQ83" s="671"/>
      <c r="AR83" s="638"/>
      <c r="AS83" s="630"/>
      <c r="AT83" s="671"/>
      <c r="AU83" s="638"/>
      <c r="AV83" s="630"/>
      <c r="AW83" s="671"/>
      <c r="AX83" s="638"/>
      <c r="AY83" s="630"/>
      <c r="AZ83" s="671"/>
      <c r="BA83" s="638"/>
      <c r="BB83" s="630"/>
      <c r="BC83" s="671"/>
      <c r="BD83" s="638"/>
      <c r="BE83" s="629"/>
      <c r="BF83" s="670"/>
      <c r="BG83" s="637"/>
      <c r="BH83" s="629">
        <v>0</v>
      </c>
      <c r="BI83" s="670">
        <v>0</v>
      </c>
      <c r="BJ83" s="637">
        <v>0</v>
      </c>
      <c r="BK83" s="630"/>
      <c r="BL83" s="671"/>
      <c r="BM83" s="638"/>
      <c r="BN83" s="630"/>
      <c r="BO83" s="671"/>
      <c r="BP83" s="638"/>
      <c r="BQ83" s="630"/>
      <c r="BR83" s="671"/>
      <c r="BS83" s="638"/>
      <c r="BT83" s="630"/>
      <c r="BU83" s="671"/>
      <c r="BV83" s="638"/>
      <c r="BW83" s="630"/>
      <c r="BX83" s="671"/>
      <c r="BY83" s="638"/>
      <c r="BZ83" s="630"/>
      <c r="CA83" s="671"/>
      <c r="CB83" s="638"/>
      <c r="CC83" s="630"/>
      <c r="CD83" s="671"/>
      <c r="CE83" s="638"/>
      <c r="CF83" s="630"/>
      <c r="CG83" s="671"/>
      <c r="CH83" s="638"/>
      <c r="CI83" s="629">
        <v>39015</v>
      </c>
      <c r="CJ83" s="667">
        <v>4000</v>
      </c>
      <c r="CK83" s="1558">
        <v>4700.2370000000001</v>
      </c>
      <c r="CL83" s="629"/>
      <c r="CM83" s="670"/>
      <c r="CN83" s="637"/>
      <c r="CO83" s="629"/>
      <c r="CP83" s="670"/>
      <c r="CQ83" s="637"/>
      <c r="CR83" s="630"/>
      <c r="CS83" s="671"/>
      <c r="CT83" s="638"/>
      <c r="CU83" s="630"/>
      <c r="CV83" s="671"/>
      <c r="CW83" s="638"/>
      <c r="CX83" s="630"/>
      <c r="CY83" s="671"/>
      <c r="CZ83" s="638"/>
      <c r="DA83" s="629">
        <v>39015</v>
      </c>
      <c r="DB83" s="670">
        <v>4000</v>
      </c>
      <c r="DC83" s="637">
        <v>4700.2370000000001</v>
      </c>
      <c r="DD83" s="629">
        <v>39015</v>
      </c>
      <c r="DE83" s="670">
        <v>4000</v>
      </c>
      <c r="DF83" s="637">
        <v>4700.2370000000001</v>
      </c>
      <c r="DG83" s="630"/>
      <c r="DH83" s="671"/>
      <c r="DI83" s="638"/>
      <c r="DJ83" s="629">
        <v>1500</v>
      </c>
      <c r="DK83" s="670">
        <v>691</v>
      </c>
      <c r="DL83" s="637">
        <v>690.19100000000003</v>
      </c>
      <c r="DM83" s="629">
        <v>1500</v>
      </c>
      <c r="DN83" s="670">
        <v>691</v>
      </c>
      <c r="DO83" s="637">
        <v>690.19100000000003</v>
      </c>
      <c r="DP83" s="630"/>
      <c r="DQ83" s="671"/>
      <c r="DR83" s="638"/>
      <c r="DS83" s="629"/>
      <c r="DT83" s="670"/>
      <c r="DU83" s="637"/>
      <c r="DV83" s="629">
        <v>40515</v>
      </c>
      <c r="DW83" s="1603">
        <v>4691</v>
      </c>
      <c r="DX83" s="637">
        <v>5390.4279999999999</v>
      </c>
      <c r="DY83" s="686">
        <v>114.90999786825837</v>
      </c>
    </row>
    <row r="84" spans="1:238" s="574" customFormat="1" ht="12.75" customHeight="1" x14ac:dyDescent="0.2">
      <c r="A84" s="2053" t="s">
        <v>820</v>
      </c>
      <c r="B84" s="2339" t="s">
        <v>941</v>
      </c>
      <c r="C84" s="1170"/>
      <c r="D84" s="670">
        <v>4717</v>
      </c>
      <c r="E84" s="637">
        <v>0</v>
      </c>
      <c r="F84" s="1172"/>
      <c r="G84" s="671"/>
      <c r="H84" s="638"/>
      <c r="I84" s="1172"/>
      <c r="J84" s="671"/>
      <c r="K84" s="638"/>
      <c r="L84" s="1172"/>
      <c r="M84" s="671">
        <v>23457</v>
      </c>
      <c r="N84" s="638">
        <v>23457.85</v>
      </c>
      <c r="O84" s="1172"/>
      <c r="P84" s="671"/>
      <c r="Q84" s="638"/>
      <c r="R84" s="1172"/>
      <c r="S84" s="671"/>
      <c r="T84" s="638"/>
      <c r="U84" s="1172"/>
      <c r="V84" s="671"/>
      <c r="W84" s="638"/>
      <c r="X84" s="1172"/>
      <c r="Y84" s="671"/>
      <c r="Z84" s="638"/>
      <c r="AA84" s="1172"/>
      <c r="AB84" s="671"/>
      <c r="AC84" s="638"/>
      <c r="AD84" s="1172"/>
      <c r="AE84" s="671"/>
      <c r="AF84" s="638"/>
      <c r="AG84" s="1170"/>
      <c r="AH84" s="670"/>
      <c r="AI84" s="637"/>
      <c r="AJ84" s="1172"/>
      <c r="AK84" s="671"/>
      <c r="AL84" s="638"/>
      <c r="AM84" s="1170"/>
      <c r="AN84" s="670"/>
      <c r="AO84" s="637"/>
      <c r="AP84" s="1172"/>
      <c r="AQ84" s="671"/>
      <c r="AR84" s="638"/>
      <c r="AS84" s="1172"/>
      <c r="AT84" s="671"/>
      <c r="AU84" s="638"/>
      <c r="AV84" s="1172"/>
      <c r="AW84" s="671"/>
      <c r="AX84" s="638"/>
      <c r="AY84" s="1172"/>
      <c r="AZ84" s="671"/>
      <c r="BA84" s="638"/>
      <c r="BB84" s="1172"/>
      <c r="BC84" s="671"/>
      <c r="BD84" s="638"/>
      <c r="BE84" s="1172"/>
      <c r="BF84" s="671"/>
      <c r="BG84" s="638"/>
      <c r="BH84" s="1170">
        <v>0</v>
      </c>
      <c r="BI84" s="670">
        <v>28174</v>
      </c>
      <c r="BJ84" s="637">
        <v>23457.85</v>
      </c>
      <c r="BK84" s="1172"/>
      <c r="BL84" s="671"/>
      <c r="BM84" s="638"/>
      <c r="BN84" s="1172"/>
      <c r="BO84" s="671"/>
      <c r="BP84" s="638"/>
      <c r="BQ84" s="1172"/>
      <c r="BR84" s="671"/>
      <c r="BS84" s="638"/>
      <c r="BT84" s="1172"/>
      <c r="BU84" s="671"/>
      <c r="BV84" s="638"/>
      <c r="BW84" s="1172"/>
      <c r="BX84" s="671"/>
      <c r="BY84" s="638"/>
      <c r="BZ84" s="1172"/>
      <c r="CA84" s="671"/>
      <c r="CB84" s="638"/>
      <c r="CC84" s="1172"/>
      <c r="CD84" s="671">
        <v>5403.3</v>
      </c>
      <c r="CE84" s="638">
        <v>5403.3</v>
      </c>
      <c r="CF84" s="1172"/>
      <c r="CG84" s="671"/>
      <c r="CH84" s="638"/>
      <c r="CI84" s="1170"/>
      <c r="CJ84" s="670"/>
      <c r="CK84" s="1558"/>
      <c r="CL84" s="629"/>
      <c r="CM84" s="670"/>
      <c r="CN84" s="637"/>
      <c r="CO84" s="629"/>
      <c r="CP84" s="670"/>
      <c r="CQ84" s="637"/>
      <c r="CR84" s="1172"/>
      <c r="CS84" s="671"/>
      <c r="CT84" s="638"/>
      <c r="CU84" s="1172"/>
      <c r="CV84" s="671"/>
      <c r="CW84" s="638"/>
      <c r="CX84" s="1172"/>
      <c r="CY84" s="671"/>
      <c r="CZ84" s="638"/>
      <c r="DA84" s="629">
        <v>0</v>
      </c>
      <c r="DB84" s="670">
        <v>5403.3</v>
      </c>
      <c r="DC84" s="637">
        <v>5403.3</v>
      </c>
      <c r="DD84" s="629">
        <v>0</v>
      </c>
      <c r="DE84" s="670">
        <v>33577.300000000003</v>
      </c>
      <c r="DF84" s="637">
        <v>28861.149999999998</v>
      </c>
      <c r="DG84" s="1172"/>
      <c r="DH84" s="671"/>
      <c r="DI84" s="638"/>
      <c r="DJ84" s="1170"/>
      <c r="DK84" s="670"/>
      <c r="DL84" s="637"/>
      <c r="DM84" s="629">
        <v>0</v>
      </c>
      <c r="DN84" s="670">
        <v>0</v>
      </c>
      <c r="DO84" s="637">
        <v>0</v>
      </c>
      <c r="DP84" s="1172"/>
      <c r="DQ84" s="1410">
        <v>200</v>
      </c>
      <c r="DR84" s="1457">
        <v>200</v>
      </c>
      <c r="DS84" s="1170"/>
      <c r="DT84" s="670"/>
      <c r="DU84" s="637"/>
      <c r="DV84" s="629">
        <v>0</v>
      </c>
      <c r="DW84" s="1603">
        <v>33777.300000000003</v>
      </c>
      <c r="DX84" s="637">
        <v>29061.149999999998</v>
      </c>
      <c r="DY84" s="686">
        <v>86.037516320132141</v>
      </c>
    </row>
    <row r="85" spans="1:238" ht="20.100000000000001" customHeight="1" thickBot="1" x14ac:dyDescent="0.25">
      <c r="A85" s="2077" t="s">
        <v>654</v>
      </c>
      <c r="B85" s="2346" t="s">
        <v>921</v>
      </c>
      <c r="C85" s="2350">
        <v>757870</v>
      </c>
      <c r="D85" s="669">
        <v>461545.48</v>
      </c>
      <c r="E85" s="636">
        <v>457106.54199999996</v>
      </c>
      <c r="F85" s="628">
        <v>999647</v>
      </c>
      <c r="G85" s="669">
        <v>775258</v>
      </c>
      <c r="H85" s="636">
        <v>731795.60400000005</v>
      </c>
      <c r="I85" s="628">
        <v>200217</v>
      </c>
      <c r="J85" s="669">
        <v>303947</v>
      </c>
      <c r="K85" s="636">
        <v>304490.76200000005</v>
      </c>
      <c r="L85" s="628">
        <v>2530</v>
      </c>
      <c r="M85" s="669">
        <v>24487</v>
      </c>
      <c r="N85" s="636">
        <v>25310.85</v>
      </c>
      <c r="O85" s="628">
        <v>0</v>
      </c>
      <c r="P85" s="669">
        <v>0</v>
      </c>
      <c r="Q85" s="636">
        <v>0</v>
      </c>
      <c r="R85" s="628">
        <v>57080</v>
      </c>
      <c r="S85" s="669">
        <v>212769</v>
      </c>
      <c r="T85" s="636">
        <v>207087.728</v>
      </c>
      <c r="U85" s="628">
        <v>107245</v>
      </c>
      <c r="V85" s="669">
        <v>107921</v>
      </c>
      <c r="W85" s="636">
        <v>76180.22</v>
      </c>
      <c r="X85" s="628">
        <v>3937</v>
      </c>
      <c r="Y85" s="669">
        <v>9473.92</v>
      </c>
      <c r="Z85" s="636">
        <v>10697.218000000001</v>
      </c>
      <c r="AA85" s="628">
        <v>0</v>
      </c>
      <c r="AB85" s="669">
        <v>0</v>
      </c>
      <c r="AC85" s="636">
        <v>0</v>
      </c>
      <c r="AD85" s="628">
        <v>0</v>
      </c>
      <c r="AE85" s="669">
        <v>528</v>
      </c>
      <c r="AF85" s="636">
        <v>558.59199999999998</v>
      </c>
      <c r="AG85" s="628">
        <v>1019753</v>
      </c>
      <c r="AH85" s="669">
        <v>721614</v>
      </c>
      <c r="AI85" s="636">
        <v>819809.92700000003</v>
      </c>
      <c r="AJ85" s="628">
        <v>8076977</v>
      </c>
      <c r="AK85" s="669">
        <v>8763176</v>
      </c>
      <c r="AL85" s="636">
        <v>9053545.8269999996</v>
      </c>
      <c r="AM85" s="628">
        <v>0</v>
      </c>
      <c r="AN85" s="669">
        <v>4509</v>
      </c>
      <c r="AO85" s="636">
        <v>2661.3020000000001</v>
      </c>
      <c r="AP85" s="628">
        <v>0</v>
      </c>
      <c r="AQ85" s="669">
        <v>0</v>
      </c>
      <c r="AR85" s="636">
        <v>0</v>
      </c>
      <c r="AS85" s="628">
        <v>0</v>
      </c>
      <c r="AT85" s="669">
        <v>0</v>
      </c>
      <c r="AU85" s="636">
        <v>103.54300000000001</v>
      </c>
      <c r="AV85" s="628">
        <v>271928</v>
      </c>
      <c r="AW85" s="669">
        <v>272651</v>
      </c>
      <c r="AX85" s="636">
        <v>244205.92600000001</v>
      </c>
      <c r="AY85" s="628">
        <v>32</v>
      </c>
      <c r="AZ85" s="669">
        <v>7054</v>
      </c>
      <c r="BA85" s="636">
        <v>6769.09</v>
      </c>
      <c r="BB85" s="628">
        <v>3663288.5429999996</v>
      </c>
      <c r="BC85" s="669">
        <v>3988737.7639999995</v>
      </c>
      <c r="BD85" s="636">
        <v>3957826.4070000001</v>
      </c>
      <c r="BE85" s="628">
        <v>2599099.5380000002</v>
      </c>
      <c r="BF85" s="669">
        <v>1254946.5379999999</v>
      </c>
      <c r="BG85" s="636">
        <v>87999.328999999998</v>
      </c>
      <c r="BH85" s="628">
        <v>17759604.081</v>
      </c>
      <c r="BI85" s="669">
        <v>16908617.702</v>
      </c>
      <c r="BJ85" s="636">
        <v>15986148.866999999</v>
      </c>
      <c r="BK85" s="628">
        <v>0</v>
      </c>
      <c r="BL85" s="669">
        <v>0</v>
      </c>
      <c r="BM85" s="636">
        <v>0</v>
      </c>
      <c r="BN85" s="628">
        <v>40000</v>
      </c>
      <c r="BO85" s="669">
        <v>20000</v>
      </c>
      <c r="BP85" s="636">
        <v>38215.722000000002</v>
      </c>
      <c r="BQ85" s="628">
        <v>0</v>
      </c>
      <c r="BR85" s="669">
        <v>0</v>
      </c>
      <c r="BS85" s="636">
        <v>0</v>
      </c>
      <c r="BT85" s="628">
        <v>0</v>
      </c>
      <c r="BU85" s="669">
        <v>0</v>
      </c>
      <c r="BV85" s="636">
        <v>0</v>
      </c>
      <c r="BW85" s="628">
        <v>0</v>
      </c>
      <c r="BX85" s="669">
        <v>0</v>
      </c>
      <c r="BY85" s="636">
        <v>0</v>
      </c>
      <c r="BZ85" s="628">
        <v>635</v>
      </c>
      <c r="CA85" s="669">
        <v>635</v>
      </c>
      <c r="CB85" s="636">
        <v>387.28000000000009</v>
      </c>
      <c r="CC85" s="628">
        <v>0</v>
      </c>
      <c r="CD85" s="669">
        <v>8720.2999999999993</v>
      </c>
      <c r="CE85" s="636">
        <v>8940.9639999999999</v>
      </c>
      <c r="CF85" s="628">
        <v>0</v>
      </c>
      <c r="CG85" s="669">
        <v>0</v>
      </c>
      <c r="CH85" s="636">
        <v>0</v>
      </c>
      <c r="CI85" s="628">
        <v>39015</v>
      </c>
      <c r="CJ85" s="669">
        <v>6125</v>
      </c>
      <c r="CK85" s="1550">
        <v>6654.6939999999995</v>
      </c>
      <c r="CL85" s="628">
        <v>136643</v>
      </c>
      <c r="CM85" s="669">
        <v>76749</v>
      </c>
      <c r="CN85" s="636">
        <v>73845.05</v>
      </c>
      <c r="CO85" s="628">
        <v>5080</v>
      </c>
      <c r="CP85" s="669">
        <v>5080</v>
      </c>
      <c r="CQ85" s="636">
        <v>2817.1579999999999</v>
      </c>
      <c r="CR85" s="628">
        <v>0</v>
      </c>
      <c r="CS85" s="669">
        <v>401330</v>
      </c>
      <c r="CT85" s="636">
        <v>401329.6</v>
      </c>
      <c r="CU85" s="628">
        <v>0</v>
      </c>
      <c r="CV85" s="669">
        <v>0</v>
      </c>
      <c r="CW85" s="636">
        <v>0</v>
      </c>
      <c r="CX85" s="628">
        <v>0</v>
      </c>
      <c r="CY85" s="669">
        <v>0</v>
      </c>
      <c r="CZ85" s="636">
        <v>0</v>
      </c>
      <c r="DA85" s="628">
        <v>221373</v>
      </c>
      <c r="DB85" s="669">
        <v>518639.3</v>
      </c>
      <c r="DC85" s="636">
        <v>532190.46799999999</v>
      </c>
      <c r="DD85" s="628">
        <v>17980977.081</v>
      </c>
      <c r="DE85" s="669">
        <v>17427257.002</v>
      </c>
      <c r="DF85" s="636">
        <v>16518339.334999999</v>
      </c>
      <c r="DG85" s="628">
        <v>2540</v>
      </c>
      <c r="DH85" s="669">
        <v>2678</v>
      </c>
      <c r="DI85" s="636">
        <v>2678.18</v>
      </c>
      <c r="DJ85" s="628">
        <v>7584</v>
      </c>
      <c r="DK85" s="669">
        <v>16753.010000000002</v>
      </c>
      <c r="DL85" s="636">
        <v>17809.072999999997</v>
      </c>
      <c r="DM85" s="628">
        <v>10124</v>
      </c>
      <c r="DN85" s="669">
        <v>19431.010000000002</v>
      </c>
      <c r="DO85" s="636">
        <v>20487.253000000001</v>
      </c>
      <c r="DP85" s="628">
        <v>127695</v>
      </c>
      <c r="DQ85" s="669">
        <v>140426.049</v>
      </c>
      <c r="DR85" s="669">
        <v>138571.21399999998</v>
      </c>
      <c r="DS85" s="628">
        <v>2620844</v>
      </c>
      <c r="DT85" s="669">
        <v>2721059.9</v>
      </c>
      <c r="DU85" s="636">
        <v>2720589.3219999997</v>
      </c>
      <c r="DV85" s="628">
        <v>20739640.081</v>
      </c>
      <c r="DW85" s="669">
        <v>20308173.960999999</v>
      </c>
      <c r="DX85" s="636">
        <v>19397987.123999998</v>
      </c>
      <c r="DY85" s="690">
        <v>95.518125663351455</v>
      </c>
      <c r="DZ85" s="132"/>
      <c r="EA85" s="132"/>
      <c r="EB85" s="132"/>
      <c r="EC85" s="132"/>
      <c r="ED85" s="132"/>
      <c r="EE85" s="132"/>
      <c r="EF85" s="132"/>
      <c r="EG85" s="132"/>
      <c r="EH85" s="132"/>
      <c r="EI85" s="132"/>
      <c r="EJ85" s="132"/>
      <c r="EK85" s="132"/>
      <c r="EL85" s="132"/>
      <c r="EM85" s="132"/>
      <c r="EN85" s="132"/>
      <c r="EO85" s="132"/>
      <c r="EP85" s="132"/>
      <c r="EQ85" s="132"/>
      <c r="ER85" s="132"/>
      <c r="ES85" s="132"/>
      <c r="ET85" s="132"/>
      <c r="EU85" s="132"/>
      <c r="EV85" s="132"/>
      <c r="EW85" s="132"/>
      <c r="EX85" s="132"/>
      <c r="EY85" s="132"/>
      <c r="EZ85" s="132"/>
      <c r="FA85" s="132"/>
      <c r="FB85" s="132"/>
      <c r="FC85" s="132"/>
      <c r="FD85" s="132"/>
      <c r="FE85" s="132"/>
      <c r="FF85" s="132"/>
      <c r="FG85" s="132"/>
      <c r="FH85" s="132"/>
      <c r="FI85" s="132"/>
      <c r="FJ85" s="132"/>
      <c r="FK85" s="132"/>
      <c r="FL85" s="132"/>
      <c r="FM85" s="132"/>
      <c r="FN85" s="132"/>
      <c r="FO85" s="132"/>
      <c r="FP85" s="132"/>
      <c r="FQ85" s="132"/>
      <c r="FR85" s="132"/>
      <c r="FS85" s="132"/>
      <c r="FT85" s="132"/>
      <c r="FU85" s="132"/>
      <c r="FV85" s="132"/>
      <c r="FW85" s="132"/>
      <c r="FX85" s="132"/>
      <c r="FY85" s="132"/>
      <c r="FZ85" s="132"/>
      <c r="GA85" s="132"/>
      <c r="GB85" s="132"/>
      <c r="GC85" s="132"/>
      <c r="GD85" s="132"/>
      <c r="GE85" s="132"/>
      <c r="GF85" s="132"/>
      <c r="GG85" s="132"/>
      <c r="GH85" s="132"/>
      <c r="GI85" s="132"/>
      <c r="GJ85" s="132"/>
      <c r="GK85" s="132"/>
      <c r="GL85" s="132"/>
      <c r="GM85" s="132"/>
      <c r="GN85" s="132"/>
      <c r="GO85" s="132"/>
      <c r="GP85" s="132"/>
      <c r="GQ85" s="132"/>
      <c r="GR85" s="132"/>
      <c r="GS85" s="132"/>
      <c r="GT85" s="132"/>
      <c r="GU85" s="132"/>
      <c r="GV85" s="132"/>
      <c r="GW85" s="132"/>
      <c r="GX85" s="132"/>
      <c r="GY85" s="132"/>
      <c r="GZ85" s="132"/>
      <c r="HA85" s="132"/>
      <c r="HB85" s="132"/>
      <c r="HC85" s="132"/>
      <c r="HD85" s="132"/>
      <c r="HE85" s="132"/>
      <c r="HF85" s="132"/>
      <c r="HG85" s="132"/>
      <c r="HH85" s="132"/>
      <c r="HI85" s="132"/>
      <c r="HJ85" s="132"/>
      <c r="HK85" s="132"/>
      <c r="HL85" s="132"/>
      <c r="HM85" s="132"/>
      <c r="HN85" s="132"/>
      <c r="HO85" s="132"/>
      <c r="HP85" s="132"/>
    </row>
    <row r="86" spans="1:238" s="131" customFormat="1" ht="20.100000000000001" customHeight="1" thickBot="1" x14ac:dyDescent="0.3">
      <c r="A86" s="2049" t="s">
        <v>9</v>
      </c>
      <c r="B86" s="2337" t="s">
        <v>922</v>
      </c>
      <c r="C86" s="2356">
        <v>0</v>
      </c>
      <c r="D86" s="674">
        <v>0</v>
      </c>
      <c r="E86" s="753">
        <v>0</v>
      </c>
      <c r="F86" s="1420">
        <v>0</v>
      </c>
      <c r="G86" s="674">
        <v>0</v>
      </c>
      <c r="H86" s="753">
        <v>0</v>
      </c>
      <c r="I86" s="1420">
        <v>0</v>
      </c>
      <c r="J86" s="674">
        <v>0</v>
      </c>
      <c r="K86" s="753">
        <v>0</v>
      </c>
      <c r="L86" s="1420">
        <v>0</v>
      </c>
      <c r="M86" s="674">
        <v>0</v>
      </c>
      <c r="N86" s="753">
        <v>0</v>
      </c>
      <c r="O86" s="1420">
        <v>0</v>
      </c>
      <c r="P86" s="674">
        <v>0</v>
      </c>
      <c r="Q86" s="753">
        <v>0</v>
      </c>
      <c r="R86" s="1420">
        <v>0</v>
      </c>
      <c r="S86" s="674">
        <v>0</v>
      </c>
      <c r="T86" s="753">
        <v>0</v>
      </c>
      <c r="U86" s="1420">
        <v>0</v>
      </c>
      <c r="V86" s="674">
        <v>0</v>
      </c>
      <c r="W86" s="753">
        <v>0</v>
      </c>
      <c r="X86" s="1420">
        <v>0</v>
      </c>
      <c r="Y86" s="674">
        <v>0</v>
      </c>
      <c r="Z86" s="753">
        <v>0</v>
      </c>
      <c r="AA86" s="1420">
        <v>0</v>
      </c>
      <c r="AB86" s="674">
        <v>0</v>
      </c>
      <c r="AC86" s="753">
        <v>0</v>
      </c>
      <c r="AD86" s="1420">
        <v>0</v>
      </c>
      <c r="AE86" s="674">
        <v>0</v>
      </c>
      <c r="AF86" s="753">
        <v>0</v>
      </c>
      <c r="AG86" s="1420">
        <v>0</v>
      </c>
      <c r="AH86" s="674">
        <v>0</v>
      </c>
      <c r="AI86" s="753">
        <v>0</v>
      </c>
      <c r="AJ86" s="1420">
        <v>0</v>
      </c>
      <c r="AK86" s="674">
        <v>0</v>
      </c>
      <c r="AL86" s="753">
        <v>0</v>
      </c>
      <c r="AM86" s="1420">
        <v>0</v>
      </c>
      <c r="AN86" s="674">
        <v>0</v>
      </c>
      <c r="AO86" s="753">
        <v>0</v>
      </c>
      <c r="AP86" s="1420">
        <v>0</v>
      </c>
      <c r="AQ86" s="674">
        <v>0</v>
      </c>
      <c r="AR86" s="753">
        <v>0</v>
      </c>
      <c r="AS86" s="1420">
        <v>0</v>
      </c>
      <c r="AT86" s="674">
        <v>0</v>
      </c>
      <c r="AU86" s="753">
        <v>0</v>
      </c>
      <c r="AV86" s="1420">
        <v>0</v>
      </c>
      <c r="AW86" s="674">
        <v>0</v>
      </c>
      <c r="AX86" s="753">
        <v>0</v>
      </c>
      <c r="AY86" s="1420">
        <v>0</v>
      </c>
      <c r="AZ86" s="674">
        <v>0</v>
      </c>
      <c r="BA86" s="753">
        <v>0</v>
      </c>
      <c r="BB86" s="1420">
        <v>4388322.9189999998</v>
      </c>
      <c r="BC86" s="674">
        <v>8101164.9250000007</v>
      </c>
      <c r="BD86" s="753">
        <v>8101164.9250000007</v>
      </c>
      <c r="BE86" s="1420">
        <v>0</v>
      </c>
      <c r="BF86" s="674">
        <v>0</v>
      </c>
      <c r="BG86" s="753">
        <v>0</v>
      </c>
      <c r="BH86" s="1420">
        <v>4388322.9189999998</v>
      </c>
      <c r="BI86" s="674">
        <v>8101164.9250000007</v>
      </c>
      <c r="BJ86" s="753">
        <v>8101164.9250000007</v>
      </c>
      <c r="BK86" s="1420">
        <v>0</v>
      </c>
      <c r="BL86" s="674">
        <v>0</v>
      </c>
      <c r="BM86" s="753">
        <v>0</v>
      </c>
      <c r="BN86" s="1420">
        <v>0</v>
      </c>
      <c r="BO86" s="674">
        <v>0</v>
      </c>
      <c r="BP86" s="753">
        <v>0</v>
      </c>
      <c r="BQ86" s="1420">
        <v>0</v>
      </c>
      <c r="BR86" s="674">
        <v>0</v>
      </c>
      <c r="BS86" s="753">
        <v>0</v>
      </c>
      <c r="BT86" s="1420">
        <v>0</v>
      </c>
      <c r="BU86" s="674">
        <v>0</v>
      </c>
      <c r="BV86" s="753">
        <v>0</v>
      </c>
      <c r="BW86" s="1420">
        <v>0</v>
      </c>
      <c r="BX86" s="674">
        <v>0</v>
      </c>
      <c r="BY86" s="753">
        <v>0</v>
      </c>
      <c r="BZ86" s="1420">
        <v>0</v>
      </c>
      <c r="CA86" s="674">
        <v>0</v>
      </c>
      <c r="CB86" s="753">
        <v>0</v>
      </c>
      <c r="CC86" s="1420">
        <v>0</v>
      </c>
      <c r="CD86" s="674">
        <v>0</v>
      </c>
      <c r="CE86" s="753">
        <v>21300000</v>
      </c>
      <c r="CF86" s="1420">
        <v>0</v>
      </c>
      <c r="CG86" s="674">
        <v>0</v>
      </c>
      <c r="CH86" s="753">
        <v>0</v>
      </c>
      <c r="CI86" s="1420">
        <v>0</v>
      </c>
      <c r="CJ86" s="674">
        <v>0</v>
      </c>
      <c r="CK86" s="1566">
        <v>0</v>
      </c>
      <c r="CL86" s="1420">
        <v>0</v>
      </c>
      <c r="CM86" s="674">
        <v>0</v>
      </c>
      <c r="CN86" s="753">
        <v>0</v>
      </c>
      <c r="CO86" s="1420">
        <v>0</v>
      </c>
      <c r="CP86" s="674">
        <v>0</v>
      </c>
      <c r="CQ86" s="753">
        <v>0</v>
      </c>
      <c r="CR86" s="1420">
        <v>0</v>
      </c>
      <c r="CS86" s="674">
        <v>0</v>
      </c>
      <c r="CT86" s="753">
        <v>0</v>
      </c>
      <c r="CU86" s="1420">
        <v>0</v>
      </c>
      <c r="CV86" s="674">
        <v>0</v>
      </c>
      <c r="CW86" s="753">
        <v>0</v>
      </c>
      <c r="CX86" s="1420">
        <v>0</v>
      </c>
      <c r="CY86" s="674">
        <v>0</v>
      </c>
      <c r="CZ86" s="753">
        <v>0</v>
      </c>
      <c r="DA86" s="1173">
        <v>0</v>
      </c>
      <c r="DB86" s="672">
        <v>0</v>
      </c>
      <c r="DC86" s="639">
        <v>21300000</v>
      </c>
      <c r="DD86" s="1420">
        <v>4388322.9189999998</v>
      </c>
      <c r="DE86" s="674">
        <v>8101164.9250000007</v>
      </c>
      <c r="DF86" s="753">
        <v>29401164.925000001</v>
      </c>
      <c r="DG86" s="1420">
        <v>0</v>
      </c>
      <c r="DH86" s="674">
        <v>0</v>
      </c>
      <c r="DI86" s="753">
        <v>0</v>
      </c>
      <c r="DJ86" s="1420">
        <v>0</v>
      </c>
      <c r="DK86" s="674">
        <v>344230.49699999997</v>
      </c>
      <c r="DL86" s="753">
        <v>344230.49699999997</v>
      </c>
      <c r="DM86" s="1173">
        <v>0</v>
      </c>
      <c r="DN86" s="672">
        <v>344230.49699999997</v>
      </c>
      <c r="DO86" s="639">
        <v>344230.49699999997</v>
      </c>
      <c r="DP86" s="1420">
        <v>0</v>
      </c>
      <c r="DQ86" s="674">
        <v>36315.168000000005</v>
      </c>
      <c r="DR86" s="753">
        <v>36315.168000000005</v>
      </c>
      <c r="DS86" s="1420">
        <v>0</v>
      </c>
      <c r="DT86" s="674">
        <v>87270.354000000007</v>
      </c>
      <c r="DU86" s="674">
        <v>87270.354000000007</v>
      </c>
      <c r="DV86" s="1420">
        <v>4388322.9189999998</v>
      </c>
      <c r="DW86" s="674">
        <v>8568980.9440000001</v>
      </c>
      <c r="DX86" s="753">
        <v>29868980.944000002</v>
      </c>
      <c r="DY86" s="1440">
        <v>348.57098106764096</v>
      </c>
      <c r="DZ86" s="576"/>
      <c r="EA86" s="576"/>
      <c r="EB86" s="576"/>
      <c r="EC86" s="576"/>
      <c r="ED86" s="576"/>
      <c r="EE86" s="576"/>
      <c r="EF86" s="576"/>
      <c r="EG86" s="576"/>
      <c r="EH86" s="576"/>
      <c r="EI86" s="576"/>
      <c r="EJ86" s="576"/>
      <c r="EK86" s="576"/>
      <c r="EL86" s="576"/>
      <c r="EM86" s="576"/>
      <c r="EN86" s="576"/>
      <c r="EO86" s="576"/>
      <c r="EP86" s="576"/>
      <c r="EQ86" s="576"/>
      <c r="ER86" s="576"/>
      <c r="ES86" s="576"/>
      <c r="ET86" s="576"/>
      <c r="EU86" s="576"/>
      <c r="EV86" s="576"/>
      <c r="EW86" s="576"/>
      <c r="EX86" s="576"/>
      <c r="EY86" s="576"/>
      <c r="EZ86" s="576"/>
      <c r="FA86" s="576"/>
      <c r="FB86" s="576"/>
      <c r="FC86" s="576"/>
      <c r="FD86" s="576"/>
      <c r="FE86" s="576"/>
      <c r="FF86" s="576"/>
      <c r="FG86" s="576"/>
      <c r="FH86" s="576"/>
      <c r="FI86" s="576"/>
      <c r="FJ86" s="576"/>
      <c r="FK86" s="576"/>
      <c r="FL86" s="576"/>
      <c r="FM86" s="576"/>
      <c r="FN86" s="576"/>
      <c r="FO86" s="576"/>
      <c r="FP86" s="576"/>
      <c r="FQ86" s="576"/>
      <c r="FR86" s="576"/>
      <c r="FS86" s="576"/>
      <c r="FT86" s="576"/>
      <c r="FU86" s="576"/>
      <c r="FV86" s="576"/>
      <c r="FW86" s="576"/>
      <c r="FX86" s="576"/>
      <c r="FY86" s="576"/>
      <c r="FZ86" s="576"/>
      <c r="GA86" s="576"/>
      <c r="GB86" s="576"/>
      <c r="GC86" s="576"/>
      <c r="GD86" s="576"/>
      <c r="GE86" s="576"/>
      <c r="GF86" s="576"/>
      <c r="GG86" s="576"/>
      <c r="GH86" s="576"/>
      <c r="GI86" s="576"/>
      <c r="GJ86" s="576"/>
      <c r="GK86" s="576"/>
      <c r="GL86" s="576"/>
      <c r="GM86" s="576"/>
      <c r="GN86" s="576"/>
      <c r="GO86" s="576"/>
      <c r="GP86" s="576"/>
      <c r="GQ86" s="576"/>
      <c r="GR86" s="576"/>
      <c r="GS86" s="576"/>
      <c r="GT86" s="576"/>
      <c r="GU86" s="576"/>
      <c r="GV86" s="576"/>
      <c r="GW86" s="576"/>
      <c r="GX86" s="576"/>
      <c r="GY86" s="576"/>
      <c r="GZ86" s="576"/>
      <c r="HA86" s="576"/>
      <c r="HB86" s="576"/>
      <c r="HC86" s="576"/>
      <c r="HD86" s="576"/>
      <c r="HE86" s="576"/>
      <c r="HF86" s="576"/>
      <c r="HG86" s="576"/>
      <c r="HH86" s="576"/>
      <c r="HI86" s="576"/>
      <c r="HJ86" s="576"/>
      <c r="HK86" s="576"/>
      <c r="HL86" s="576"/>
      <c r="HM86" s="576"/>
      <c r="HN86" s="576"/>
      <c r="HO86" s="576"/>
      <c r="HP86" s="576"/>
      <c r="HQ86" s="576"/>
      <c r="HR86" s="576"/>
      <c r="HS86" s="576"/>
      <c r="HT86" s="576"/>
      <c r="HU86" s="576"/>
      <c r="HV86" s="576"/>
      <c r="HW86" s="576"/>
      <c r="HX86" s="576"/>
      <c r="HY86" s="576"/>
      <c r="HZ86" s="576"/>
      <c r="IA86" s="576"/>
      <c r="IB86" s="576"/>
      <c r="IC86" s="576"/>
      <c r="ID86" s="576"/>
    </row>
    <row r="87" spans="1:238" s="120" customFormat="1" ht="15" customHeight="1" x14ac:dyDescent="0.2">
      <c r="A87" s="2051" t="s">
        <v>312</v>
      </c>
      <c r="B87" s="2338" t="s">
        <v>986</v>
      </c>
      <c r="C87" s="2356">
        <v>0</v>
      </c>
      <c r="D87" s="674">
        <v>0</v>
      </c>
      <c r="E87" s="753">
        <v>0</v>
      </c>
      <c r="F87" s="1420">
        <v>0</v>
      </c>
      <c r="G87" s="674">
        <v>0</v>
      </c>
      <c r="H87" s="753">
        <v>0</v>
      </c>
      <c r="I87" s="1420">
        <v>0</v>
      </c>
      <c r="J87" s="674">
        <v>0</v>
      </c>
      <c r="K87" s="753">
        <v>0</v>
      </c>
      <c r="L87" s="1420">
        <v>0</v>
      </c>
      <c r="M87" s="674">
        <v>0</v>
      </c>
      <c r="N87" s="753">
        <v>0</v>
      </c>
      <c r="O87" s="1420">
        <v>0</v>
      </c>
      <c r="P87" s="674">
        <v>0</v>
      </c>
      <c r="Q87" s="753">
        <v>0</v>
      </c>
      <c r="R87" s="1420">
        <v>0</v>
      </c>
      <c r="S87" s="674">
        <v>0</v>
      </c>
      <c r="T87" s="753">
        <v>0</v>
      </c>
      <c r="U87" s="1420">
        <v>0</v>
      </c>
      <c r="V87" s="674">
        <v>0</v>
      </c>
      <c r="W87" s="753">
        <v>0</v>
      </c>
      <c r="X87" s="1420">
        <v>0</v>
      </c>
      <c r="Y87" s="674">
        <v>0</v>
      </c>
      <c r="Z87" s="753">
        <v>0</v>
      </c>
      <c r="AA87" s="1420">
        <v>0</v>
      </c>
      <c r="AB87" s="674">
        <v>0</v>
      </c>
      <c r="AC87" s="753">
        <v>0</v>
      </c>
      <c r="AD87" s="1420">
        <v>0</v>
      </c>
      <c r="AE87" s="674">
        <v>0</v>
      </c>
      <c r="AF87" s="753">
        <v>0</v>
      </c>
      <c r="AG87" s="1420">
        <v>0</v>
      </c>
      <c r="AH87" s="674">
        <v>0</v>
      </c>
      <c r="AI87" s="753">
        <v>0</v>
      </c>
      <c r="AJ87" s="1420">
        <v>0</v>
      </c>
      <c r="AK87" s="674">
        <v>0</v>
      </c>
      <c r="AL87" s="753">
        <v>0</v>
      </c>
      <c r="AM87" s="1420">
        <v>0</v>
      </c>
      <c r="AN87" s="674">
        <v>0</v>
      </c>
      <c r="AO87" s="753">
        <v>0</v>
      </c>
      <c r="AP87" s="1420">
        <v>0</v>
      </c>
      <c r="AQ87" s="674">
        <v>0</v>
      </c>
      <c r="AR87" s="753">
        <v>0</v>
      </c>
      <c r="AS87" s="1420">
        <v>0</v>
      </c>
      <c r="AT87" s="674">
        <v>0</v>
      </c>
      <c r="AU87" s="753">
        <v>0</v>
      </c>
      <c r="AV87" s="1420">
        <v>0</v>
      </c>
      <c r="AW87" s="674">
        <v>0</v>
      </c>
      <c r="AX87" s="753">
        <v>0</v>
      </c>
      <c r="AY87" s="1420">
        <v>0</v>
      </c>
      <c r="AZ87" s="674">
        <v>0</v>
      </c>
      <c r="BA87" s="753">
        <v>0</v>
      </c>
      <c r="BB87" s="1420">
        <v>4388322.9189999998</v>
      </c>
      <c r="BC87" s="674">
        <v>8101164.9250000007</v>
      </c>
      <c r="BD87" s="753">
        <v>8101164.9250000007</v>
      </c>
      <c r="BE87" s="1420">
        <v>0</v>
      </c>
      <c r="BF87" s="674">
        <v>0</v>
      </c>
      <c r="BG87" s="753">
        <v>0</v>
      </c>
      <c r="BH87" s="1420">
        <v>4388322.9189999998</v>
      </c>
      <c r="BI87" s="674">
        <v>8101164.9250000007</v>
      </c>
      <c r="BJ87" s="753">
        <v>8101164.9250000007</v>
      </c>
      <c r="BK87" s="1420">
        <v>0</v>
      </c>
      <c r="BL87" s="674">
        <v>0</v>
      </c>
      <c r="BM87" s="753">
        <v>0</v>
      </c>
      <c r="BN87" s="1420">
        <v>0</v>
      </c>
      <c r="BO87" s="674">
        <v>0</v>
      </c>
      <c r="BP87" s="753">
        <v>0</v>
      </c>
      <c r="BQ87" s="1420">
        <v>0</v>
      </c>
      <c r="BR87" s="674">
        <v>0</v>
      </c>
      <c r="BS87" s="753">
        <v>0</v>
      </c>
      <c r="BT87" s="1420">
        <v>0</v>
      </c>
      <c r="BU87" s="674">
        <v>0</v>
      </c>
      <c r="BV87" s="753">
        <v>0</v>
      </c>
      <c r="BW87" s="1420">
        <v>0</v>
      </c>
      <c r="BX87" s="674">
        <v>0</v>
      </c>
      <c r="BY87" s="753">
        <v>0</v>
      </c>
      <c r="BZ87" s="1420">
        <v>0</v>
      </c>
      <c r="CA87" s="674">
        <v>0</v>
      </c>
      <c r="CB87" s="753">
        <v>0</v>
      </c>
      <c r="CC87" s="1420">
        <v>0</v>
      </c>
      <c r="CD87" s="674">
        <v>0</v>
      </c>
      <c r="CE87" s="753">
        <v>21300000</v>
      </c>
      <c r="CF87" s="1420">
        <v>0</v>
      </c>
      <c r="CG87" s="674">
        <v>0</v>
      </c>
      <c r="CH87" s="753">
        <v>0</v>
      </c>
      <c r="CI87" s="1420">
        <v>0</v>
      </c>
      <c r="CJ87" s="674">
        <v>0</v>
      </c>
      <c r="CK87" s="1566">
        <v>0</v>
      </c>
      <c r="CL87" s="1420">
        <v>0</v>
      </c>
      <c r="CM87" s="674">
        <v>0</v>
      </c>
      <c r="CN87" s="753">
        <v>0</v>
      </c>
      <c r="CO87" s="1420">
        <v>0</v>
      </c>
      <c r="CP87" s="674">
        <v>0</v>
      </c>
      <c r="CQ87" s="753">
        <v>0</v>
      </c>
      <c r="CR87" s="1420">
        <v>0</v>
      </c>
      <c r="CS87" s="674">
        <v>0</v>
      </c>
      <c r="CT87" s="753">
        <v>0</v>
      </c>
      <c r="CU87" s="1420">
        <v>0</v>
      </c>
      <c r="CV87" s="674">
        <v>0</v>
      </c>
      <c r="CW87" s="753">
        <v>0</v>
      </c>
      <c r="CX87" s="1420">
        <v>0</v>
      </c>
      <c r="CY87" s="674">
        <v>0</v>
      </c>
      <c r="CZ87" s="753">
        <v>0</v>
      </c>
      <c r="DA87" s="1420">
        <v>0</v>
      </c>
      <c r="DB87" s="674">
        <v>0</v>
      </c>
      <c r="DC87" s="753">
        <v>21300000</v>
      </c>
      <c r="DD87" s="1420">
        <v>4388322.9189999998</v>
      </c>
      <c r="DE87" s="674">
        <v>8101164.9250000007</v>
      </c>
      <c r="DF87" s="753">
        <v>29401164.925000001</v>
      </c>
      <c r="DG87" s="1420">
        <v>0</v>
      </c>
      <c r="DH87" s="674">
        <v>0</v>
      </c>
      <c r="DI87" s="753">
        <v>0</v>
      </c>
      <c r="DJ87" s="1420">
        <v>0</v>
      </c>
      <c r="DK87" s="674">
        <v>344230.49699999997</v>
      </c>
      <c r="DL87" s="753">
        <v>344230.49699999997</v>
      </c>
      <c r="DM87" s="1420">
        <v>0</v>
      </c>
      <c r="DN87" s="674">
        <v>344230.49699999997</v>
      </c>
      <c r="DO87" s="753">
        <v>344230.49699999997</v>
      </c>
      <c r="DP87" s="1173">
        <v>0</v>
      </c>
      <c r="DQ87" s="672">
        <v>36315.168000000005</v>
      </c>
      <c r="DR87" s="639">
        <v>36315.168000000005</v>
      </c>
      <c r="DS87" s="1173">
        <v>0</v>
      </c>
      <c r="DT87" s="672">
        <v>87270.354000000007</v>
      </c>
      <c r="DU87" s="672">
        <v>87270.354000000007</v>
      </c>
      <c r="DV87" s="1420">
        <v>4388322.9189999998</v>
      </c>
      <c r="DW87" s="674">
        <v>8568980.9440000001</v>
      </c>
      <c r="DX87" s="753">
        <v>29868980.944000002</v>
      </c>
      <c r="DY87" s="1440">
        <v>348.57098106764096</v>
      </c>
      <c r="DZ87" s="574"/>
      <c r="EA87" s="574"/>
      <c r="EB87" s="574"/>
      <c r="EC87" s="574"/>
      <c r="ED87" s="574"/>
      <c r="EE87" s="574"/>
      <c r="EF87" s="574"/>
      <c r="EG87" s="574"/>
      <c r="EH87" s="574"/>
      <c r="EI87" s="574"/>
      <c r="EJ87" s="574"/>
      <c r="EK87" s="574"/>
      <c r="EL87" s="574"/>
      <c r="EM87" s="574"/>
      <c r="EN87" s="574"/>
      <c r="EO87" s="574"/>
      <c r="EP87" s="574"/>
      <c r="EQ87" s="574"/>
      <c r="ER87" s="574"/>
      <c r="ES87" s="574"/>
      <c r="ET87" s="574"/>
      <c r="EU87" s="574"/>
      <c r="EV87" s="574"/>
      <c r="EW87" s="574"/>
      <c r="EX87" s="574"/>
      <c r="EY87" s="574"/>
      <c r="EZ87" s="574"/>
      <c r="FA87" s="574"/>
      <c r="FB87" s="574"/>
      <c r="FC87" s="574"/>
      <c r="FD87" s="574"/>
      <c r="FE87" s="574"/>
      <c r="FF87" s="574"/>
      <c r="FG87" s="574"/>
      <c r="FH87" s="574"/>
      <c r="FI87" s="574"/>
      <c r="FJ87" s="574"/>
      <c r="FK87" s="574"/>
      <c r="FL87" s="574"/>
      <c r="FM87" s="574"/>
      <c r="FN87" s="574"/>
      <c r="FO87" s="574"/>
      <c r="FP87" s="574"/>
      <c r="FQ87" s="574"/>
      <c r="FR87" s="574"/>
      <c r="FS87" s="574"/>
      <c r="FT87" s="574"/>
      <c r="FU87" s="574"/>
      <c r="FV87" s="574"/>
      <c r="FW87" s="574"/>
      <c r="FX87" s="574"/>
      <c r="FY87" s="574"/>
      <c r="FZ87" s="574"/>
      <c r="GA87" s="574"/>
      <c r="GB87" s="574"/>
      <c r="GC87" s="574"/>
      <c r="GD87" s="574"/>
      <c r="GE87" s="574"/>
      <c r="GF87" s="574"/>
      <c r="GG87" s="574"/>
      <c r="GH87" s="574"/>
      <c r="GI87" s="574"/>
      <c r="GJ87" s="574"/>
      <c r="GK87" s="574"/>
      <c r="GL87" s="574"/>
      <c r="GM87" s="574"/>
      <c r="GN87" s="574"/>
      <c r="GO87" s="574"/>
      <c r="GP87" s="574"/>
      <c r="GQ87" s="574"/>
      <c r="GR87" s="574"/>
      <c r="GS87" s="574"/>
      <c r="GT87" s="574"/>
      <c r="GU87" s="574"/>
      <c r="GV87" s="574"/>
      <c r="GW87" s="574"/>
      <c r="GX87" s="574"/>
      <c r="GY87" s="574"/>
      <c r="GZ87" s="574"/>
      <c r="HA87" s="574"/>
      <c r="HB87" s="574"/>
      <c r="HC87" s="574"/>
      <c r="HD87" s="574"/>
      <c r="HE87" s="574"/>
      <c r="HF87" s="574"/>
      <c r="HG87" s="574"/>
      <c r="HH87" s="574"/>
      <c r="HI87" s="574"/>
      <c r="HJ87" s="574"/>
      <c r="HK87" s="574"/>
      <c r="HL87" s="574"/>
      <c r="HM87" s="574"/>
      <c r="HN87" s="574"/>
      <c r="HO87" s="574"/>
      <c r="HP87" s="574"/>
      <c r="HQ87" s="574"/>
      <c r="HR87" s="574"/>
      <c r="HS87" s="574"/>
      <c r="HT87" s="574"/>
      <c r="HU87" s="574"/>
      <c r="HV87" s="574"/>
      <c r="HW87" s="574"/>
      <c r="HX87" s="574"/>
      <c r="HY87" s="574"/>
      <c r="HZ87" s="574"/>
      <c r="IA87" s="574"/>
      <c r="IB87" s="574"/>
      <c r="IC87" s="574"/>
      <c r="ID87" s="574"/>
    </row>
    <row r="88" spans="1:238" s="120" customFormat="1" ht="12.75" customHeight="1" x14ac:dyDescent="0.2">
      <c r="A88" s="2053" t="s">
        <v>556</v>
      </c>
      <c r="B88" s="2339" t="s">
        <v>924</v>
      </c>
      <c r="C88" s="2357"/>
      <c r="D88" s="672"/>
      <c r="E88" s="639"/>
      <c r="F88" s="631"/>
      <c r="G88" s="672"/>
      <c r="H88" s="639"/>
      <c r="I88" s="631"/>
      <c r="J88" s="672"/>
      <c r="K88" s="639"/>
      <c r="L88" s="631"/>
      <c r="M88" s="672"/>
      <c r="N88" s="639"/>
      <c r="O88" s="631"/>
      <c r="P88" s="672"/>
      <c r="Q88" s="639"/>
      <c r="R88" s="631"/>
      <c r="S88" s="672"/>
      <c r="T88" s="639"/>
      <c r="U88" s="631"/>
      <c r="V88" s="672"/>
      <c r="W88" s="639"/>
      <c r="X88" s="631"/>
      <c r="Y88" s="672"/>
      <c r="Z88" s="639"/>
      <c r="AA88" s="631"/>
      <c r="AB88" s="672"/>
      <c r="AC88" s="639"/>
      <c r="AD88" s="631"/>
      <c r="AE88" s="672"/>
      <c r="AF88" s="639"/>
      <c r="AG88" s="631"/>
      <c r="AH88" s="672"/>
      <c r="AI88" s="639"/>
      <c r="AJ88" s="631"/>
      <c r="AK88" s="672"/>
      <c r="AL88" s="639"/>
      <c r="AM88" s="631"/>
      <c r="AN88" s="672"/>
      <c r="AO88" s="639"/>
      <c r="AP88" s="631"/>
      <c r="AQ88" s="672"/>
      <c r="AR88" s="639"/>
      <c r="AS88" s="631"/>
      <c r="AT88" s="672"/>
      <c r="AU88" s="639"/>
      <c r="AV88" s="631"/>
      <c r="AW88" s="672"/>
      <c r="AX88" s="639"/>
      <c r="AY88" s="631"/>
      <c r="AZ88" s="672"/>
      <c r="BA88" s="639"/>
      <c r="BB88" s="631"/>
      <c r="BC88" s="672"/>
      <c r="BD88" s="639"/>
      <c r="BE88" s="631"/>
      <c r="BF88" s="672"/>
      <c r="BG88" s="639"/>
      <c r="BH88" s="1173">
        <v>0</v>
      </c>
      <c r="BI88" s="672">
        <v>0</v>
      </c>
      <c r="BJ88" s="639">
        <v>0</v>
      </c>
      <c r="BK88" s="631"/>
      <c r="BL88" s="672"/>
      <c r="BM88" s="639"/>
      <c r="BN88" s="631"/>
      <c r="BO88" s="672"/>
      <c r="BP88" s="639"/>
      <c r="BQ88" s="631"/>
      <c r="BR88" s="672"/>
      <c r="BS88" s="639"/>
      <c r="BT88" s="631"/>
      <c r="BU88" s="672"/>
      <c r="BV88" s="639"/>
      <c r="BW88" s="631"/>
      <c r="BX88" s="672"/>
      <c r="BY88" s="639"/>
      <c r="BZ88" s="631"/>
      <c r="CA88" s="672"/>
      <c r="CB88" s="639"/>
      <c r="CC88" s="631"/>
      <c r="CD88" s="672"/>
      <c r="CE88" s="639"/>
      <c r="CF88" s="631"/>
      <c r="CG88" s="672"/>
      <c r="CH88" s="639"/>
      <c r="CI88" s="631"/>
      <c r="CJ88" s="672"/>
      <c r="CK88" s="1567"/>
      <c r="CL88" s="631"/>
      <c r="CM88" s="672"/>
      <c r="CN88" s="639"/>
      <c r="CO88" s="631"/>
      <c r="CP88" s="672"/>
      <c r="CQ88" s="639"/>
      <c r="CR88" s="631"/>
      <c r="CS88" s="672"/>
      <c r="CT88" s="639"/>
      <c r="CU88" s="631"/>
      <c r="CV88" s="672"/>
      <c r="CW88" s="639"/>
      <c r="CX88" s="631"/>
      <c r="CY88" s="672"/>
      <c r="CZ88" s="639"/>
      <c r="DA88" s="1368">
        <v>0</v>
      </c>
      <c r="DB88" s="1369">
        <v>0</v>
      </c>
      <c r="DC88" s="1370">
        <v>0</v>
      </c>
      <c r="DD88" s="1368">
        <v>0</v>
      </c>
      <c r="DE88" s="1369">
        <v>0</v>
      </c>
      <c r="DF88" s="1370">
        <v>0</v>
      </c>
      <c r="DG88" s="631"/>
      <c r="DH88" s="672"/>
      <c r="DI88" s="639"/>
      <c r="DJ88" s="631"/>
      <c r="DK88" s="672"/>
      <c r="DL88" s="639"/>
      <c r="DM88" s="1368">
        <v>0</v>
      </c>
      <c r="DN88" s="1369">
        <v>0</v>
      </c>
      <c r="DO88" s="1370">
        <v>0</v>
      </c>
      <c r="DP88" s="631"/>
      <c r="DQ88" s="672"/>
      <c r="DR88" s="639"/>
      <c r="DS88" s="631"/>
      <c r="DT88" s="672"/>
      <c r="DU88" s="639"/>
      <c r="DV88" s="1368">
        <v>0</v>
      </c>
      <c r="DW88" s="1369">
        <v>0</v>
      </c>
      <c r="DX88" s="1370">
        <v>0</v>
      </c>
      <c r="DY88" s="1432">
        <v>0</v>
      </c>
      <c r="DZ88" s="574"/>
      <c r="EA88" s="574"/>
      <c r="EB88" s="574"/>
      <c r="EC88" s="574"/>
      <c r="ED88" s="574"/>
      <c r="EE88" s="574"/>
      <c r="EF88" s="574"/>
      <c r="EG88" s="574"/>
      <c r="EH88" s="574"/>
      <c r="EI88" s="574"/>
      <c r="EJ88" s="574"/>
      <c r="EK88" s="574"/>
      <c r="EL88" s="574"/>
      <c r="EM88" s="574"/>
      <c r="EN88" s="574"/>
      <c r="EO88" s="574"/>
      <c r="EP88" s="574"/>
      <c r="EQ88" s="574"/>
      <c r="ER88" s="574"/>
      <c r="ES88" s="574"/>
      <c r="ET88" s="574"/>
      <c r="EU88" s="574"/>
      <c r="EV88" s="574"/>
      <c r="EW88" s="574"/>
      <c r="EX88" s="574"/>
      <c r="EY88" s="574"/>
      <c r="EZ88" s="574"/>
      <c r="FA88" s="574"/>
      <c r="FB88" s="574"/>
      <c r="FC88" s="574"/>
      <c r="FD88" s="574"/>
      <c r="FE88" s="574"/>
      <c r="FF88" s="574"/>
      <c r="FG88" s="574"/>
      <c r="FH88" s="574"/>
      <c r="FI88" s="574"/>
      <c r="FJ88" s="574"/>
      <c r="FK88" s="574"/>
      <c r="FL88" s="574"/>
      <c r="FM88" s="574"/>
      <c r="FN88" s="574"/>
      <c r="FO88" s="574"/>
      <c r="FP88" s="574"/>
      <c r="FQ88" s="574"/>
      <c r="FR88" s="574"/>
      <c r="FS88" s="574"/>
      <c r="FT88" s="574"/>
      <c r="FU88" s="574"/>
      <c r="FV88" s="574"/>
      <c r="FW88" s="574"/>
      <c r="FX88" s="574"/>
      <c r="FY88" s="574"/>
      <c r="FZ88" s="574"/>
      <c r="GA88" s="574"/>
      <c r="GB88" s="574"/>
      <c r="GC88" s="574"/>
      <c r="GD88" s="574"/>
      <c r="GE88" s="574"/>
      <c r="GF88" s="574"/>
      <c r="GG88" s="574"/>
      <c r="GH88" s="574"/>
      <c r="GI88" s="574"/>
      <c r="GJ88" s="574"/>
      <c r="GK88" s="574"/>
      <c r="GL88" s="574"/>
      <c r="GM88" s="574"/>
      <c r="GN88" s="574"/>
      <c r="GO88" s="574"/>
      <c r="GP88" s="574"/>
      <c r="GQ88" s="574"/>
      <c r="GR88" s="574"/>
      <c r="GS88" s="574"/>
      <c r="GT88" s="574"/>
      <c r="GU88" s="574"/>
      <c r="GV88" s="574"/>
      <c r="GW88" s="574"/>
      <c r="GX88" s="574"/>
      <c r="GY88" s="574"/>
      <c r="GZ88" s="574"/>
      <c r="HA88" s="574"/>
      <c r="HB88" s="574"/>
      <c r="HC88" s="574"/>
      <c r="HD88" s="574"/>
      <c r="HE88" s="574"/>
      <c r="HF88" s="574"/>
      <c r="HG88" s="574"/>
      <c r="HH88" s="574"/>
      <c r="HI88" s="574"/>
      <c r="HJ88" s="574"/>
      <c r="HK88" s="574"/>
      <c r="HL88" s="574"/>
      <c r="HM88" s="574"/>
      <c r="HN88" s="574"/>
      <c r="HO88" s="574"/>
      <c r="HP88" s="574"/>
      <c r="HQ88" s="574"/>
      <c r="HR88" s="574"/>
      <c r="HS88" s="574"/>
      <c r="HT88" s="574"/>
      <c r="HU88" s="574"/>
      <c r="HV88" s="574"/>
      <c r="HW88" s="574"/>
      <c r="HX88" s="574"/>
      <c r="HY88" s="574"/>
      <c r="HZ88" s="574"/>
      <c r="IA88" s="574"/>
      <c r="IB88" s="574"/>
      <c r="IC88" s="574"/>
      <c r="ID88" s="574"/>
    </row>
    <row r="89" spans="1:238" s="120" customFormat="1" ht="12.75" customHeight="1" x14ac:dyDescent="0.2">
      <c r="A89" s="2053" t="s">
        <v>557</v>
      </c>
      <c r="B89" s="2342" t="s">
        <v>942</v>
      </c>
      <c r="C89" s="2358"/>
      <c r="D89" s="672"/>
      <c r="E89" s="639"/>
      <c r="F89" s="1173"/>
      <c r="G89" s="672"/>
      <c r="H89" s="639"/>
      <c r="I89" s="1173"/>
      <c r="J89" s="672"/>
      <c r="K89" s="639"/>
      <c r="L89" s="1173"/>
      <c r="M89" s="672"/>
      <c r="N89" s="639"/>
      <c r="O89" s="1173"/>
      <c r="P89" s="672"/>
      <c r="Q89" s="639"/>
      <c r="R89" s="1173"/>
      <c r="S89" s="672"/>
      <c r="T89" s="639"/>
      <c r="U89" s="1173"/>
      <c r="V89" s="672"/>
      <c r="W89" s="639"/>
      <c r="X89" s="1173"/>
      <c r="Y89" s="672"/>
      <c r="Z89" s="639"/>
      <c r="AA89" s="1173"/>
      <c r="AB89" s="672"/>
      <c r="AC89" s="639"/>
      <c r="AD89" s="1173"/>
      <c r="AE89" s="672"/>
      <c r="AF89" s="639"/>
      <c r="AG89" s="1173"/>
      <c r="AH89" s="672"/>
      <c r="AI89" s="639"/>
      <c r="AJ89" s="1173"/>
      <c r="AK89" s="672"/>
      <c r="AL89" s="639"/>
      <c r="AM89" s="1173"/>
      <c r="AN89" s="672"/>
      <c r="AO89" s="639"/>
      <c r="AP89" s="1173"/>
      <c r="AQ89" s="672"/>
      <c r="AR89" s="639"/>
      <c r="AS89" s="1173"/>
      <c r="AT89" s="672"/>
      <c r="AU89" s="639"/>
      <c r="AV89" s="1173"/>
      <c r="AW89" s="672"/>
      <c r="AX89" s="639"/>
      <c r="AY89" s="1173"/>
      <c r="AZ89" s="672"/>
      <c r="BA89" s="639"/>
      <c r="BB89" s="1173"/>
      <c r="BC89" s="672"/>
      <c r="BD89" s="639"/>
      <c r="BE89" s="1173"/>
      <c r="BF89" s="672"/>
      <c r="BG89" s="639"/>
      <c r="BH89" s="1173">
        <v>0</v>
      </c>
      <c r="BI89" s="672">
        <v>0</v>
      </c>
      <c r="BJ89" s="639">
        <v>0</v>
      </c>
      <c r="BK89" s="1173"/>
      <c r="BL89" s="672"/>
      <c r="BM89" s="639"/>
      <c r="BN89" s="1173"/>
      <c r="BO89" s="672"/>
      <c r="BP89" s="639"/>
      <c r="BQ89" s="1173"/>
      <c r="BR89" s="672"/>
      <c r="BS89" s="639"/>
      <c r="BT89" s="1173"/>
      <c r="BU89" s="672"/>
      <c r="BV89" s="639"/>
      <c r="BW89" s="1173"/>
      <c r="BX89" s="672"/>
      <c r="BY89" s="639"/>
      <c r="BZ89" s="1173"/>
      <c r="CA89" s="672"/>
      <c r="CB89" s="639"/>
      <c r="CC89" s="1173"/>
      <c r="CD89" s="672"/>
      <c r="CE89" s="639"/>
      <c r="CF89" s="1173"/>
      <c r="CG89" s="672"/>
      <c r="CH89" s="639"/>
      <c r="CI89" s="1173"/>
      <c r="CJ89" s="672"/>
      <c r="CK89" s="1567"/>
      <c r="CL89" s="1173"/>
      <c r="CM89" s="672"/>
      <c r="CN89" s="639"/>
      <c r="CO89" s="1173"/>
      <c r="CP89" s="672"/>
      <c r="CQ89" s="639"/>
      <c r="CR89" s="1173"/>
      <c r="CS89" s="672"/>
      <c r="CT89" s="639"/>
      <c r="CU89" s="1173"/>
      <c r="CV89" s="672"/>
      <c r="CW89" s="639"/>
      <c r="CX89" s="1173"/>
      <c r="CY89" s="672"/>
      <c r="CZ89" s="639"/>
      <c r="DA89" s="1368">
        <v>0</v>
      </c>
      <c r="DB89" s="1369">
        <v>0</v>
      </c>
      <c r="DC89" s="1370">
        <v>0</v>
      </c>
      <c r="DD89" s="1368">
        <v>0</v>
      </c>
      <c r="DE89" s="1369">
        <v>0</v>
      </c>
      <c r="DF89" s="1370">
        <v>0</v>
      </c>
      <c r="DG89" s="1173"/>
      <c r="DH89" s="672"/>
      <c r="DI89" s="639"/>
      <c r="DJ89" s="1173"/>
      <c r="DK89" s="672"/>
      <c r="DL89" s="639"/>
      <c r="DM89" s="1368">
        <v>0</v>
      </c>
      <c r="DN89" s="1369">
        <v>0</v>
      </c>
      <c r="DO89" s="1370">
        <v>0</v>
      </c>
      <c r="DP89" s="1173"/>
      <c r="DQ89" s="672"/>
      <c r="DR89" s="639"/>
      <c r="DS89" s="1173"/>
      <c r="DT89" s="672"/>
      <c r="DU89" s="639"/>
      <c r="DV89" s="1368">
        <v>0</v>
      </c>
      <c r="DW89" s="1369">
        <v>0</v>
      </c>
      <c r="DX89" s="1370">
        <v>0</v>
      </c>
      <c r="DY89" s="691">
        <v>0</v>
      </c>
      <c r="DZ89" s="574"/>
      <c r="EA89" s="574"/>
      <c r="EB89" s="574"/>
      <c r="EC89" s="574"/>
      <c r="ED89" s="574"/>
      <c r="EE89" s="574"/>
      <c r="EF89" s="574"/>
      <c r="EG89" s="574"/>
      <c r="EH89" s="574"/>
      <c r="EI89" s="574"/>
      <c r="EJ89" s="574"/>
      <c r="EK89" s="574"/>
      <c r="EL89" s="574"/>
      <c r="EM89" s="574"/>
      <c r="EN89" s="574"/>
      <c r="EO89" s="574"/>
      <c r="EP89" s="574"/>
      <c r="EQ89" s="574"/>
      <c r="ER89" s="574"/>
      <c r="ES89" s="574"/>
      <c r="ET89" s="574"/>
      <c r="EU89" s="574"/>
      <c r="EV89" s="574"/>
      <c r="EW89" s="574"/>
      <c r="EX89" s="574"/>
      <c r="EY89" s="574"/>
      <c r="EZ89" s="574"/>
      <c r="FA89" s="574"/>
      <c r="FB89" s="574"/>
      <c r="FC89" s="574"/>
      <c r="FD89" s="574"/>
      <c r="FE89" s="574"/>
      <c r="FF89" s="574"/>
      <c r="FG89" s="574"/>
      <c r="FH89" s="574"/>
      <c r="FI89" s="574"/>
      <c r="FJ89" s="574"/>
      <c r="FK89" s="574"/>
      <c r="FL89" s="574"/>
      <c r="FM89" s="574"/>
      <c r="FN89" s="574"/>
      <c r="FO89" s="574"/>
      <c r="FP89" s="574"/>
      <c r="FQ89" s="574"/>
      <c r="FR89" s="574"/>
      <c r="FS89" s="574"/>
      <c r="FT89" s="574"/>
      <c r="FU89" s="574"/>
      <c r="FV89" s="574"/>
      <c r="FW89" s="574"/>
      <c r="FX89" s="574"/>
      <c r="FY89" s="574"/>
      <c r="FZ89" s="574"/>
      <c r="GA89" s="574"/>
      <c r="GB89" s="574"/>
      <c r="GC89" s="574"/>
      <c r="GD89" s="574"/>
      <c r="GE89" s="574"/>
      <c r="GF89" s="574"/>
      <c r="GG89" s="574"/>
      <c r="GH89" s="574"/>
      <c r="GI89" s="574"/>
      <c r="GJ89" s="574"/>
      <c r="GK89" s="574"/>
      <c r="GL89" s="574"/>
      <c r="GM89" s="574"/>
      <c r="GN89" s="574"/>
      <c r="GO89" s="574"/>
      <c r="GP89" s="574"/>
      <c r="GQ89" s="574"/>
      <c r="GR89" s="574"/>
      <c r="GS89" s="574"/>
      <c r="GT89" s="574"/>
      <c r="GU89" s="574"/>
      <c r="GV89" s="574"/>
      <c r="GW89" s="574"/>
      <c r="GX89" s="574"/>
      <c r="GY89" s="574"/>
      <c r="GZ89" s="574"/>
      <c r="HA89" s="574"/>
      <c r="HB89" s="574"/>
      <c r="HC89" s="574"/>
      <c r="HD89" s="574"/>
      <c r="HE89" s="574"/>
      <c r="HF89" s="574"/>
      <c r="HG89" s="574"/>
      <c r="HH89" s="574"/>
      <c r="HI89" s="574"/>
      <c r="HJ89" s="574"/>
      <c r="HK89" s="574"/>
      <c r="HL89" s="574"/>
      <c r="HM89" s="574"/>
      <c r="HN89" s="574"/>
      <c r="HO89" s="574"/>
      <c r="HP89" s="574"/>
      <c r="HQ89" s="574"/>
      <c r="HR89" s="574"/>
      <c r="HS89" s="574"/>
      <c r="HT89" s="574"/>
      <c r="HU89" s="574"/>
      <c r="HV89" s="574"/>
      <c r="HW89" s="574"/>
      <c r="HX89" s="574"/>
      <c r="HY89" s="574"/>
      <c r="HZ89" s="574"/>
      <c r="IA89" s="574"/>
      <c r="IB89" s="574"/>
      <c r="IC89" s="574"/>
      <c r="ID89" s="574"/>
    </row>
    <row r="90" spans="1:238" s="120" customFormat="1" ht="12.75" customHeight="1" x14ac:dyDescent="0.2">
      <c r="A90" s="2053" t="s">
        <v>558</v>
      </c>
      <c r="B90" s="2339" t="s">
        <v>943</v>
      </c>
      <c r="C90" s="2358"/>
      <c r="D90" s="672"/>
      <c r="E90" s="639"/>
      <c r="F90" s="1173"/>
      <c r="G90" s="672"/>
      <c r="H90" s="639"/>
      <c r="I90" s="1173"/>
      <c r="J90" s="672"/>
      <c r="K90" s="639"/>
      <c r="L90" s="1173"/>
      <c r="M90" s="672"/>
      <c r="N90" s="639"/>
      <c r="O90" s="1173"/>
      <c r="P90" s="672"/>
      <c r="Q90" s="639"/>
      <c r="R90" s="1173"/>
      <c r="S90" s="672"/>
      <c r="T90" s="639"/>
      <c r="U90" s="1173"/>
      <c r="V90" s="672"/>
      <c r="W90" s="639"/>
      <c r="X90" s="1173"/>
      <c r="Y90" s="672"/>
      <c r="Z90" s="639"/>
      <c r="AA90" s="1173"/>
      <c r="AB90" s="672"/>
      <c r="AC90" s="639"/>
      <c r="AD90" s="1173"/>
      <c r="AE90" s="672"/>
      <c r="AF90" s="639"/>
      <c r="AG90" s="1173"/>
      <c r="AH90" s="672"/>
      <c r="AI90" s="639"/>
      <c r="AJ90" s="1173"/>
      <c r="AK90" s="672"/>
      <c r="AL90" s="639"/>
      <c r="AM90" s="1173"/>
      <c r="AN90" s="672"/>
      <c r="AO90" s="639"/>
      <c r="AP90" s="1173"/>
      <c r="AQ90" s="672"/>
      <c r="AR90" s="639"/>
      <c r="AS90" s="1173"/>
      <c r="AT90" s="672"/>
      <c r="AU90" s="639"/>
      <c r="AV90" s="1173"/>
      <c r="AW90" s="672"/>
      <c r="AX90" s="639"/>
      <c r="AY90" s="1173"/>
      <c r="AZ90" s="672"/>
      <c r="BA90" s="639"/>
      <c r="BB90" s="1173">
        <v>1509198.919</v>
      </c>
      <c r="BC90" s="672">
        <v>2879584.2630000003</v>
      </c>
      <c r="BD90" s="639">
        <v>2879584.2629999998</v>
      </c>
      <c r="BE90" s="1173"/>
      <c r="BF90" s="672"/>
      <c r="BG90" s="639"/>
      <c r="BH90" s="1173">
        <v>1509198.919</v>
      </c>
      <c r="BI90" s="672">
        <v>2879584.2630000003</v>
      </c>
      <c r="BJ90" s="639">
        <v>2879584.2629999998</v>
      </c>
      <c r="BK90" s="1173"/>
      <c r="BL90" s="672"/>
      <c r="BM90" s="639"/>
      <c r="BN90" s="1173"/>
      <c r="BO90" s="672"/>
      <c r="BP90" s="639"/>
      <c r="BQ90" s="1173"/>
      <c r="BR90" s="672"/>
      <c r="BS90" s="639"/>
      <c r="BT90" s="1173"/>
      <c r="BU90" s="672"/>
      <c r="BV90" s="639"/>
      <c r="BW90" s="1173"/>
      <c r="BX90" s="672"/>
      <c r="BY90" s="639"/>
      <c r="BZ90" s="1173"/>
      <c r="CA90" s="672"/>
      <c r="CB90" s="639"/>
      <c r="CC90" s="1173"/>
      <c r="CD90" s="672"/>
      <c r="CE90" s="639"/>
      <c r="CF90" s="1173"/>
      <c r="CG90" s="672"/>
      <c r="CH90" s="639"/>
      <c r="CI90" s="1173"/>
      <c r="CJ90" s="672"/>
      <c r="CK90" s="1567"/>
      <c r="CL90" s="1173"/>
      <c r="CM90" s="672"/>
      <c r="CN90" s="639"/>
      <c r="CO90" s="1173"/>
      <c r="CP90" s="672"/>
      <c r="CQ90" s="639"/>
      <c r="CR90" s="1173"/>
      <c r="CS90" s="672"/>
      <c r="CT90" s="639"/>
      <c r="CU90" s="1173"/>
      <c r="CV90" s="672"/>
      <c r="CW90" s="639"/>
      <c r="CX90" s="1173"/>
      <c r="CY90" s="672"/>
      <c r="CZ90" s="639"/>
      <c r="DA90" s="1368">
        <v>0</v>
      </c>
      <c r="DB90" s="1369">
        <v>0</v>
      </c>
      <c r="DC90" s="1370">
        <v>0</v>
      </c>
      <c r="DD90" s="1368">
        <v>1509198.919</v>
      </c>
      <c r="DE90" s="1369">
        <v>2879584.2630000003</v>
      </c>
      <c r="DF90" s="1370">
        <v>2879584.2629999998</v>
      </c>
      <c r="DG90" s="1173"/>
      <c r="DH90" s="672"/>
      <c r="DI90" s="639"/>
      <c r="DJ90" s="1173"/>
      <c r="DK90" s="672">
        <v>290775.49699999997</v>
      </c>
      <c r="DL90" s="639">
        <v>290775.49699999997</v>
      </c>
      <c r="DM90" s="1368">
        <v>0</v>
      </c>
      <c r="DN90" s="1369">
        <v>290775.49699999997</v>
      </c>
      <c r="DO90" s="1370">
        <v>290775.49699999997</v>
      </c>
      <c r="DP90" s="1173"/>
      <c r="DQ90" s="672">
        <v>23447.385000000002</v>
      </c>
      <c r="DR90" s="639">
        <v>23447.385000000002</v>
      </c>
      <c r="DS90" s="1173"/>
      <c r="DT90" s="672">
        <v>84692.354000000007</v>
      </c>
      <c r="DU90" s="639">
        <v>84692.354000000007</v>
      </c>
      <c r="DV90" s="1368">
        <v>1509198.919</v>
      </c>
      <c r="DW90" s="1613">
        <v>3278499.4989999998</v>
      </c>
      <c r="DX90" s="1370">
        <v>3278499.4989999994</v>
      </c>
      <c r="DY90" s="691">
        <v>99.999999999999986</v>
      </c>
      <c r="DZ90" s="574"/>
      <c r="EA90" s="574"/>
      <c r="EB90" s="574"/>
      <c r="EC90" s="574"/>
      <c r="ED90" s="574"/>
      <c r="EE90" s="574"/>
      <c r="EF90" s="574"/>
      <c r="EG90" s="574"/>
      <c r="EH90" s="574"/>
      <c r="EI90" s="574"/>
      <c r="EJ90" s="574"/>
      <c r="EK90" s="574"/>
      <c r="EL90" s="574"/>
      <c r="EM90" s="574"/>
      <c r="EN90" s="574"/>
      <c r="EO90" s="574"/>
      <c r="EP90" s="574"/>
      <c r="EQ90" s="574"/>
      <c r="ER90" s="574"/>
      <c r="ES90" s="574"/>
      <c r="ET90" s="574"/>
      <c r="EU90" s="574"/>
      <c r="EV90" s="574"/>
      <c r="EW90" s="574"/>
      <c r="EX90" s="574"/>
      <c r="EY90" s="574"/>
      <c r="EZ90" s="574"/>
      <c r="FA90" s="574"/>
      <c r="FB90" s="574"/>
      <c r="FC90" s="574"/>
      <c r="FD90" s="574"/>
      <c r="FE90" s="574"/>
      <c r="FF90" s="574"/>
      <c r="FG90" s="574"/>
      <c r="FH90" s="574"/>
      <c r="FI90" s="574"/>
      <c r="FJ90" s="574"/>
      <c r="FK90" s="574"/>
      <c r="FL90" s="574"/>
      <c r="FM90" s="574"/>
      <c r="FN90" s="574"/>
      <c r="FO90" s="574"/>
      <c r="FP90" s="574"/>
      <c r="FQ90" s="574"/>
      <c r="FR90" s="574"/>
      <c r="FS90" s="574"/>
      <c r="FT90" s="574"/>
      <c r="FU90" s="574"/>
      <c r="FV90" s="574"/>
      <c r="FW90" s="574"/>
      <c r="FX90" s="574"/>
      <c r="FY90" s="574"/>
      <c r="FZ90" s="574"/>
      <c r="GA90" s="574"/>
      <c r="GB90" s="574"/>
      <c r="GC90" s="574"/>
      <c r="GD90" s="574"/>
      <c r="GE90" s="574"/>
      <c r="GF90" s="574"/>
      <c r="GG90" s="574"/>
      <c r="GH90" s="574"/>
      <c r="GI90" s="574"/>
      <c r="GJ90" s="574"/>
      <c r="GK90" s="574"/>
      <c r="GL90" s="574"/>
      <c r="GM90" s="574"/>
      <c r="GN90" s="574"/>
      <c r="GO90" s="574"/>
      <c r="GP90" s="574"/>
      <c r="GQ90" s="574"/>
      <c r="GR90" s="574"/>
      <c r="GS90" s="574"/>
      <c r="GT90" s="574"/>
      <c r="GU90" s="574"/>
      <c r="GV90" s="574"/>
      <c r="GW90" s="574"/>
      <c r="GX90" s="574"/>
      <c r="GY90" s="574"/>
      <c r="GZ90" s="574"/>
      <c r="HA90" s="574"/>
      <c r="HB90" s="574"/>
      <c r="HC90" s="574"/>
      <c r="HD90" s="574"/>
      <c r="HE90" s="574"/>
      <c r="HF90" s="574"/>
      <c r="HG90" s="574"/>
      <c r="HH90" s="574"/>
      <c r="HI90" s="574"/>
      <c r="HJ90" s="574"/>
      <c r="HK90" s="574"/>
      <c r="HL90" s="574"/>
      <c r="HM90" s="574"/>
      <c r="HN90" s="574"/>
      <c r="HO90" s="574"/>
      <c r="HP90" s="574"/>
      <c r="HQ90" s="574"/>
      <c r="HR90" s="574"/>
      <c r="HS90" s="574"/>
      <c r="HT90" s="574"/>
      <c r="HU90" s="574"/>
      <c r="HV90" s="574"/>
      <c r="HW90" s="574"/>
      <c r="HX90" s="574"/>
      <c r="HY90" s="574"/>
      <c r="HZ90" s="574"/>
      <c r="IA90" s="574"/>
      <c r="IB90" s="574"/>
      <c r="IC90" s="574"/>
      <c r="ID90" s="574"/>
    </row>
    <row r="91" spans="1:238" s="120" customFormat="1" ht="12.75" customHeight="1" x14ac:dyDescent="0.2">
      <c r="A91" s="2053"/>
      <c r="B91" s="2339" t="s">
        <v>944</v>
      </c>
      <c r="C91" s="2358"/>
      <c r="D91" s="672"/>
      <c r="E91" s="639"/>
      <c r="F91" s="1173"/>
      <c r="G91" s="672"/>
      <c r="H91" s="639"/>
      <c r="I91" s="1173"/>
      <c r="J91" s="672"/>
      <c r="K91" s="639"/>
      <c r="L91" s="1173"/>
      <c r="M91" s="672"/>
      <c r="N91" s="639"/>
      <c r="O91" s="1173"/>
      <c r="P91" s="672"/>
      <c r="Q91" s="639"/>
      <c r="R91" s="1173"/>
      <c r="S91" s="672"/>
      <c r="T91" s="639"/>
      <c r="U91" s="1173"/>
      <c r="V91" s="672"/>
      <c r="W91" s="639"/>
      <c r="X91" s="1173"/>
      <c r="Y91" s="672"/>
      <c r="Z91" s="639"/>
      <c r="AA91" s="1173"/>
      <c r="AB91" s="672"/>
      <c r="AC91" s="639"/>
      <c r="AD91" s="1173"/>
      <c r="AE91" s="672"/>
      <c r="AF91" s="639"/>
      <c r="AG91" s="1173"/>
      <c r="AH91" s="672"/>
      <c r="AI91" s="639"/>
      <c r="AJ91" s="1173"/>
      <c r="AK91" s="672"/>
      <c r="AL91" s="639"/>
      <c r="AM91" s="1173"/>
      <c r="AN91" s="672"/>
      <c r="AO91" s="639"/>
      <c r="AP91" s="1173"/>
      <c r="AQ91" s="672"/>
      <c r="AR91" s="639"/>
      <c r="AS91" s="1173"/>
      <c r="AT91" s="672"/>
      <c r="AU91" s="639"/>
      <c r="AV91" s="1173"/>
      <c r="AW91" s="672"/>
      <c r="AX91" s="639"/>
      <c r="AY91" s="1173"/>
      <c r="AZ91" s="672"/>
      <c r="BA91" s="639"/>
      <c r="BB91" s="1173">
        <v>2879124</v>
      </c>
      <c r="BC91" s="672">
        <v>4766781</v>
      </c>
      <c r="BD91" s="639">
        <v>4766781</v>
      </c>
      <c r="BE91" s="1173"/>
      <c r="BF91" s="672"/>
      <c r="BG91" s="639"/>
      <c r="BH91" s="1173">
        <v>2879124</v>
      </c>
      <c r="BI91" s="672">
        <v>4766781</v>
      </c>
      <c r="BJ91" s="639">
        <v>4766781</v>
      </c>
      <c r="BK91" s="1173"/>
      <c r="BL91" s="672"/>
      <c r="BM91" s="639"/>
      <c r="BN91" s="1173"/>
      <c r="BO91" s="672"/>
      <c r="BP91" s="639"/>
      <c r="BQ91" s="1173"/>
      <c r="BR91" s="672"/>
      <c r="BS91" s="639"/>
      <c r="BT91" s="1173"/>
      <c r="BU91" s="672"/>
      <c r="BV91" s="639"/>
      <c r="BW91" s="1173"/>
      <c r="BX91" s="672"/>
      <c r="BY91" s="639"/>
      <c r="BZ91" s="1173"/>
      <c r="CA91" s="672"/>
      <c r="CB91" s="639"/>
      <c r="CC91" s="1173"/>
      <c r="CD91" s="672"/>
      <c r="CE91" s="639"/>
      <c r="CF91" s="1173"/>
      <c r="CG91" s="672"/>
      <c r="CH91" s="639"/>
      <c r="CI91" s="1173"/>
      <c r="CJ91" s="672"/>
      <c r="CK91" s="1567"/>
      <c r="CL91" s="1173"/>
      <c r="CM91" s="672"/>
      <c r="CN91" s="639"/>
      <c r="CO91" s="1173"/>
      <c r="CP91" s="672"/>
      <c r="CQ91" s="639"/>
      <c r="CR91" s="1173"/>
      <c r="CS91" s="672"/>
      <c r="CT91" s="639"/>
      <c r="CU91" s="1173"/>
      <c r="CV91" s="672"/>
      <c r="CW91" s="639"/>
      <c r="CX91" s="1173"/>
      <c r="CY91" s="672"/>
      <c r="CZ91" s="639"/>
      <c r="DA91" s="1368">
        <v>0</v>
      </c>
      <c r="DB91" s="1369">
        <v>0</v>
      </c>
      <c r="DC91" s="1370">
        <v>0</v>
      </c>
      <c r="DD91" s="1368">
        <v>2879124</v>
      </c>
      <c r="DE91" s="1369">
        <v>4766781</v>
      </c>
      <c r="DF91" s="1370">
        <v>4766781</v>
      </c>
      <c r="DG91" s="1173"/>
      <c r="DH91" s="672"/>
      <c r="DI91" s="639"/>
      <c r="DJ91" s="1173"/>
      <c r="DK91" s="672">
        <v>53455</v>
      </c>
      <c r="DL91" s="639">
        <v>53455</v>
      </c>
      <c r="DM91" s="1368">
        <v>0</v>
      </c>
      <c r="DN91" s="1369">
        <v>53455</v>
      </c>
      <c r="DO91" s="1370">
        <v>53455</v>
      </c>
      <c r="DP91" s="1173"/>
      <c r="DQ91" s="672">
        <v>12867.782999999999</v>
      </c>
      <c r="DR91" s="639">
        <v>12867.782999999999</v>
      </c>
      <c r="DS91" s="1173"/>
      <c r="DT91" s="672">
        <v>2578</v>
      </c>
      <c r="DU91" s="639">
        <v>2578</v>
      </c>
      <c r="DV91" s="1368">
        <v>2879124</v>
      </c>
      <c r="DW91" s="1613">
        <v>4835681.7829999998</v>
      </c>
      <c r="DX91" s="1370">
        <v>4835681.7829999998</v>
      </c>
      <c r="DY91" s="691">
        <v>100</v>
      </c>
      <c r="DZ91" s="574"/>
      <c r="EA91" s="574"/>
      <c r="EB91" s="574"/>
      <c r="EC91" s="574"/>
      <c r="ED91" s="574"/>
      <c r="EE91" s="574"/>
      <c r="EF91" s="574"/>
      <c r="EG91" s="574"/>
      <c r="EH91" s="574"/>
      <c r="EI91" s="574"/>
      <c r="EJ91" s="574"/>
      <c r="EK91" s="574"/>
      <c r="EL91" s="574"/>
      <c r="EM91" s="574"/>
      <c r="EN91" s="574"/>
      <c r="EO91" s="574"/>
      <c r="EP91" s="574"/>
      <c r="EQ91" s="574"/>
      <c r="ER91" s="574"/>
      <c r="ES91" s="574"/>
      <c r="ET91" s="574"/>
      <c r="EU91" s="574"/>
      <c r="EV91" s="574"/>
      <c r="EW91" s="574"/>
      <c r="EX91" s="574"/>
      <c r="EY91" s="574"/>
      <c r="EZ91" s="574"/>
      <c r="FA91" s="574"/>
      <c r="FB91" s="574"/>
      <c r="FC91" s="574"/>
      <c r="FD91" s="574"/>
      <c r="FE91" s="574"/>
      <c r="FF91" s="574"/>
      <c r="FG91" s="574"/>
      <c r="FH91" s="574"/>
      <c r="FI91" s="574"/>
      <c r="FJ91" s="574"/>
      <c r="FK91" s="574"/>
      <c r="FL91" s="574"/>
      <c r="FM91" s="574"/>
      <c r="FN91" s="574"/>
      <c r="FO91" s="574"/>
      <c r="FP91" s="574"/>
      <c r="FQ91" s="574"/>
      <c r="FR91" s="574"/>
      <c r="FS91" s="574"/>
      <c r="FT91" s="574"/>
      <c r="FU91" s="574"/>
      <c r="FV91" s="574"/>
      <c r="FW91" s="574"/>
      <c r="FX91" s="574"/>
      <c r="FY91" s="574"/>
      <c r="FZ91" s="574"/>
      <c r="GA91" s="574"/>
      <c r="GB91" s="574"/>
      <c r="GC91" s="574"/>
      <c r="GD91" s="574"/>
      <c r="GE91" s="574"/>
      <c r="GF91" s="574"/>
      <c r="GG91" s="574"/>
      <c r="GH91" s="574"/>
      <c r="GI91" s="574"/>
      <c r="GJ91" s="574"/>
      <c r="GK91" s="574"/>
      <c r="GL91" s="574"/>
      <c r="GM91" s="574"/>
      <c r="GN91" s="574"/>
      <c r="GO91" s="574"/>
      <c r="GP91" s="574"/>
      <c r="GQ91" s="574"/>
      <c r="GR91" s="574"/>
      <c r="GS91" s="574"/>
      <c r="GT91" s="574"/>
      <c r="GU91" s="574"/>
      <c r="GV91" s="574"/>
      <c r="GW91" s="574"/>
      <c r="GX91" s="574"/>
      <c r="GY91" s="574"/>
      <c r="GZ91" s="574"/>
      <c r="HA91" s="574"/>
      <c r="HB91" s="574"/>
      <c r="HC91" s="574"/>
      <c r="HD91" s="574"/>
      <c r="HE91" s="574"/>
      <c r="HF91" s="574"/>
      <c r="HG91" s="574"/>
      <c r="HH91" s="574"/>
      <c r="HI91" s="574"/>
      <c r="HJ91" s="574"/>
      <c r="HK91" s="574"/>
      <c r="HL91" s="574"/>
      <c r="HM91" s="574"/>
      <c r="HN91" s="574"/>
      <c r="HO91" s="574"/>
      <c r="HP91" s="574"/>
      <c r="HQ91" s="574"/>
      <c r="HR91" s="574"/>
      <c r="HS91" s="574"/>
      <c r="HT91" s="574"/>
      <c r="HU91" s="574"/>
      <c r="HV91" s="574"/>
      <c r="HW91" s="574"/>
      <c r="HX91" s="574"/>
      <c r="HY91" s="574"/>
      <c r="HZ91" s="574"/>
      <c r="IA91" s="574"/>
      <c r="IB91" s="574"/>
      <c r="IC91" s="574"/>
      <c r="ID91" s="574"/>
    </row>
    <row r="92" spans="1:238" ht="12.75" customHeight="1" x14ac:dyDescent="0.2">
      <c r="A92" s="2053" t="s">
        <v>559</v>
      </c>
      <c r="B92" s="2339" t="s">
        <v>1091</v>
      </c>
      <c r="C92" s="2348"/>
      <c r="D92" s="666"/>
      <c r="E92" s="633"/>
      <c r="F92" s="625"/>
      <c r="G92" s="666"/>
      <c r="H92" s="633"/>
      <c r="I92" s="625"/>
      <c r="J92" s="666"/>
      <c r="K92" s="633"/>
      <c r="L92" s="625"/>
      <c r="M92" s="666"/>
      <c r="N92" s="633"/>
      <c r="O92" s="625"/>
      <c r="P92" s="666"/>
      <c r="Q92" s="633"/>
      <c r="R92" s="625"/>
      <c r="S92" s="666"/>
      <c r="T92" s="633"/>
      <c r="U92" s="625"/>
      <c r="V92" s="666"/>
      <c r="W92" s="633"/>
      <c r="X92" s="625"/>
      <c r="Y92" s="666"/>
      <c r="Z92" s="633"/>
      <c r="AA92" s="625"/>
      <c r="AB92" s="666"/>
      <c r="AC92" s="633"/>
      <c r="AD92" s="625"/>
      <c r="AE92" s="666"/>
      <c r="AF92" s="633"/>
      <c r="AG92" s="625"/>
      <c r="AH92" s="666"/>
      <c r="AI92" s="633"/>
      <c r="AJ92" s="625"/>
      <c r="AK92" s="666"/>
      <c r="AL92" s="633"/>
      <c r="AM92" s="625"/>
      <c r="AN92" s="666"/>
      <c r="AO92" s="633"/>
      <c r="AP92" s="625"/>
      <c r="AQ92" s="666"/>
      <c r="AR92" s="633"/>
      <c r="AS92" s="625"/>
      <c r="AT92" s="666"/>
      <c r="AU92" s="633"/>
      <c r="AV92" s="625"/>
      <c r="AW92" s="666"/>
      <c r="AX92" s="633"/>
      <c r="AY92" s="625"/>
      <c r="AZ92" s="666"/>
      <c r="BA92" s="633"/>
      <c r="BB92" s="625"/>
      <c r="BC92" s="1442">
        <v>454799.66200000001</v>
      </c>
      <c r="BD92" s="1443">
        <v>454799.66200000001</v>
      </c>
      <c r="BE92" s="625"/>
      <c r="BF92" s="1442"/>
      <c r="BG92" s="1443"/>
      <c r="BH92" s="625">
        <v>0</v>
      </c>
      <c r="BI92" s="1442">
        <v>454799.66200000001</v>
      </c>
      <c r="BJ92" s="1443">
        <v>454799.66200000001</v>
      </c>
      <c r="BK92" s="625"/>
      <c r="BL92" s="666"/>
      <c r="BM92" s="633"/>
      <c r="BN92" s="625"/>
      <c r="BO92" s="666"/>
      <c r="BP92" s="633"/>
      <c r="BQ92" s="625"/>
      <c r="BR92" s="666"/>
      <c r="BS92" s="633"/>
      <c r="BT92" s="625"/>
      <c r="BU92" s="666"/>
      <c r="BV92" s="633"/>
      <c r="BW92" s="625"/>
      <c r="BX92" s="666"/>
      <c r="BY92" s="633"/>
      <c r="BZ92" s="625"/>
      <c r="CA92" s="666"/>
      <c r="CB92" s="633"/>
      <c r="CC92" s="625"/>
      <c r="CD92" s="666"/>
      <c r="CE92" s="633"/>
      <c r="CF92" s="625"/>
      <c r="CG92" s="666"/>
      <c r="CH92" s="633"/>
      <c r="CI92" s="625"/>
      <c r="CJ92" s="666"/>
      <c r="CK92" s="1546"/>
      <c r="CL92" s="625"/>
      <c r="CM92" s="666"/>
      <c r="CN92" s="633"/>
      <c r="CO92" s="625"/>
      <c r="CP92" s="666"/>
      <c r="CQ92" s="633"/>
      <c r="CR92" s="625"/>
      <c r="CS92" s="666"/>
      <c r="CT92" s="633"/>
      <c r="CU92" s="625"/>
      <c r="CV92" s="666"/>
      <c r="CW92" s="633"/>
      <c r="CX92" s="625"/>
      <c r="CY92" s="666"/>
      <c r="CZ92" s="633"/>
      <c r="DA92" s="1368">
        <v>0</v>
      </c>
      <c r="DB92" s="1369">
        <v>0</v>
      </c>
      <c r="DC92" s="1370">
        <v>0</v>
      </c>
      <c r="DD92" s="1368">
        <v>0</v>
      </c>
      <c r="DE92" s="1369">
        <v>454799.66200000001</v>
      </c>
      <c r="DF92" s="1370">
        <v>454799.66200000001</v>
      </c>
      <c r="DG92" s="1441"/>
      <c r="DH92" s="1442"/>
      <c r="DI92" s="1443"/>
      <c r="DJ92" s="1441"/>
      <c r="DK92" s="1442"/>
      <c r="DL92" s="1443"/>
      <c r="DM92" s="1368">
        <v>0</v>
      </c>
      <c r="DN92" s="1369">
        <v>0</v>
      </c>
      <c r="DO92" s="1370">
        <v>0</v>
      </c>
      <c r="DP92" s="1441"/>
      <c r="DQ92" s="1442"/>
      <c r="DR92" s="1443"/>
      <c r="DS92" s="1441"/>
      <c r="DT92" s="1442"/>
      <c r="DU92" s="1443"/>
      <c r="DV92" s="1368">
        <v>0</v>
      </c>
      <c r="DW92" s="1369">
        <v>454799.66200000001</v>
      </c>
      <c r="DX92" s="1370">
        <v>454799.66200000001</v>
      </c>
      <c r="DY92" s="691">
        <v>0</v>
      </c>
      <c r="DZ92" s="132"/>
      <c r="EA92" s="132"/>
      <c r="EB92" s="132"/>
      <c r="EC92" s="132"/>
      <c r="ED92" s="132"/>
      <c r="EE92" s="132"/>
      <c r="EF92" s="132"/>
      <c r="EG92" s="132"/>
      <c r="EH92" s="132"/>
      <c r="EI92" s="132"/>
      <c r="EJ92" s="132"/>
      <c r="EK92" s="132"/>
      <c r="EL92" s="132"/>
      <c r="EM92" s="132"/>
      <c r="EN92" s="132"/>
      <c r="EO92" s="132"/>
      <c r="EP92" s="132"/>
      <c r="EQ92" s="132"/>
      <c r="ER92" s="132"/>
      <c r="ES92" s="132"/>
      <c r="ET92" s="132"/>
      <c r="EU92" s="132"/>
      <c r="EV92" s="132"/>
      <c r="EW92" s="132"/>
      <c r="EX92" s="132"/>
      <c r="EY92" s="132"/>
      <c r="EZ92" s="132"/>
      <c r="FA92" s="132"/>
      <c r="FB92" s="132"/>
      <c r="FC92" s="132"/>
      <c r="FD92" s="132"/>
      <c r="FE92" s="132"/>
      <c r="FF92" s="132"/>
      <c r="FG92" s="132"/>
      <c r="FH92" s="132"/>
      <c r="FI92" s="132"/>
      <c r="FJ92" s="132"/>
      <c r="FK92" s="132"/>
      <c r="FL92" s="132"/>
      <c r="FM92" s="132"/>
      <c r="FN92" s="132"/>
      <c r="FO92" s="132"/>
      <c r="FP92" s="132"/>
      <c r="FQ92" s="132"/>
      <c r="FR92" s="132"/>
      <c r="FS92" s="132"/>
      <c r="FT92" s="132"/>
      <c r="FU92" s="132"/>
      <c r="FV92" s="132"/>
      <c r="FW92" s="132"/>
      <c r="FX92" s="132"/>
      <c r="FY92" s="132"/>
      <c r="FZ92" s="132"/>
      <c r="GA92" s="132"/>
      <c r="GB92" s="132"/>
      <c r="GC92" s="132"/>
      <c r="GD92" s="132"/>
      <c r="GE92" s="132"/>
      <c r="GF92" s="132"/>
      <c r="GG92" s="132"/>
      <c r="GH92" s="132"/>
      <c r="GI92" s="132"/>
      <c r="GJ92" s="132"/>
      <c r="GK92" s="132"/>
      <c r="GL92" s="132"/>
      <c r="GM92" s="132"/>
      <c r="GN92" s="132"/>
      <c r="GO92" s="132"/>
      <c r="GP92" s="132"/>
      <c r="GQ92" s="132"/>
      <c r="GR92" s="132"/>
      <c r="GS92" s="132"/>
      <c r="GT92" s="132"/>
      <c r="GU92" s="132"/>
      <c r="GV92" s="132"/>
      <c r="GW92" s="132"/>
      <c r="GX92" s="132"/>
      <c r="GY92" s="132"/>
      <c r="GZ92" s="132"/>
      <c r="HA92" s="132"/>
      <c r="HB92" s="132"/>
      <c r="HC92" s="132"/>
      <c r="HD92" s="132"/>
      <c r="HE92" s="132"/>
      <c r="HF92" s="132"/>
      <c r="HG92" s="132"/>
      <c r="HH92" s="132"/>
      <c r="HI92" s="132"/>
      <c r="HJ92" s="132"/>
      <c r="HK92" s="132"/>
      <c r="HL92" s="132"/>
      <c r="HM92" s="132"/>
      <c r="HN92" s="132"/>
      <c r="HO92" s="132"/>
      <c r="HP92" s="132"/>
    </row>
    <row r="93" spans="1:238" ht="12.75" customHeight="1" thickBot="1" x14ac:dyDescent="0.25">
      <c r="A93" s="2053" t="s">
        <v>35</v>
      </c>
      <c r="B93" s="2339" t="s">
        <v>1024</v>
      </c>
      <c r="C93" s="2348"/>
      <c r="D93" s="666"/>
      <c r="E93" s="633"/>
      <c r="F93" s="625"/>
      <c r="G93" s="666"/>
      <c r="H93" s="633"/>
      <c r="I93" s="625"/>
      <c r="J93" s="666"/>
      <c r="K93" s="633"/>
      <c r="L93" s="625"/>
      <c r="M93" s="666"/>
      <c r="N93" s="633"/>
      <c r="O93" s="625"/>
      <c r="P93" s="666"/>
      <c r="Q93" s="633"/>
      <c r="R93" s="625"/>
      <c r="S93" s="666"/>
      <c r="T93" s="633"/>
      <c r="U93" s="625"/>
      <c r="V93" s="666"/>
      <c r="W93" s="633"/>
      <c r="X93" s="625"/>
      <c r="Y93" s="666"/>
      <c r="Z93" s="633"/>
      <c r="AA93" s="625"/>
      <c r="AB93" s="666"/>
      <c r="AC93" s="633"/>
      <c r="AD93" s="625"/>
      <c r="AE93" s="666"/>
      <c r="AF93" s="633"/>
      <c r="AG93" s="625"/>
      <c r="AH93" s="666"/>
      <c r="AI93" s="633"/>
      <c r="AJ93" s="625"/>
      <c r="AK93" s="666"/>
      <c r="AL93" s="633"/>
      <c r="AM93" s="625"/>
      <c r="AN93" s="666"/>
      <c r="AO93" s="633"/>
      <c r="AP93" s="625"/>
      <c r="AQ93" s="666"/>
      <c r="AR93" s="633"/>
      <c r="AS93" s="625"/>
      <c r="AT93" s="666"/>
      <c r="AU93" s="633"/>
      <c r="AV93" s="625"/>
      <c r="AW93" s="666"/>
      <c r="AX93" s="633"/>
      <c r="AY93" s="625"/>
      <c r="AZ93" s="666"/>
      <c r="BA93" s="633"/>
      <c r="BB93" s="625"/>
      <c r="BC93" s="666"/>
      <c r="BD93" s="633"/>
      <c r="BE93" s="1441"/>
      <c r="BF93" s="1442"/>
      <c r="BG93" s="1443"/>
      <c r="BH93" s="1441">
        <v>0</v>
      </c>
      <c r="BI93" s="1442">
        <v>0</v>
      </c>
      <c r="BJ93" s="1443">
        <v>0</v>
      </c>
      <c r="BK93" s="625"/>
      <c r="BL93" s="666"/>
      <c r="BM93" s="633"/>
      <c r="BN93" s="625"/>
      <c r="BO93" s="666"/>
      <c r="BP93" s="633"/>
      <c r="BQ93" s="625"/>
      <c r="BR93" s="666"/>
      <c r="BS93" s="633"/>
      <c r="BT93" s="625"/>
      <c r="BU93" s="666"/>
      <c r="BV93" s="633"/>
      <c r="BW93" s="625"/>
      <c r="BX93" s="666"/>
      <c r="BY93" s="633"/>
      <c r="BZ93" s="625"/>
      <c r="CA93" s="666"/>
      <c r="CB93" s="633"/>
      <c r="CC93" s="625"/>
      <c r="CD93" s="666"/>
      <c r="CE93" s="633">
        <v>21300000</v>
      </c>
      <c r="CF93" s="625"/>
      <c r="CG93" s="666"/>
      <c r="CH93" s="633"/>
      <c r="CI93" s="625"/>
      <c r="CJ93" s="666"/>
      <c r="CK93" s="1546"/>
      <c r="CL93" s="625"/>
      <c r="CM93" s="666"/>
      <c r="CN93" s="633"/>
      <c r="CO93" s="625"/>
      <c r="CP93" s="666"/>
      <c r="CQ93" s="633"/>
      <c r="CR93" s="625"/>
      <c r="CS93" s="666"/>
      <c r="CT93" s="633"/>
      <c r="CU93" s="625"/>
      <c r="CV93" s="666"/>
      <c r="CW93" s="633"/>
      <c r="CX93" s="625"/>
      <c r="CY93" s="666"/>
      <c r="CZ93" s="633"/>
      <c r="DA93" s="1368">
        <v>0</v>
      </c>
      <c r="DB93" s="1369">
        <v>0</v>
      </c>
      <c r="DC93" s="1370">
        <v>21300000</v>
      </c>
      <c r="DD93" s="1368">
        <v>0</v>
      </c>
      <c r="DE93" s="1369">
        <v>0</v>
      </c>
      <c r="DF93" s="1370">
        <v>21300000</v>
      </c>
      <c r="DG93" s="625"/>
      <c r="DH93" s="666"/>
      <c r="DI93" s="633"/>
      <c r="DJ93" s="1441"/>
      <c r="DK93" s="1442"/>
      <c r="DL93" s="1443"/>
      <c r="DM93" s="1368">
        <v>0</v>
      </c>
      <c r="DN93" s="1369">
        <v>0</v>
      </c>
      <c r="DO93" s="1370">
        <v>0</v>
      </c>
      <c r="DP93" s="625"/>
      <c r="DQ93" s="666"/>
      <c r="DR93" s="633"/>
      <c r="DS93" s="625"/>
      <c r="DT93" s="666"/>
      <c r="DU93" s="633"/>
      <c r="DV93" s="1368">
        <v>0</v>
      </c>
      <c r="DW93" s="1369">
        <v>0</v>
      </c>
      <c r="DX93" s="1370">
        <v>21300000</v>
      </c>
      <c r="DY93" s="1449">
        <v>0</v>
      </c>
      <c r="DZ93" s="132"/>
      <c r="EA93" s="132"/>
      <c r="EB93" s="132"/>
      <c r="EC93" s="132"/>
      <c r="ED93" s="132"/>
      <c r="EE93" s="132"/>
      <c r="EF93" s="132"/>
      <c r="EG93" s="132"/>
      <c r="EH93" s="132"/>
      <c r="EI93" s="132"/>
      <c r="EJ93" s="132"/>
      <c r="EK93" s="132"/>
      <c r="EL93" s="132"/>
      <c r="EM93" s="132"/>
      <c r="EN93" s="132"/>
      <c r="EO93" s="132"/>
      <c r="EP93" s="132"/>
      <c r="EQ93" s="132"/>
      <c r="ER93" s="132"/>
      <c r="ES93" s="132"/>
      <c r="ET93" s="132"/>
      <c r="EU93" s="132"/>
      <c r="EV93" s="132"/>
      <c r="EW93" s="132"/>
      <c r="EX93" s="132"/>
      <c r="EY93" s="132"/>
      <c r="EZ93" s="132"/>
      <c r="FA93" s="132"/>
      <c r="FB93" s="132"/>
      <c r="FC93" s="132"/>
      <c r="FD93" s="132"/>
      <c r="FE93" s="132"/>
      <c r="FF93" s="132"/>
      <c r="FG93" s="132"/>
      <c r="FH93" s="132"/>
      <c r="FI93" s="132"/>
      <c r="FJ93" s="132"/>
      <c r="FK93" s="132"/>
      <c r="FL93" s="132"/>
      <c r="FM93" s="132"/>
      <c r="FN93" s="132"/>
      <c r="FO93" s="132"/>
      <c r="FP93" s="132"/>
      <c r="FQ93" s="132"/>
      <c r="FR93" s="132"/>
      <c r="FS93" s="132"/>
      <c r="FT93" s="132"/>
      <c r="FU93" s="132"/>
      <c r="FV93" s="132"/>
      <c r="FW93" s="132"/>
      <c r="FX93" s="132"/>
      <c r="FY93" s="132"/>
      <c r="FZ93" s="132"/>
      <c r="GA93" s="132"/>
      <c r="GB93" s="132"/>
      <c r="GC93" s="132"/>
      <c r="GD93" s="132"/>
      <c r="GE93" s="132"/>
      <c r="GF93" s="132"/>
      <c r="GG93" s="132"/>
      <c r="GH93" s="132"/>
      <c r="GI93" s="132"/>
      <c r="GJ93" s="132"/>
      <c r="GK93" s="132"/>
      <c r="GL93" s="132"/>
      <c r="GM93" s="132"/>
      <c r="GN93" s="132"/>
      <c r="GO93" s="132"/>
      <c r="GP93" s="132"/>
      <c r="GQ93" s="132"/>
      <c r="GR93" s="132"/>
      <c r="GS93" s="132"/>
      <c r="GT93" s="132"/>
      <c r="GU93" s="132"/>
      <c r="GV93" s="132"/>
      <c r="GW93" s="132"/>
      <c r="GX93" s="132"/>
      <c r="GY93" s="132"/>
      <c r="GZ93" s="132"/>
      <c r="HA93" s="132"/>
      <c r="HB93" s="132"/>
      <c r="HC93" s="132"/>
      <c r="HD93" s="132"/>
      <c r="HE93" s="132"/>
      <c r="HF93" s="132"/>
      <c r="HG93" s="132"/>
      <c r="HH93" s="132"/>
      <c r="HI93" s="132"/>
      <c r="HJ93" s="132"/>
      <c r="HK93" s="132"/>
      <c r="HL93" s="132"/>
      <c r="HM93" s="132"/>
      <c r="HN93" s="132"/>
      <c r="HO93" s="132"/>
      <c r="HP93" s="132"/>
    </row>
    <row r="94" spans="1:238" ht="20.100000000000001" customHeight="1" thickBot="1" x14ac:dyDescent="0.25">
      <c r="A94" s="2079"/>
      <c r="B94" s="2347" t="s">
        <v>925</v>
      </c>
      <c r="C94" s="2359">
        <v>757870</v>
      </c>
      <c r="D94" s="1409">
        <v>461545.48</v>
      </c>
      <c r="E94" s="1409">
        <v>457106.54199999996</v>
      </c>
      <c r="F94" s="1409">
        <v>999647</v>
      </c>
      <c r="G94" s="1409">
        <v>775258</v>
      </c>
      <c r="H94" s="1409">
        <v>731795.60400000005</v>
      </c>
      <c r="I94" s="1409">
        <v>200217</v>
      </c>
      <c r="J94" s="1409">
        <v>303947</v>
      </c>
      <c r="K94" s="1409">
        <v>304490.76200000005</v>
      </c>
      <c r="L94" s="1409">
        <v>2530</v>
      </c>
      <c r="M94" s="1409">
        <v>24487</v>
      </c>
      <c r="N94" s="1409">
        <v>25310.85</v>
      </c>
      <c r="O94" s="1409">
        <v>0</v>
      </c>
      <c r="P94" s="1409">
        <v>0</v>
      </c>
      <c r="Q94" s="1409">
        <v>0</v>
      </c>
      <c r="R94" s="1409">
        <v>57080</v>
      </c>
      <c r="S94" s="1409">
        <v>212769</v>
      </c>
      <c r="T94" s="1409">
        <v>207087.728</v>
      </c>
      <c r="U94" s="1409">
        <v>107245</v>
      </c>
      <c r="V94" s="1409">
        <v>107921</v>
      </c>
      <c r="W94" s="1409">
        <v>76180.22</v>
      </c>
      <c r="X94" s="1409">
        <v>3937</v>
      </c>
      <c r="Y94" s="1409">
        <v>9473.92</v>
      </c>
      <c r="Z94" s="1409">
        <v>10697.218000000001</v>
      </c>
      <c r="AA94" s="1409">
        <v>0</v>
      </c>
      <c r="AB94" s="1409">
        <v>0</v>
      </c>
      <c r="AC94" s="1409">
        <v>0</v>
      </c>
      <c r="AD94" s="1409">
        <v>0</v>
      </c>
      <c r="AE94" s="1409">
        <v>528</v>
      </c>
      <c r="AF94" s="1409">
        <v>558.59199999999998</v>
      </c>
      <c r="AG94" s="1409">
        <v>1019753</v>
      </c>
      <c r="AH94" s="1409">
        <v>721614</v>
      </c>
      <c r="AI94" s="1409">
        <v>819809.92700000003</v>
      </c>
      <c r="AJ94" s="1409">
        <v>8076977</v>
      </c>
      <c r="AK94" s="1409">
        <v>8763176</v>
      </c>
      <c r="AL94" s="1409">
        <v>9053545.8269999996</v>
      </c>
      <c r="AM94" s="1409">
        <v>0</v>
      </c>
      <c r="AN94" s="1409">
        <v>4509</v>
      </c>
      <c r="AO94" s="1409">
        <v>2661.3020000000001</v>
      </c>
      <c r="AP94" s="1409">
        <v>0</v>
      </c>
      <c r="AQ94" s="1409">
        <v>0</v>
      </c>
      <c r="AR94" s="1409">
        <v>0</v>
      </c>
      <c r="AS94" s="1409">
        <v>0</v>
      </c>
      <c r="AT94" s="1409">
        <v>0</v>
      </c>
      <c r="AU94" s="1409">
        <v>103.54300000000001</v>
      </c>
      <c r="AV94" s="1409">
        <v>271928</v>
      </c>
      <c r="AW94" s="1409">
        <v>272651</v>
      </c>
      <c r="AX94" s="1409">
        <v>244205.92600000001</v>
      </c>
      <c r="AY94" s="1409">
        <v>32</v>
      </c>
      <c r="AZ94" s="1409">
        <v>7054</v>
      </c>
      <c r="BA94" s="1409">
        <v>6769.09</v>
      </c>
      <c r="BB94" s="1409">
        <v>8051611.4619999994</v>
      </c>
      <c r="BC94" s="1409">
        <v>12089902.688999999</v>
      </c>
      <c r="BD94" s="1409">
        <v>12058991.332</v>
      </c>
      <c r="BE94" s="1409">
        <v>2599099.5380000002</v>
      </c>
      <c r="BF94" s="1409">
        <v>1254946.5379999999</v>
      </c>
      <c r="BG94" s="1409">
        <v>87999.328999999998</v>
      </c>
      <c r="BH94" s="632">
        <v>22147926.999999996</v>
      </c>
      <c r="BI94" s="673">
        <v>25009782.627</v>
      </c>
      <c r="BJ94" s="640">
        <v>24087313.791999999</v>
      </c>
      <c r="BK94" s="1409">
        <v>0</v>
      </c>
      <c r="BL94" s="1409">
        <v>0</v>
      </c>
      <c r="BM94" s="1409">
        <v>0</v>
      </c>
      <c r="BN94" s="1409">
        <v>40000</v>
      </c>
      <c r="BO94" s="1409">
        <v>20000</v>
      </c>
      <c r="BP94" s="1409">
        <v>38215.722000000002</v>
      </c>
      <c r="BQ94" s="1409">
        <v>0</v>
      </c>
      <c r="BR94" s="1409">
        <v>0</v>
      </c>
      <c r="BS94" s="1409">
        <v>0</v>
      </c>
      <c r="BT94" s="1409">
        <v>0</v>
      </c>
      <c r="BU94" s="1409">
        <v>0</v>
      </c>
      <c r="BV94" s="1409">
        <v>0</v>
      </c>
      <c r="BW94" s="1409">
        <v>0</v>
      </c>
      <c r="BX94" s="1409">
        <v>0</v>
      </c>
      <c r="BY94" s="1409">
        <v>0</v>
      </c>
      <c r="BZ94" s="1409">
        <v>635</v>
      </c>
      <c r="CA94" s="1409">
        <v>635</v>
      </c>
      <c r="CB94" s="1409">
        <v>387.28000000000009</v>
      </c>
      <c r="CC94" s="1409">
        <v>0</v>
      </c>
      <c r="CD94" s="1409">
        <v>8720.2999999999993</v>
      </c>
      <c r="CE94" s="1409">
        <v>21308940.964000002</v>
      </c>
      <c r="CF94" s="1409">
        <v>0</v>
      </c>
      <c r="CG94" s="1409">
        <v>0</v>
      </c>
      <c r="CH94" s="1409">
        <v>0</v>
      </c>
      <c r="CI94" s="1409">
        <v>39015</v>
      </c>
      <c r="CJ94" s="1409">
        <v>6125</v>
      </c>
      <c r="CK94" s="1568">
        <v>6654.6939999999995</v>
      </c>
      <c r="CL94" s="632">
        <v>136643</v>
      </c>
      <c r="CM94" s="673">
        <v>76749</v>
      </c>
      <c r="CN94" s="640">
        <v>73845.05</v>
      </c>
      <c r="CO94" s="632">
        <v>5080</v>
      </c>
      <c r="CP94" s="673">
        <v>5080</v>
      </c>
      <c r="CQ94" s="640">
        <v>2817.1579999999999</v>
      </c>
      <c r="CR94" s="1602">
        <v>0</v>
      </c>
      <c r="CS94" s="1602">
        <v>401330</v>
      </c>
      <c r="CT94" s="1409">
        <v>401329.6</v>
      </c>
      <c r="CU94" s="1602">
        <v>0</v>
      </c>
      <c r="CV94" s="1602">
        <v>0</v>
      </c>
      <c r="CW94" s="1409">
        <v>0</v>
      </c>
      <c r="CX94" s="1602">
        <v>0</v>
      </c>
      <c r="CY94" s="1602">
        <v>0</v>
      </c>
      <c r="CZ94" s="1409">
        <v>0</v>
      </c>
      <c r="DA94" s="632">
        <v>221373</v>
      </c>
      <c r="DB94" s="673">
        <v>518639.3</v>
      </c>
      <c r="DC94" s="640">
        <v>21832190.468000002</v>
      </c>
      <c r="DD94" s="1599">
        <v>22369299.999999996</v>
      </c>
      <c r="DE94" s="1600">
        <v>25528421.927000001</v>
      </c>
      <c r="DF94" s="1601">
        <v>45919504.260000005</v>
      </c>
      <c r="DG94" s="1409">
        <v>2540</v>
      </c>
      <c r="DH94" s="1409">
        <v>2678</v>
      </c>
      <c r="DI94" s="1409">
        <v>2678.18</v>
      </c>
      <c r="DJ94" s="1409">
        <v>7584</v>
      </c>
      <c r="DK94" s="1409">
        <v>360983.50699999998</v>
      </c>
      <c r="DL94" s="1409">
        <v>362039.56999999995</v>
      </c>
      <c r="DM94" s="1599">
        <v>10124</v>
      </c>
      <c r="DN94" s="1600">
        <v>363661.50699999998</v>
      </c>
      <c r="DO94" s="1601">
        <v>364717.74999999994</v>
      </c>
      <c r="DP94" s="2323">
        <v>127695</v>
      </c>
      <c r="DQ94" s="2324">
        <v>176741.217</v>
      </c>
      <c r="DR94" s="2325">
        <v>174886.38199999998</v>
      </c>
      <c r="DS94" s="2323">
        <v>2620844</v>
      </c>
      <c r="DT94" s="2324">
        <v>2808330.2539999997</v>
      </c>
      <c r="DU94" s="2325">
        <v>2807859.6759999995</v>
      </c>
      <c r="DV94" s="632">
        <v>25127962.999999996</v>
      </c>
      <c r="DW94" s="673">
        <v>28877154.905000001</v>
      </c>
      <c r="DX94" s="1601">
        <v>49266968.068000004</v>
      </c>
      <c r="DY94" s="1451">
        <v>170.60880211391449</v>
      </c>
      <c r="DZ94" s="132"/>
      <c r="EA94" s="132"/>
      <c r="EB94" s="132"/>
      <c r="EC94" s="132"/>
      <c r="ED94" s="132"/>
      <c r="EE94" s="132"/>
      <c r="EF94" s="132"/>
      <c r="EG94" s="132"/>
      <c r="EH94" s="132"/>
      <c r="EI94" s="132"/>
      <c r="EJ94" s="132"/>
      <c r="EK94" s="132"/>
      <c r="EL94" s="132"/>
      <c r="EM94" s="132"/>
      <c r="EN94" s="132"/>
      <c r="EO94" s="132"/>
      <c r="EP94" s="132"/>
      <c r="EQ94" s="132"/>
      <c r="ER94" s="132"/>
      <c r="ES94" s="132"/>
      <c r="ET94" s="132"/>
      <c r="EU94" s="132"/>
      <c r="EV94" s="132"/>
      <c r="EW94" s="132"/>
      <c r="EX94" s="132"/>
      <c r="EY94" s="132"/>
      <c r="EZ94" s="132"/>
      <c r="FA94" s="132"/>
      <c r="FB94" s="132"/>
      <c r="FC94" s="132"/>
      <c r="FD94" s="132"/>
      <c r="FE94" s="132"/>
      <c r="FF94" s="132"/>
      <c r="FG94" s="132"/>
      <c r="FH94" s="132"/>
      <c r="FI94" s="132"/>
      <c r="FJ94" s="132"/>
      <c r="FK94" s="132"/>
      <c r="FL94" s="132"/>
      <c r="FM94" s="132"/>
      <c r="FN94" s="132"/>
      <c r="FO94" s="132"/>
      <c r="FP94" s="132"/>
      <c r="FQ94" s="132"/>
      <c r="FR94" s="132"/>
      <c r="FS94" s="132"/>
      <c r="FT94" s="132"/>
      <c r="FU94" s="132"/>
      <c r="FV94" s="132"/>
      <c r="FW94" s="132"/>
      <c r="FX94" s="132"/>
      <c r="FY94" s="132"/>
      <c r="FZ94" s="132"/>
      <c r="GA94" s="132"/>
      <c r="GB94" s="132"/>
      <c r="GC94" s="132"/>
      <c r="GD94" s="132"/>
      <c r="GE94" s="132"/>
      <c r="GF94" s="132"/>
      <c r="GG94" s="132"/>
      <c r="GH94" s="132"/>
      <c r="GI94" s="132"/>
      <c r="GJ94" s="132"/>
      <c r="GK94" s="132"/>
      <c r="GL94" s="132"/>
      <c r="GM94" s="132"/>
      <c r="GN94" s="132"/>
      <c r="GO94" s="132"/>
      <c r="GP94" s="132"/>
      <c r="GQ94" s="132"/>
      <c r="GR94" s="132"/>
      <c r="GS94" s="132"/>
      <c r="GT94" s="132"/>
      <c r="GU94" s="132"/>
      <c r="GV94" s="132"/>
      <c r="GW94" s="132"/>
      <c r="GX94" s="132"/>
      <c r="GY94" s="132"/>
      <c r="GZ94" s="132"/>
      <c r="HA94" s="132"/>
      <c r="HB94" s="132"/>
      <c r="HC94" s="132"/>
      <c r="HD94" s="132"/>
      <c r="HE94" s="132"/>
      <c r="HF94" s="132"/>
      <c r="HG94" s="132"/>
      <c r="HH94" s="132"/>
      <c r="HI94" s="132"/>
      <c r="HJ94" s="132"/>
      <c r="HK94" s="132"/>
      <c r="HL94" s="132"/>
      <c r="HM94" s="132"/>
      <c r="HN94" s="132"/>
      <c r="HO94" s="132"/>
      <c r="HP94" s="132"/>
    </row>
    <row r="95" spans="1:238" ht="16.5" thickBot="1" x14ac:dyDescent="0.25">
      <c r="A95" s="2079"/>
      <c r="B95" s="2347" t="s">
        <v>1354</v>
      </c>
      <c r="C95" s="2359">
        <v>757870</v>
      </c>
      <c r="D95" s="1409">
        <v>461545.48</v>
      </c>
      <c r="E95" s="1409">
        <v>457106.54199999996</v>
      </c>
      <c r="F95" s="1409">
        <v>999647</v>
      </c>
      <c r="G95" s="1409">
        <v>775258</v>
      </c>
      <c r="H95" s="1409">
        <v>731795.60400000005</v>
      </c>
      <c r="I95" s="1409">
        <v>200217</v>
      </c>
      <c r="J95" s="1409">
        <v>303947</v>
      </c>
      <c r="K95" s="1409">
        <v>304490.76200000005</v>
      </c>
      <c r="L95" s="1409">
        <v>2530</v>
      </c>
      <c r="M95" s="1409">
        <v>24487</v>
      </c>
      <c r="N95" s="1409">
        <v>25310.85</v>
      </c>
      <c r="O95" s="1409">
        <v>0</v>
      </c>
      <c r="P95" s="1409">
        <v>0</v>
      </c>
      <c r="Q95" s="1409">
        <v>0</v>
      </c>
      <c r="R95" s="1409">
        <v>57080</v>
      </c>
      <c r="S95" s="1409">
        <v>212769</v>
      </c>
      <c r="T95" s="1409">
        <v>207087.728</v>
      </c>
      <c r="U95" s="1409">
        <v>107245</v>
      </c>
      <c r="V95" s="1409">
        <v>107921</v>
      </c>
      <c r="W95" s="1409">
        <v>76180.22</v>
      </c>
      <c r="X95" s="1409">
        <v>3937</v>
      </c>
      <c r="Y95" s="1409">
        <v>9473.92</v>
      </c>
      <c r="Z95" s="1409">
        <v>10697.218000000001</v>
      </c>
      <c r="AA95" s="1409">
        <v>0</v>
      </c>
      <c r="AB95" s="1409">
        <v>0</v>
      </c>
      <c r="AC95" s="1409">
        <v>0</v>
      </c>
      <c r="AD95" s="1409">
        <v>0</v>
      </c>
      <c r="AE95" s="1409">
        <v>528</v>
      </c>
      <c r="AF95" s="1409">
        <v>558.59199999999998</v>
      </c>
      <c r="AG95" s="1409">
        <v>1019753</v>
      </c>
      <c r="AH95" s="1409">
        <v>721614</v>
      </c>
      <c r="AI95" s="1409">
        <v>819809.92700000003</v>
      </c>
      <c r="AJ95" s="1409">
        <v>8076977</v>
      </c>
      <c r="AK95" s="1409">
        <v>8763176</v>
      </c>
      <c r="AL95" s="1409">
        <v>9053545.8269999996</v>
      </c>
      <c r="AM95" s="1409">
        <v>0</v>
      </c>
      <c r="AN95" s="1409">
        <v>4509</v>
      </c>
      <c r="AO95" s="1409">
        <v>2661.3020000000001</v>
      </c>
      <c r="AP95" s="1409">
        <v>0</v>
      </c>
      <c r="AQ95" s="1409">
        <v>0</v>
      </c>
      <c r="AR95" s="1409">
        <v>0</v>
      </c>
      <c r="AS95" s="1409">
        <v>0</v>
      </c>
      <c r="AT95" s="1409">
        <v>0</v>
      </c>
      <c r="AU95" s="1409">
        <v>103.54300000000001</v>
      </c>
      <c r="AV95" s="1409">
        <v>271928</v>
      </c>
      <c r="AW95" s="1409">
        <v>272651</v>
      </c>
      <c r="AX95" s="1409">
        <v>244205.92600000001</v>
      </c>
      <c r="AY95" s="1409">
        <v>32</v>
      </c>
      <c r="AZ95" s="1409">
        <v>7054</v>
      </c>
      <c r="BA95" s="1409">
        <v>6769.09</v>
      </c>
      <c r="BB95" s="1409">
        <v>8051611.4619999994</v>
      </c>
      <c r="BC95" s="1409">
        <v>12089902.688999999</v>
      </c>
      <c r="BD95" s="1409">
        <v>12058991.332</v>
      </c>
      <c r="BE95" s="1409">
        <v>2599099.5380000002</v>
      </c>
      <c r="BF95" s="1409">
        <v>1254946.5379999999</v>
      </c>
      <c r="BG95" s="1409">
        <v>87999.328999999998</v>
      </c>
      <c r="BH95" s="632">
        <v>22147926.999999996</v>
      </c>
      <c r="BI95" s="673">
        <v>25009782.627</v>
      </c>
      <c r="BJ95" s="640">
        <v>24087313.791999999</v>
      </c>
      <c r="BK95" s="1409">
        <v>0</v>
      </c>
      <c r="BL95" s="1409">
        <v>0</v>
      </c>
      <c r="BM95" s="1409">
        <v>0</v>
      </c>
      <c r="BN95" s="1409">
        <v>40000</v>
      </c>
      <c r="BO95" s="1409">
        <v>20000</v>
      </c>
      <c r="BP95" s="1409">
        <v>38215.722000000002</v>
      </c>
      <c r="BQ95" s="1409">
        <v>0</v>
      </c>
      <c r="BR95" s="1409">
        <v>0</v>
      </c>
      <c r="BS95" s="1409">
        <v>0</v>
      </c>
      <c r="BT95" s="1409">
        <v>0</v>
      </c>
      <c r="BU95" s="1409">
        <v>0</v>
      </c>
      <c r="BV95" s="1409">
        <v>0</v>
      </c>
      <c r="BW95" s="1409">
        <v>0</v>
      </c>
      <c r="BX95" s="1409">
        <v>0</v>
      </c>
      <c r="BY95" s="1409">
        <v>0</v>
      </c>
      <c r="BZ95" s="1409">
        <v>635</v>
      </c>
      <c r="CA95" s="1409">
        <v>635</v>
      </c>
      <c r="CB95" s="1409">
        <v>387.28000000000009</v>
      </c>
      <c r="CC95" s="1409">
        <v>0</v>
      </c>
      <c r="CD95" s="1409">
        <v>8720.2999999999993</v>
      </c>
      <c r="CE95" s="1409">
        <v>8940.9639999999999</v>
      </c>
      <c r="CF95" s="1409">
        <v>0</v>
      </c>
      <c r="CG95" s="1409">
        <v>0</v>
      </c>
      <c r="CH95" s="1409">
        <v>0</v>
      </c>
      <c r="CI95" s="1409">
        <v>39015</v>
      </c>
      <c r="CJ95" s="1409">
        <v>6125</v>
      </c>
      <c r="CK95" s="1568">
        <v>6654.6939999999995</v>
      </c>
      <c r="CL95" s="632">
        <v>136643</v>
      </c>
      <c r="CM95" s="673">
        <v>76749</v>
      </c>
      <c r="CN95" s="640">
        <v>73845.05</v>
      </c>
      <c r="CO95" s="632">
        <v>5080</v>
      </c>
      <c r="CP95" s="673">
        <v>5080</v>
      </c>
      <c r="CQ95" s="640">
        <v>2817.1579999999999</v>
      </c>
      <c r="CR95" s="1602">
        <v>0</v>
      </c>
      <c r="CS95" s="1602">
        <v>401330</v>
      </c>
      <c r="CT95" s="1409">
        <v>401329.6</v>
      </c>
      <c r="CU95" s="1602">
        <v>0</v>
      </c>
      <c r="CV95" s="1602">
        <v>0</v>
      </c>
      <c r="CW95" s="1409">
        <v>0</v>
      </c>
      <c r="CX95" s="1602">
        <v>0</v>
      </c>
      <c r="CY95" s="1602">
        <v>0</v>
      </c>
      <c r="CZ95" s="1409">
        <v>0</v>
      </c>
      <c r="DA95" s="632">
        <v>221373</v>
      </c>
      <c r="DB95" s="673">
        <v>518639.3</v>
      </c>
      <c r="DC95" s="640">
        <v>532190.46799999999</v>
      </c>
      <c r="DD95" s="1599">
        <v>22369299.999999996</v>
      </c>
      <c r="DE95" s="1600">
        <v>25528421.927000001</v>
      </c>
      <c r="DF95" s="1601">
        <v>24619504.260000002</v>
      </c>
      <c r="DG95" s="1409">
        <v>2540</v>
      </c>
      <c r="DH95" s="1409">
        <v>2678</v>
      </c>
      <c r="DI95" s="1409">
        <v>2678.18</v>
      </c>
      <c r="DJ95" s="1409">
        <v>7584</v>
      </c>
      <c r="DK95" s="1409">
        <v>360983.50699999998</v>
      </c>
      <c r="DL95" s="1409">
        <v>362039.56999999995</v>
      </c>
      <c r="DM95" s="1599">
        <v>10124</v>
      </c>
      <c r="DN95" s="1600">
        <v>363661.50699999998</v>
      </c>
      <c r="DO95" s="1601">
        <v>364717.74999999994</v>
      </c>
      <c r="DP95" s="2323">
        <v>127695</v>
      </c>
      <c r="DQ95" s="2324">
        <v>176741.217</v>
      </c>
      <c r="DR95" s="2325">
        <v>174886.38199999998</v>
      </c>
      <c r="DS95" s="2323">
        <v>2620844</v>
      </c>
      <c r="DT95" s="2324">
        <v>2808330.2539999997</v>
      </c>
      <c r="DU95" s="2325">
        <v>2807859.6759999995</v>
      </c>
      <c r="DV95" s="632">
        <v>25127962.999999996</v>
      </c>
      <c r="DW95" s="673">
        <v>28877154.905000001</v>
      </c>
      <c r="DX95" s="1601">
        <v>27966968.068</v>
      </c>
      <c r="DY95" s="1451">
        <v>96.85</v>
      </c>
      <c r="DZ95" s="132"/>
      <c r="EA95" s="132"/>
      <c r="EB95" s="132"/>
      <c r="EC95" s="132"/>
      <c r="ED95" s="132"/>
      <c r="EE95" s="132"/>
      <c r="EF95" s="132"/>
      <c r="EG95" s="132"/>
      <c r="EH95" s="132"/>
      <c r="EI95" s="132"/>
      <c r="EJ95" s="132"/>
      <c r="EK95" s="132"/>
      <c r="EL95" s="132"/>
      <c r="EM95" s="132"/>
      <c r="EN95" s="132"/>
      <c r="EO95" s="132"/>
      <c r="EP95" s="132"/>
      <c r="EQ95" s="132"/>
      <c r="ER95" s="132"/>
      <c r="ES95" s="132"/>
      <c r="ET95" s="132"/>
      <c r="EU95" s="132"/>
      <c r="EV95" s="132"/>
      <c r="EW95" s="132"/>
      <c r="EX95" s="132"/>
      <c r="EY95" s="132"/>
      <c r="EZ95" s="132"/>
      <c r="FA95" s="132"/>
      <c r="FB95" s="132"/>
      <c r="FC95" s="132"/>
      <c r="FD95" s="132"/>
      <c r="FE95" s="132"/>
      <c r="FF95" s="132"/>
      <c r="FG95" s="132"/>
      <c r="FH95" s="132"/>
      <c r="FI95" s="132"/>
      <c r="FJ95" s="132"/>
      <c r="FK95" s="132"/>
      <c r="FL95" s="132"/>
      <c r="FM95" s="132"/>
      <c r="FN95" s="132"/>
      <c r="FO95" s="132"/>
      <c r="FP95" s="132"/>
      <c r="FQ95" s="132"/>
      <c r="FR95" s="132"/>
      <c r="FS95" s="132"/>
      <c r="FT95" s="132"/>
      <c r="FU95" s="132"/>
      <c r="FV95" s="132"/>
      <c r="FW95" s="132"/>
      <c r="FX95" s="132"/>
      <c r="FY95" s="132"/>
      <c r="FZ95" s="132"/>
      <c r="GA95" s="132"/>
      <c r="GB95" s="132"/>
      <c r="GC95" s="132"/>
      <c r="GD95" s="132"/>
      <c r="GE95" s="132"/>
      <c r="GF95" s="132"/>
      <c r="GG95" s="132"/>
      <c r="GH95" s="132"/>
      <c r="GI95" s="132"/>
      <c r="GJ95" s="132"/>
      <c r="GK95" s="132"/>
      <c r="GL95" s="132"/>
      <c r="GM95" s="132"/>
      <c r="GN95" s="132"/>
      <c r="GO95" s="132"/>
      <c r="GP95" s="132"/>
      <c r="GQ95" s="132"/>
      <c r="GR95" s="132"/>
      <c r="GS95" s="132"/>
      <c r="GT95" s="132"/>
      <c r="GU95" s="132"/>
      <c r="GV95" s="132"/>
      <c r="GW95" s="132"/>
      <c r="GX95" s="132"/>
      <c r="GY95" s="132"/>
      <c r="GZ95" s="132"/>
      <c r="HA95" s="132"/>
      <c r="HB95" s="132"/>
      <c r="HC95" s="132"/>
      <c r="HD95" s="132"/>
      <c r="HE95" s="132"/>
      <c r="HF95" s="132"/>
      <c r="HG95" s="132"/>
      <c r="HH95" s="132"/>
      <c r="HI95" s="132"/>
      <c r="HJ95" s="132"/>
      <c r="HK95" s="132"/>
      <c r="HL95" s="132"/>
      <c r="HM95" s="132"/>
      <c r="HN95" s="132"/>
      <c r="HO95" s="132"/>
      <c r="HP95" s="132"/>
    </row>
    <row r="96" spans="1:238" x14ac:dyDescent="0.2">
      <c r="DD96" s="133"/>
      <c r="DE96" s="133"/>
      <c r="DF96" s="133"/>
      <c r="DG96" s="132"/>
      <c r="DH96" s="132"/>
      <c r="DI96" s="132"/>
      <c r="DJ96" s="132"/>
      <c r="DK96" s="132"/>
      <c r="DL96" s="132"/>
      <c r="DM96" s="132"/>
      <c r="DN96" s="132"/>
      <c r="DO96" s="132"/>
      <c r="DP96" s="132"/>
      <c r="DQ96" s="132"/>
      <c r="DR96" s="133"/>
      <c r="DS96" s="132"/>
      <c r="DT96" s="132"/>
      <c r="DU96" s="132"/>
      <c r="DV96" s="134"/>
      <c r="DW96" s="134"/>
      <c r="DX96" s="134"/>
      <c r="DY96" s="595"/>
      <c r="DZ96" s="132"/>
      <c r="EA96" s="132"/>
      <c r="EB96" s="132"/>
      <c r="EC96" s="132"/>
      <c r="ED96" s="132"/>
      <c r="EE96" s="132"/>
      <c r="EF96" s="132"/>
      <c r="EG96" s="132"/>
      <c r="EH96" s="132"/>
      <c r="EI96" s="132"/>
      <c r="EJ96" s="132"/>
      <c r="EK96" s="132"/>
      <c r="EL96" s="132"/>
      <c r="EM96" s="132"/>
      <c r="EN96" s="132"/>
      <c r="EO96" s="132"/>
      <c r="EP96" s="132"/>
      <c r="EQ96" s="132"/>
      <c r="ER96" s="132"/>
      <c r="ES96" s="132"/>
      <c r="ET96" s="132"/>
      <c r="EU96" s="132"/>
      <c r="EV96" s="132"/>
      <c r="EW96" s="132"/>
      <c r="EX96" s="132"/>
      <c r="EY96" s="132"/>
      <c r="EZ96" s="132"/>
      <c r="FA96" s="132"/>
      <c r="FB96" s="132"/>
      <c r="FC96" s="132"/>
      <c r="FD96" s="132"/>
      <c r="FE96" s="132"/>
      <c r="FF96" s="132"/>
      <c r="FG96" s="132"/>
      <c r="FH96" s="132"/>
      <c r="FI96" s="132"/>
      <c r="FJ96" s="132"/>
      <c r="FK96" s="132"/>
      <c r="FL96" s="132"/>
      <c r="FM96" s="132"/>
      <c r="FN96" s="132"/>
      <c r="FO96" s="132"/>
      <c r="FP96" s="132"/>
      <c r="FQ96" s="132"/>
      <c r="FR96" s="132"/>
      <c r="FS96" s="132"/>
      <c r="FT96" s="132"/>
      <c r="FU96" s="132"/>
      <c r="FV96" s="132"/>
      <c r="FW96" s="132"/>
      <c r="FX96" s="132"/>
      <c r="FY96" s="132"/>
      <c r="FZ96" s="132"/>
      <c r="GA96" s="132"/>
      <c r="GB96" s="132"/>
      <c r="GC96" s="132"/>
      <c r="GD96" s="132"/>
      <c r="GE96" s="132"/>
      <c r="GF96" s="132"/>
      <c r="GG96" s="132"/>
      <c r="GH96" s="132"/>
      <c r="GI96" s="132"/>
      <c r="GJ96" s="132"/>
      <c r="GK96" s="132"/>
      <c r="GL96" s="132"/>
      <c r="GM96" s="132"/>
      <c r="GN96" s="132"/>
      <c r="GO96" s="132"/>
      <c r="GP96" s="132"/>
      <c r="GQ96" s="132"/>
      <c r="GR96" s="132"/>
      <c r="GS96" s="132"/>
      <c r="GT96" s="132"/>
      <c r="GU96" s="132"/>
      <c r="GV96" s="132"/>
      <c r="GW96" s="132"/>
      <c r="GX96" s="132"/>
      <c r="GY96" s="132"/>
      <c r="GZ96" s="132"/>
      <c r="HA96" s="132"/>
      <c r="HB96" s="132"/>
      <c r="HC96" s="132"/>
      <c r="HD96" s="132"/>
      <c r="HE96" s="132"/>
      <c r="HF96" s="132"/>
      <c r="HG96" s="132"/>
      <c r="HH96" s="132"/>
      <c r="HI96" s="132"/>
      <c r="HJ96" s="132"/>
      <c r="HK96" s="132"/>
      <c r="HL96" s="132"/>
      <c r="HM96" s="132"/>
      <c r="HN96" s="132"/>
      <c r="HO96" s="132"/>
      <c r="HP96" s="132"/>
    </row>
    <row r="97" spans="55:224" x14ac:dyDescent="0.2">
      <c r="DF97" s="127">
        <f>DF94-DF93</f>
        <v>24619504.260000005</v>
      </c>
      <c r="DX97" s="127"/>
      <c r="DZ97" s="132"/>
      <c r="EA97" s="132"/>
      <c r="EB97" s="132"/>
      <c r="EC97" s="132"/>
      <c r="ED97" s="132"/>
      <c r="EE97" s="132"/>
      <c r="EF97" s="132"/>
      <c r="EG97" s="132"/>
      <c r="EH97" s="132"/>
      <c r="EI97" s="132"/>
      <c r="EJ97" s="132"/>
      <c r="EK97" s="132"/>
      <c r="EL97" s="132"/>
      <c r="EM97" s="132"/>
      <c r="EN97" s="132"/>
      <c r="EO97" s="132"/>
      <c r="EP97" s="132"/>
      <c r="EQ97" s="132"/>
      <c r="ER97" s="132"/>
      <c r="ES97" s="132"/>
      <c r="ET97" s="132"/>
      <c r="EU97" s="132"/>
      <c r="EV97" s="132"/>
      <c r="EW97" s="132"/>
      <c r="EX97" s="132"/>
      <c r="EY97" s="132"/>
      <c r="EZ97" s="132"/>
      <c r="FA97" s="132"/>
      <c r="FB97" s="132"/>
      <c r="FC97" s="132"/>
      <c r="FD97" s="132"/>
      <c r="FE97" s="132"/>
      <c r="FF97" s="132"/>
      <c r="FG97" s="132"/>
      <c r="FH97" s="132"/>
      <c r="FI97" s="132"/>
      <c r="FJ97" s="132"/>
      <c r="FK97" s="132"/>
      <c r="FL97" s="132"/>
      <c r="FM97" s="132"/>
      <c r="FN97" s="132"/>
      <c r="FO97" s="132"/>
      <c r="FP97" s="132"/>
      <c r="FQ97" s="132"/>
      <c r="FR97" s="132"/>
      <c r="FS97" s="132"/>
      <c r="FT97" s="132"/>
      <c r="FU97" s="132"/>
      <c r="FV97" s="132"/>
      <c r="FW97" s="132"/>
      <c r="FX97" s="132"/>
      <c r="FY97" s="132"/>
      <c r="FZ97" s="132"/>
      <c r="GA97" s="132"/>
      <c r="GB97" s="132"/>
      <c r="GC97" s="132"/>
      <c r="GD97" s="132"/>
      <c r="GE97" s="132"/>
      <c r="GF97" s="132"/>
      <c r="GG97" s="132"/>
      <c r="GH97" s="132"/>
      <c r="GI97" s="132"/>
      <c r="GJ97" s="132"/>
      <c r="GK97" s="132"/>
      <c r="GL97" s="132"/>
      <c r="GM97" s="132"/>
      <c r="GN97" s="132"/>
      <c r="GO97" s="132"/>
      <c r="GP97" s="132"/>
      <c r="GQ97" s="132"/>
      <c r="GR97" s="132"/>
      <c r="GS97" s="132"/>
      <c r="GT97" s="132"/>
      <c r="GU97" s="132"/>
      <c r="GV97" s="132"/>
      <c r="GW97" s="132"/>
      <c r="GX97" s="132"/>
      <c r="GY97" s="132"/>
      <c r="GZ97" s="132"/>
      <c r="HA97" s="132"/>
      <c r="HB97" s="132"/>
      <c r="HC97" s="132"/>
      <c r="HD97" s="132"/>
      <c r="HE97" s="132"/>
      <c r="HF97" s="132"/>
      <c r="HG97" s="132"/>
      <c r="HH97" s="132"/>
      <c r="HI97" s="132"/>
      <c r="HJ97" s="132"/>
      <c r="HK97" s="132"/>
      <c r="HL97" s="132"/>
      <c r="HM97" s="132"/>
      <c r="HN97" s="132"/>
      <c r="HO97" s="132"/>
      <c r="HP97" s="132"/>
    </row>
    <row r="98" spans="55:224" x14ac:dyDescent="0.2">
      <c r="DF98" s="127"/>
      <c r="DU98" s="127"/>
      <c r="DX98" s="127"/>
      <c r="DZ98" s="132"/>
      <c r="EA98" s="132"/>
      <c r="EB98" s="132"/>
      <c r="EC98" s="132"/>
      <c r="ED98" s="132"/>
      <c r="EE98" s="132"/>
      <c r="EF98" s="132"/>
      <c r="EG98" s="132"/>
      <c r="EH98" s="132"/>
      <c r="EI98" s="132"/>
      <c r="EJ98" s="132"/>
      <c r="EK98" s="132"/>
      <c r="EL98" s="132"/>
      <c r="EM98" s="132"/>
      <c r="EN98" s="132"/>
      <c r="EO98" s="132"/>
      <c r="EP98" s="132"/>
      <c r="EQ98" s="132"/>
      <c r="ER98" s="132"/>
      <c r="ES98" s="132"/>
      <c r="ET98" s="132"/>
      <c r="EU98" s="132"/>
      <c r="EV98" s="132"/>
      <c r="EW98" s="132"/>
      <c r="EX98" s="132"/>
      <c r="EY98" s="132"/>
      <c r="EZ98" s="132"/>
      <c r="FA98" s="132"/>
      <c r="FB98" s="132"/>
      <c r="FC98" s="132"/>
      <c r="FD98" s="132"/>
      <c r="FE98" s="132"/>
      <c r="FF98" s="132"/>
      <c r="FG98" s="132"/>
      <c r="FH98" s="132"/>
      <c r="FI98" s="132"/>
      <c r="FJ98" s="132"/>
      <c r="FK98" s="132"/>
      <c r="FL98" s="132"/>
      <c r="FM98" s="132"/>
      <c r="FN98" s="132"/>
      <c r="FO98" s="132"/>
      <c r="FP98" s="132"/>
      <c r="FQ98" s="132"/>
      <c r="FR98" s="132"/>
      <c r="FS98" s="132"/>
      <c r="FT98" s="132"/>
      <c r="FU98" s="132"/>
      <c r="FV98" s="132"/>
      <c r="FW98" s="132"/>
      <c r="FX98" s="132"/>
      <c r="FY98" s="132"/>
      <c r="FZ98" s="132"/>
      <c r="GA98" s="132"/>
      <c r="GB98" s="132"/>
      <c r="GC98" s="132"/>
      <c r="GD98" s="132"/>
      <c r="GE98" s="132"/>
      <c r="GF98" s="132"/>
      <c r="GG98" s="132"/>
      <c r="GH98" s="132"/>
      <c r="GI98" s="132"/>
      <c r="GJ98" s="132"/>
      <c r="GK98" s="132"/>
      <c r="GL98" s="132"/>
      <c r="GM98" s="132"/>
      <c r="GN98" s="132"/>
      <c r="GO98" s="132"/>
      <c r="GP98" s="132"/>
      <c r="GQ98" s="132"/>
      <c r="GR98" s="132"/>
      <c r="GS98" s="132"/>
      <c r="GT98" s="132"/>
      <c r="GU98" s="132"/>
      <c r="GV98" s="132"/>
      <c r="GW98" s="132"/>
      <c r="GX98" s="132"/>
      <c r="GY98" s="132"/>
      <c r="GZ98" s="132"/>
      <c r="HA98" s="132"/>
      <c r="HB98" s="132"/>
      <c r="HC98" s="132"/>
      <c r="HD98" s="132"/>
      <c r="HE98" s="132"/>
      <c r="HF98" s="132"/>
      <c r="HG98" s="132"/>
      <c r="HH98" s="132"/>
      <c r="HI98" s="132"/>
      <c r="HJ98" s="132"/>
      <c r="HK98" s="132"/>
      <c r="HL98" s="132"/>
      <c r="HM98" s="132"/>
      <c r="HN98" s="132"/>
      <c r="HO98" s="132"/>
      <c r="HP98" s="132"/>
    </row>
    <row r="99" spans="55:224" ht="12.75" customHeight="1" x14ac:dyDescent="0.2">
      <c r="DD99" s="127"/>
      <c r="DE99" s="127"/>
      <c r="DF99" s="127"/>
      <c r="DR99" s="127"/>
      <c r="DX99" s="127"/>
      <c r="DZ99" s="132"/>
      <c r="EA99" s="132"/>
      <c r="EB99" s="132"/>
      <c r="EC99" s="132"/>
      <c r="ED99" s="132"/>
      <c r="EE99" s="132"/>
    </row>
    <row r="100" spans="55:224" x14ac:dyDescent="0.2">
      <c r="DR100" s="127"/>
      <c r="DU100" s="127"/>
      <c r="DX100" s="119"/>
      <c r="DZ100" s="132"/>
      <c r="EA100" s="132"/>
      <c r="EB100" s="132"/>
      <c r="EC100" s="132"/>
      <c r="ED100" s="132"/>
      <c r="EE100" s="132"/>
    </row>
    <row r="101" spans="55:224" x14ac:dyDescent="0.2">
      <c r="BC101" s="2221"/>
      <c r="DR101" s="127"/>
      <c r="DZ101" s="132"/>
      <c r="EA101" s="132"/>
      <c r="EB101" s="132"/>
      <c r="EC101" s="132"/>
      <c r="ED101" s="132"/>
      <c r="EE101" s="132"/>
    </row>
    <row r="102" spans="55:224" x14ac:dyDescent="0.2">
      <c r="DR102" s="127"/>
      <c r="DZ102" s="132"/>
      <c r="EA102" s="132"/>
      <c r="EB102" s="132"/>
      <c r="EC102" s="132"/>
      <c r="ED102" s="132"/>
      <c r="EE102" s="132"/>
    </row>
    <row r="103" spans="55:224" x14ac:dyDescent="0.2">
      <c r="DN103" s="127"/>
    </row>
    <row r="106" spans="55:224" x14ac:dyDescent="0.2">
      <c r="DT106" s="127"/>
    </row>
    <row r="107" spans="55:224" x14ac:dyDescent="0.2">
      <c r="DR107" s="127"/>
    </row>
    <row r="109" spans="55:224" x14ac:dyDescent="0.2">
      <c r="DR109" s="127"/>
    </row>
  </sheetData>
  <mergeCells count="115">
    <mergeCell ref="L8:N8"/>
    <mergeCell ref="AA8:AC8"/>
    <mergeCell ref="BK8:BM8"/>
    <mergeCell ref="BN8:BP8"/>
    <mergeCell ref="BZ8:CB8"/>
    <mergeCell ref="CC8:CE8"/>
    <mergeCell ref="CF8:CH8"/>
    <mergeCell ref="AV8:AX8"/>
    <mergeCell ref="AS7:AU7"/>
    <mergeCell ref="AD8:AF8"/>
    <mergeCell ref="AJ8:AL8"/>
    <mergeCell ref="O8:Q8"/>
    <mergeCell ref="BE8:BG8"/>
    <mergeCell ref="AM8:AO8"/>
    <mergeCell ref="BT7:BV7"/>
    <mergeCell ref="BQ8:BS8"/>
    <mergeCell ref="BQ7:BS7"/>
    <mergeCell ref="DV8:DX8"/>
    <mergeCell ref="DV7:DX7"/>
    <mergeCell ref="DD7:DF7"/>
    <mergeCell ref="DJ7:DL7"/>
    <mergeCell ref="DJ8:DL8"/>
    <mergeCell ref="DG7:DI7"/>
    <mergeCell ref="DD8:DF8"/>
    <mergeCell ref="DG8:DI8"/>
    <mergeCell ref="DS8:DU8"/>
    <mergeCell ref="DS7:DU7"/>
    <mergeCell ref="BN10:BO10"/>
    <mergeCell ref="AV7:AX7"/>
    <mergeCell ref="AY10:AZ10"/>
    <mergeCell ref="BB10:BC10"/>
    <mergeCell ref="BK10:BL10"/>
    <mergeCell ref="C7:E7"/>
    <mergeCell ref="C8:E8"/>
    <mergeCell ref="DP7:DR7"/>
    <mergeCell ref="DP8:DR8"/>
    <mergeCell ref="DM7:DO7"/>
    <mergeCell ref="DM8:DO8"/>
    <mergeCell ref="AY7:BA7"/>
    <mergeCell ref="BK7:BM7"/>
    <mergeCell ref="CI8:CK8"/>
    <mergeCell ref="DA8:DC8"/>
    <mergeCell ref="F7:H7"/>
    <mergeCell ref="L7:N7"/>
    <mergeCell ref="AA7:AC7"/>
    <mergeCell ref="BE7:BG7"/>
    <mergeCell ref="O7:Q7"/>
    <mergeCell ref="AP7:AR7"/>
    <mergeCell ref="AJ7:AL7"/>
    <mergeCell ref="R7:T7"/>
    <mergeCell ref="AM7:AO7"/>
    <mergeCell ref="DA7:DC7"/>
    <mergeCell ref="CI7:CK7"/>
    <mergeCell ref="BB7:BD7"/>
    <mergeCell ref="BW7:BY7"/>
    <mergeCell ref="BZ7:CB7"/>
    <mergeCell ref="CC7:CE7"/>
    <mergeCell ref="CF7:CH7"/>
    <mergeCell ref="U7:W7"/>
    <mergeCell ref="BH8:BJ8"/>
    <mergeCell ref="BB8:BD8"/>
    <mergeCell ref="BH7:BJ7"/>
    <mergeCell ref="BN7:BP7"/>
    <mergeCell ref="CL7:CN7"/>
    <mergeCell ref="CL8:CN8"/>
    <mergeCell ref="CO7:CQ7"/>
    <mergeCell ref="CO8:CQ8"/>
    <mergeCell ref="CR7:CT7"/>
    <mergeCell ref="CR8:CT8"/>
    <mergeCell ref="CX7:CZ7"/>
    <mergeCell ref="CX8:CZ8"/>
    <mergeCell ref="CU7:CW7"/>
    <mergeCell ref="CU8:CW8"/>
    <mergeCell ref="C10:D10"/>
    <mergeCell ref="F10:G10"/>
    <mergeCell ref="I10:J10"/>
    <mergeCell ref="L10:M10"/>
    <mergeCell ref="AP10:AQ10"/>
    <mergeCell ref="U10:V10"/>
    <mergeCell ref="AJ10:AK10"/>
    <mergeCell ref="AM10:AN10"/>
    <mergeCell ref="AV10:AW10"/>
    <mergeCell ref="AA10:AB10"/>
    <mergeCell ref="X10:Y10"/>
    <mergeCell ref="BH10:BI10"/>
    <mergeCell ref="AS10:AT10"/>
    <mergeCell ref="AG7:AI7"/>
    <mergeCell ref="X7:Z7"/>
    <mergeCell ref="X8:Z8"/>
    <mergeCell ref="AD7:AF7"/>
    <mergeCell ref="AD10:AE10"/>
    <mergeCell ref="AG10:AH10"/>
    <mergeCell ref="O10:P10"/>
    <mergeCell ref="R10:S10"/>
    <mergeCell ref="U8:W8"/>
    <mergeCell ref="R8:T8"/>
    <mergeCell ref="CF10:CG10"/>
    <mergeCell ref="DA10:DB10"/>
    <mergeCell ref="CI10:CJ10"/>
    <mergeCell ref="BT10:BU10"/>
    <mergeCell ref="BW10:BX10"/>
    <mergeCell ref="CC10:CD10"/>
    <mergeCell ref="BZ10:CA10"/>
    <mergeCell ref="DV10:DW10"/>
    <mergeCell ref="DD10:DE10"/>
    <mergeCell ref="DG10:DH10"/>
    <mergeCell ref="DJ10:DK10"/>
    <mergeCell ref="DS10:DT10"/>
    <mergeCell ref="DM10:DN10"/>
    <mergeCell ref="DP10:DQ10"/>
    <mergeCell ref="CL10:CM10"/>
    <mergeCell ref="CO10:CP10"/>
    <mergeCell ref="CR10:CS10"/>
    <mergeCell ref="CX10:CY10"/>
    <mergeCell ref="CU10:CV10"/>
  </mergeCells>
  <phoneticPr fontId="0" type="noConversion"/>
  <printOptions horizontalCentered="1" verticalCentered="1"/>
  <pageMargins left="0.11811023622047245" right="0.11811023622047245" top="0.94488188976377963" bottom="0.23622047244094491" header="0.47244094488188981" footer="0.11811023622047245"/>
  <pageSetup paperSize="9" scale="64" orientation="portrait" r:id="rId1"/>
  <headerFooter alignWithMargins="0">
    <oddHeader>&amp;C&amp;"Times New Roman,Félkövér"&amp;14Budapest Főváros II. Kerületi Önkormányzat 
2021. évi bevételi előirányzatai és teljesítései feladatonkénti bontásban&amp;12
(eFt)&amp;R&amp;"Times New Roman,Normál"5.sz. tábla  &amp;P. o.</oddHeader>
  </headerFooter>
  <rowBreaks count="1" manualBreakCount="1">
    <brk id="94" max="125" man="1"/>
  </rowBreaks>
  <colBreaks count="13" manualBreakCount="13">
    <brk id="11" min="1" max="98" man="1"/>
    <brk id="20" min="1" max="98" man="1"/>
    <brk id="29" min="1" max="102" man="1"/>
    <brk id="38" min="1" max="101" man="1"/>
    <brk id="47" min="1" max="98" man="1"/>
    <brk id="56" min="1" max="98" man="1"/>
    <brk id="65" min="1" max="98" man="1"/>
    <brk id="74" min="1" max="98" man="1"/>
    <brk id="83" min="1" max="98" man="1"/>
    <brk id="92" min="1" max="94" man="1"/>
    <brk id="101" min="1" max="94" man="1"/>
    <brk id="110" min="1" max="94" man="1"/>
    <brk id="119" min="1" max="9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zoomScaleNormal="100" workbookViewId="0">
      <pane xSplit="5" ySplit="17" topLeftCell="F27" activePane="bottomRight" state="frozen"/>
      <selection pane="topRight"/>
      <selection pane="bottomLeft"/>
      <selection pane="bottomRight" activeCell="K21" sqref="K21"/>
    </sheetView>
  </sheetViews>
  <sheetFormatPr defaultColWidth="9.140625" defaultRowHeight="12.75" x14ac:dyDescent="0.2"/>
  <cols>
    <col min="1" max="1" width="4.28515625" style="1986" customWidth="1"/>
    <col min="2" max="2" width="30.7109375" style="1986" customWidth="1"/>
    <col min="3" max="15" width="11.28515625" style="1986" customWidth="1"/>
    <col min="16" max="16" width="9.85546875" style="1986" customWidth="1"/>
    <col min="17" max="17" width="10.140625" style="1986" customWidth="1"/>
    <col min="18" max="18" width="8.7109375" style="1986" customWidth="1"/>
    <col min="19" max="19" width="9.140625" style="1986"/>
    <col min="20" max="20" width="12.85546875" style="1986" bestFit="1" customWidth="1"/>
    <col min="21" max="16384" width="9.140625" style="1986"/>
  </cols>
  <sheetData>
    <row r="1" spans="1:18" x14ac:dyDescent="0.2">
      <c r="A1" s="1710"/>
      <c r="B1" s="1710"/>
      <c r="C1" s="1710"/>
      <c r="D1" s="1710"/>
      <c r="E1" s="1710"/>
      <c r="F1" s="1710"/>
      <c r="G1" s="1710"/>
      <c r="H1" s="1710"/>
      <c r="I1" s="1710"/>
      <c r="J1" s="1710"/>
      <c r="K1" s="1710"/>
      <c r="L1" s="1710"/>
      <c r="M1" s="1710"/>
      <c r="N1" s="1710"/>
      <c r="O1" s="1711"/>
      <c r="P1" s="1711"/>
      <c r="Q1" s="1712" t="s">
        <v>1323</v>
      </c>
      <c r="R1" s="1710"/>
    </row>
    <row r="2" spans="1:18" x14ac:dyDescent="0.2">
      <c r="A2" s="1710"/>
      <c r="B2" s="1710"/>
      <c r="C2" s="1710"/>
      <c r="D2" s="1710"/>
      <c r="E2" s="1710"/>
      <c r="F2" s="1710"/>
      <c r="G2" s="1710"/>
      <c r="H2" s="1710"/>
      <c r="I2" s="1710"/>
      <c r="J2" s="1710"/>
      <c r="K2" s="1710"/>
      <c r="L2" s="1710"/>
      <c r="M2" s="1710"/>
      <c r="N2" s="1710"/>
      <c r="O2" s="1711"/>
      <c r="P2" s="1711"/>
      <c r="Q2" s="1712" t="s">
        <v>53</v>
      </c>
      <c r="R2" s="1710"/>
    </row>
    <row r="3" spans="1:18" x14ac:dyDescent="0.2">
      <c r="A3" s="1710"/>
      <c r="B3" s="1710"/>
      <c r="C3" s="1710"/>
      <c r="D3" s="1710"/>
      <c r="E3" s="1710"/>
      <c r="F3" s="1710"/>
      <c r="G3" s="1710"/>
      <c r="H3" s="1710"/>
      <c r="I3" s="1710"/>
      <c r="J3" s="1710"/>
      <c r="K3" s="1710"/>
      <c r="L3" s="1710"/>
      <c r="M3" s="1710"/>
      <c r="N3" s="1710"/>
      <c r="O3" s="1711"/>
      <c r="P3" s="1711"/>
      <c r="Q3" s="1713"/>
      <c r="R3" s="1710"/>
    </row>
    <row r="4" spans="1:18" x14ac:dyDescent="0.2">
      <c r="A4" s="2482" t="s">
        <v>1324</v>
      </c>
      <c r="B4" s="2482"/>
      <c r="C4" s="2482"/>
      <c r="D4" s="2482"/>
      <c r="E4" s="2482"/>
      <c r="F4" s="2482"/>
      <c r="G4" s="2482"/>
      <c r="H4" s="2482"/>
      <c r="I4" s="2482"/>
      <c r="J4" s="2482"/>
      <c r="K4" s="2482"/>
      <c r="L4" s="2482"/>
      <c r="M4" s="2482"/>
      <c r="N4" s="2482"/>
      <c r="O4" s="2482"/>
      <c r="P4" s="2482"/>
      <c r="Q4" s="2482"/>
      <c r="R4" s="1710"/>
    </row>
    <row r="5" spans="1:18" hidden="1" x14ac:dyDescent="0.2">
      <c r="A5" s="1714"/>
      <c r="B5" s="1715"/>
      <c r="C5" s="1715"/>
      <c r="D5" s="1715"/>
      <c r="E5" s="1715"/>
      <c r="F5" s="1715"/>
      <c r="G5" s="1715"/>
      <c r="H5" s="1715"/>
      <c r="I5" s="1715"/>
      <c r="J5" s="1715"/>
      <c r="K5" s="1715"/>
      <c r="L5" s="1715"/>
      <c r="M5" s="1715"/>
      <c r="N5" s="1715"/>
      <c r="O5" s="1715"/>
      <c r="P5" s="1715"/>
      <c r="Q5" s="1715"/>
      <c r="R5" s="1715"/>
    </row>
    <row r="6" spans="1:18" x14ac:dyDescent="0.2">
      <c r="A6" s="1714"/>
      <c r="B6" s="1715"/>
      <c r="C6" s="1715"/>
      <c r="D6" s="1715"/>
      <c r="E6" s="1715"/>
      <c r="F6" s="1715"/>
      <c r="G6" s="1715"/>
      <c r="H6" s="1715"/>
      <c r="I6" s="1715"/>
      <c r="J6" s="1715"/>
      <c r="K6" s="1715"/>
      <c r="L6" s="1715"/>
      <c r="M6" s="1715"/>
      <c r="N6" s="1715"/>
      <c r="O6" s="1715"/>
      <c r="P6" s="1715"/>
      <c r="Q6" s="1715" t="s">
        <v>535</v>
      </c>
      <c r="R6" s="1715"/>
    </row>
    <row r="7" spans="1:18" x14ac:dyDescent="0.2">
      <c r="A7" s="1714"/>
      <c r="B7" s="1715"/>
      <c r="C7" s="1715"/>
      <c r="D7" s="1715"/>
      <c r="E7" s="1715"/>
      <c r="F7" s="1715"/>
      <c r="G7" s="1715"/>
      <c r="H7" s="1715"/>
      <c r="I7" s="1715"/>
      <c r="J7" s="1715"/>
      <c r="K7" s="1715"/>
      <c r="L7" s="1715"/>
      <c r="M7" s="1715"/>
      <c r="N7" s="1715"/>
      <c r="O7" s="1716"/>
      <c r="P7" s="1715"/>
      <c r="Q7" s="1715"/>
      <c r="R7" s="1715"/>
    </row>
    <row r="8" spans="1:18" ht="13.5" thickBot="1" x14ac:dyDescent="0.25">
      <c r="A8" s="1714"/>
      <c r="B8" s="1715"/>
      <c r="C8" s="1715"/>
      <c r="D8" s="1715"/>
      <c r="E8" s="1715"/>
      <c r="F8" s="1715"/>
      <c r="G8" s="1717"/>
      <c r="H8" s="1715"/>
      <c r="I8" s="1715"/>
      <c r="J8" s="1715"/>
      <c r="K8" s="1715"/>
      <c r="L8" s="1715"/>
      <c r="M8" s="1715"/>
      <c r="N8" s="1715"/>
      <c r="O8" s="1718" t="s">
        <v>625</v>
      </c>
      <c r="P8" s="1715"/>
      <c r="Q8" s="1715"/>
      <c r="R8" s="1715"/>
    </row>
    <row r="9" spans="1:18" ht="13.5" thickBot="1" x14ac:dyDescent="0.25">
      <c r="A9" s="1719"/>
      <c r="B9" s="1720"/>
      <c r="C9" s="1720"/>
      <c r="D9" s="1720"/>
      <c r="E9" s="1721"/>
      <c r="F9" s="2483" t="s">
        <v>495</v>
      </c>
      <c r="G9" s="2484"/>
      <c r="H9" s="2484"/>
      <c r="I9" s="2484"/>
      <c r="J9" s="2484"/>
      <c r="K9" s="2484"/>
      <c r="L9" s="2484"/>
      <c r="M9" s="2484"/>
      <c r="N9" s="1722" t="s">
        <v>504</v>
      </c>
      <c r="O9" s="1723"/>
      <c r="P9" s="1724"/>
      <c r="Q9" s="1725"/>
      <c r="R9" s="1710"/>
    </row>
    <row r="10" spans="1:18" ht="13.5" thickBot="1" x14ac:dyDescent="0.25">
      <c r="A10" s="1726"/>
      <c r="B10" s="1727"/>
      <c r="C10" s="1727"/>
      <c r="D10" s="1727"/>
      <c r="E10" s="1728"/>
      <c r="F10" s="2485" t="s">
        <v>676</v>
      </c>
      <c r="G10" s="2486"/>
      <c r="H10" s="2486"/>
      <c r="I10" s="2486"/>
      <c r="J10" s="2486"/>
      <c r="K10" s="2485" t="s">
        <v>60</v>
      </c>
      <c r="L10" s="2486"/>
      <c r="M10" s="2486"/>
      <c r="N10" s="1729"/>
      <c r="O10" s="1730"/>
      <c r="P10" s="1731"/>
      <c r="Q10" s="1732"/>
      <c r="R10" s="1710"/>
    </row>
    <row r="11" spans="1:18" ht="12.75" customHeight="1" x14ac:dyDescent="0.2">
      <c r="A11" s="1733"/>
      <c r="B11" s="1734"/>
      <c r="C11" s="1616" t="s">
        <v>150</v>
      </c>
      <c r="D11" s="1616" t="s">
        <v>151</v>
      </c>
      <c r="E11" s="1470" t="s">
        <v>210</v>
      </c>
      <c r="F11" s="1735"/>
      <c r="G11" s="1736" t="s">
        <v>597</v>
      </c>
      <c r="H11" s="1736"/>
      <c r="I11" s="1737"/>
      <c r="J11" s="1736"/>
      <c r="K11" s="1735"/>
      <c r="L11" s="1738"/>
      <c r="M11" s="1736"/>
      <c r="N11" s="1739"/>
      <c r="O11" s="1740"/>
      <c r="P11" s="2487" t="s">
        <v>1099</v>
      </c>
      <c r="Q11" s="2488"/>
      <c r="R11" s="1710"/>
    </row>
    <row r="12" spans="1:18" ht="13.5" thickBot="1" x14ac:dyDescent="0.25">
      <c r="A12" s="1733"/>
      <c r="B12" s="1741" t="s">
        <v>971</v>
      </c>
      <c r="C12" s="1132" t="s">
        <v>1100</v>
      </c>
      <c r="D12" s="1132" t="s">
        <v>8</v>
      </c>
      <c r="E12" s="1470" t="s">
        <v>600</v>
      </c>
      <c r="F12" s="1742" t="s">
        <v>213</v>
      </c>
      <c r="G12" s="1736" t="s">
        <v>214</v>
      </c>
      <c r="H12" s="1736" t="s">
        <v>215</v>
      </c>
      <c r="I12" s="1737" t="s">
        <v>599</v>
      </c>
      <c r="J12" s="1736" t="s">
        <v>598</v>
      </c>
      <c r="K12" s="1739" t="s">
        <v>379</v>
      </c>
      <c r="L12" s="1743" t="s">
        <v>380</v>
      </c>
      <c r="M12" s="1736" t="s">
        <v>598</v>
      </c>
      <c r="N12" s="1739" t="s">
        <v>211</v>
      </c>
      <c r="O12" s="1740" t="s">
        <v>212</v>
      </c>
      <c r="P12" s="1744"/>
      <c r="Q12" s="1745"/>
      <c r="R12" s="1710"/>
    </row>
    <row r="13" spans="1:18" x14ac:dyDescent="0.2">
      <c r="A13" s="1746"/>
      <c r="B13" s="1741" t="s">
        <v>81</v>
      </c>
      <c r="C13" s="1132" t="s">
        <v>536</v>
      </c>
      <c r="D13" s="1132" t="s">
        <v>536</v>
      </c>
      <c r="E13" s="1470" t="s">
        <v>381</v>
      </c>
      <c r="F13" s="1742" t="s">
        <v>218</v>
      </c>
      <c r="G13" s="1736" t="s">
        <v>972</v>
      </c>
      <c r="H13" s="1736" t="s">
        <v>600</v>
      </c>
      <c r="I13" s="1737" t="s">
        <v>220</v>
      </c>
      <c r="J13" s="1736" t="s">
        <v>393</v>
      </c>
      <c r="K13" s="1739"/>
      <c r="L13" s="1743"/>
      <c r="M13" s="1736" t="s">
        <v>217</v>
      </c>
      <c r="N13" s="1739" t="s">
        <v>216</v>
      </c>
      <c r="O13" s="1740" t="s">
        <v>216</v>
      </c>
      <c r="P13" s="1727" t="s">
        <v>1117</v>
      </c>
      <c r="Q13" s="1747" t="s">
        <v>221</v>
      </c>
      <c r="R13" s="1710"/>
    </row>
    <row r="14" spans="1:18" x14ac:dyDescent="0.2">
      <c r="A14" s="1748" t="s">
        <v>354</v>
      </c>
      <c r="B14" s="1741"/>
      <c r="C14" s="1132"/>
      <c r="D14" s="1132"/>
      <c r="E14" s="1470" t="s">
        <v>536</v>
      </c>
      <c r="F14" s="1735"/>
      <c r="G14" s="1743" t="s">
        <v>222</v>
      </c>
      <c r="H14" s="1736"/>
      <c r="I14" s="1737" t="s">
        <v>223</v>
      </c>
      <c r="J14" s="1736" t="s">
        <v>216</v>
      </c>
      <c r="K14" s="1735"/>
      <c r="L14" s="1738"/>
      <c r="M14" s="1736" t="s">
        <v>216</v>
      </c>
      <c r="N14" s="1739"/>
      <c r="O14" s="1740"/>
      <c r="P14" s="1749" t="s">
        <v>1118</v>
      </c>
      <c r="Q14" s="1750" t="s">
        <v>224</v>
      </c>
      <c r="R14" s="1710"/>
    </row>
    <row r="15" spans="1:18" x14ac:dyDescent="0.2">
      <c r="A15" s="1751"/>
      <c r="B15" s="1741"/>
      <c r="C15" s="1132"/>
      <c r="D15" s="1132"/>
      <c r="E15" s="1471"/>
      <c r="F15" s="1735"/>
      <c r="G15" s="1743" t="s">
        <v>225</v>
      </c>
      <c r="H15" s="1736"/>
      <c r="I15" s="1737"/>
      <c r="J15" s="1736" t="s">
        <v>600</v>
      </c>
      <c r="K15" s="1752"/>
      <c r="L15" s="1753"/>
      <c r="M15" s="1736" t="s">
        <v>600</v>
      </c>
      <c r="N15" s="1739"/>
      <c r="O15" s="1740"/>
      <c r="P15" s="2480" t="s">
        <v>1325</v>
      </c>
      <c r="Q15" s="2481"/>
      <c r="R15" s="1710"/>
    </row>
    <row r="16" spans="1:18" x14ac:dyDescent="0.2">
      <c r="A16" s="1746"/>
      <c r="B16" s="1754"/>
      <c r="C16" s="1755"/>
      <c r="D16" s="1755"/>
      <c r="E16" s="1756"/>
      <c r="F16" s="1735"/>
      <c r="G16" s="1743" t="s">
        <v>226</v>
      </c>
      <c r="H16" s="1736"/>
      <c r="I16" s="1757"/>
      <c r="J16" s="1738"/>
      <c r="K16" s="1758"/>
      <c r="L16" s="1759"/>
      <c r="M16" s="1738"/>
      <c r="N16" s="1735"/>
      <c r="O16" s="1760"/>
      <c r="P16" s="1749" t="s">
        <v>181</v>
      </c>
      <c r="Q16" s="1761" t="s">
        <v>181</v>
      </c>
      <c r="R16" s="1710"/>
    </row>
    <row r="17" spans="1:21" x14ac:dyDescent="0.2">
      <c r="A17" s="1762">
        <v>1</v>
      </c>
      <c r="B17" s="1763">
        <v>2</v>
      </c>
      <c r="C17" s="1763">
        <v>3</v>
      </c>
      <c r="D17" s="1763">
        <v>4</v>
      </c>
      <c r="E17" s="1764">
        <v>5</v>
      </c>
      <c r="F17" s="1765">
        <v>6</v>
      </c>
      <c r="G17" s="1766">
        <v>7</v>
      </c>
      <c r="H17" s="1766">
        <v>8</v>
      </c>
      <c r="I17" s="1766">
        <v>9</v>
      </c>
      <c r="J17" s="1766">
        <v>10</v>
      </c>
      <c r="K17" s="1765">
        <v>11</v>
      </c>
      <c r="L17" s="1767">
        <v>12</v>
      </c>
      <c r="M17" s="1766">
        <v>13</v>
      </c>
      <c r="N17" s="1768">
        <v>14</v>
      </c>
      <c r="O17" s="1769">
        <v>15</v>
      </c>
      <c r="P17" s="1770">
        <v>16</v>
      </c>
      <c r="Q17" s="1771">
        <v>19</v>
      </c>
      <c r="R17" s="1710"/>
      <c r="S17" s="1710"/>
      <c r="T17" s="1710"/>
      <c r="U17" s="1710"/>
    </row>
    <row r="18" spans="1:21" x14ac:dyDescent="0.2">
      <c r="A18" s="1772"/>
      <c r="B18" s="1741"/>
      <c r="C18" s="1773"/>
      <c r="D18" s="1773"/>
      <c r="E18" s="2238"/>
      <c r="F18" s="1735"/>
      <c r="G18" s="1757"/>
      <c r="H18" s="1757"/>
      <c r="I18" s="1757"/>
      <c r="J18" s="1757"/>
      <c r="K18" s="1735"/>
      <c r="L18" s="1757"/>
      <c r="M18" s="1757"/>
      <c r="N18" s="1735"/>
      <c r="O18" s="1774"/>
      <c r="P18" s="1727"/>
      <c r="Q18" s="1775"/>
      <c r="R18" s="1710"/>
      <c r="S18" s="1710"/>
      <c r="T18" s="1710"/>
      <c r="U18" s="1710"/>
    </row>
    <row r="19" spans="1:21" x14ac:dyDescent="0.2">
      <c r="A19" s="1772" t="s">
        <v>312</v>
      </c>
      <c r="B19" s="1776" t="s">
        <v>227</v>
      </c>
      <c r="C19" s="1735">
        <v>945342</v>
      </c>
      <c r="D19" s="1735">
        <v>974532</v>
      </c>
      <c r="E19" s="1777">
        <v>911559.49</v>
      </c>
      <c r="F19" s="1778">
        <v>683988.41399999999</v>
      </c>
      <c r="G19" s="1779">
        <v>120480.344</v>
      </c>
      <c r="H19" s="1779">
        <v>95274.216</v>
      </c>
      <c r="I19" s="1779"/>
      <c r="J19" s="1779">
        <v>1887.0160000000001</v>
      </c>
      <c r="K19" s="1778">
        <v>9929.5</v>
      </c>
      <c r="L19" s="1757"/>
      <c r="M19" s="1757"/>
      <c r="N19" s="1735"/>
      <c r="O19" s="1774"/>
      <c r="P19" s="1780">
        <v>147</v>
      </c>
      <c r="Q19" s="1781"/>
      <c r="R19" s="1710"/>
      <c r="S19" s="1710"/>
      <c r="T19" s="1710"/>
      <c r="U19" s="1710"/>
    </row>
    <row r="20" spans="1:21" x14ac:dyDescent="0.2">
      <c r="A20" s="1726"/>
      <c r="B20" s="1782"/>
      <c r="C20" s="1783"/>
      <c r="D20" s="1783"/>
      <c r="E20" s="1784"/>
      <c r="F20" s="1735"/>
      <c r="G20" s="1757"/>
      <c r="H20" s="1757"/>
      <c r="I20" s="1757"/>
      <c r="J20" s="1757"/>
      <c r="K20" s="1735"/>
      <c r="L20" s="1757"/>
      <c r="M20" s="1757"/>
      <c r="N20" s="1735"/>
      <c r="O20" s="1774"/>
      <c r="P20" s="1780"/>
      <c r="Q20" s="1781"/>
      <c r="R20" s="1710"/>
      <c r="S20" s="1710"/>
      <c r="T20" s="1710"/>
      <c r="U20" s="1710"/>
    </row>
    <row r="21" spans="1:21" ht="15" customHeight="1" x14ac:dyDescent="0.2">
      <c r="A21" s="1785"/>
      <c r="B21" s="1786" t="s">
        <v>138</v>
      </c>
      <c r="C21" s="1787">
        <v>945342</v>
      </c>
      <c r="D21" s="1787">
        <v>974532</v>
      </c>
      <c r="E21" s="1788">
        <v>911559.49</v>
      </c>
      <c r="F21" s="1789">
        <v>683988.41399999999</v>
      </c>
      <c r="G21" s="1790">
        <v>120480.344</v>
      </c>
      <c r="H21" s="1790">
        <v>95274.216</v>
      </c>
      <c r="I21" s="1790">
        <v>0</v>
      </c>
      <c r="J21" s="1790">
        <v>1887.0160000000001</v>
      </c>
      <c r="K21" s="1791">
        <v>9929.5</v>
      </c>
      <c r="L21" s="1790">
        <v>0</v>
      </c>
      <c r="M21" s="1792">
        <v>0</v>
      </c>
      <c r="N21" s="1791">
        <v>0</v>
      </c>
      <c r="O21" s="1793">
        <v>0</v>
      </c>
      <c r="P21" s="1794">
        <v>147</v>
      </c>
      <c r="Q21" s="1795">
        <v>0</v>
      </c>
      <c r="R21" s="1710"/>
      <c r="S21" s="1710"/>
      <c r="T21" s="1710"/>
      <c r="U21" s="1710"/>
    </row>
    <row r="22" spans="1:21" x14ac:dyDescent="0.2">
      <c r="A22" s="1726"/>
      <c r="B22" s="1796"/>
      <c r="C22" s="1797"/>
      <c r="D22" s="1797"/>
      <c r="E22" s="2239"/>
      <c r="F22" s="1735"/>
      <c r="G22" s="1757"/>
      <c r="H22" s="1757"/>
      <c r="I22" s="1757"/>
      <c r="J22" s="1757"/>
      <c r="K22" s="1735"/>
      <c r="L22" s="1757"/>
      <c r="M22" s="1757"/>
      <c r="N22" s="1735"/>
      <c r="O22" s="1774"/>
      <c r="P22" s="1780"/>
      <c r="Q22" s="1781"/>
      <c r="R22" s="1710"/>
      <c r="S22" s="1710"/>
      <c r="T22" s="1798"/>
      <c r="U22" s="1798"/>
    </row>
    <row r="23" spans="1:21" x14ac:dyDescent="0.2">
      <c r="A23" s="1772" t="s">
        <v>312</v>
      </c>
      <c r="B23" s="1776" t="s">
        <v>382</v>
      </c>
      <c r="C23" s="1735">
        <v>189031</v>
      </c>
      <c r="D23" s="1735">
        <v>191550</v>
      </c>
      <c r="E23" s="1777">
        <v>182101.64299999998</v>
      </c>
      <c r="F23" s="1778">
        <v>138222.48499999999</v>
      </c>
      <c r="G23" s="1779">
        <v>24517.25</v>
      </c>
      <c r="H23" s="1779">
        <v>14885.601000000001</v>
      </c>
      <c r="I23" s="1779"/>
      <c r="J23" s="1779"/>
      <c r="K23" s="1778">
        <v>4476.3069999999998</v>
      </c>
      <c r="L23" s="1779"/>
      <c r="M23" s="1757"/>
      <c r="N23" s="1735"/>
      <c r="O23" s="1774"/>
      <c r="P23" s="1780">
        <v>32</v>
      </c>
      <c r="Q23" s="1781"/>
      <c r="R23" s="1710"/>
      <c r="S23" s="1710"/>
      <c r="T23" s="1710"/>
      <c r="U23" s="1710"/>
    </row>
    <row r="24" spans="1:21" x14ac:dyDescent="0.2">
      <c r="A24" s="1772" t="s">
        <v>108</v>
      </c>
      <c r="B24" s="1776" t="s">
        <v>383</v>
      </c>
      <c r="C24" s="1735">
        <v>210230</v>
      </c>
      <c r="D24" s="1735">
        <v>213170</v>
      </c>
      <c r="E24" s="1777">
        <v>205926.83199999999</v>
      </c>
      <c r="F24" s="1778">
        <v>162765.59299999999</v>
      </c>
      <c r="G24" s="1779">
        <v>27486.767</v>
      </c>
      <c r="H24" s="1779">
        <v>13154.419</v>
      </c>
      <c r="I24" s="1779"/>
      <c r="J24" s="1779">
        <v>1268.556</v>
      </c>
      <c r="K24" s="1778">
        <v>1251.4970000000001</v>
      </c>
      <c r="L24" s="1779"/>
      <c r="M24" s="1757"/>
      <c r="N24" s="1735"/>
      <c r="O24" s="1774"/>
      <c r="P24" s="1780">
        <v>36</v>
      </c>
      <c r="Q24" s="1781"/>
      <c r="R24" s="1710"/>
      <c r="S24" s="1710"/>
      <c r="T24" s="1710"/>
      <c r="U24" s="1710"/>
    </row>
    <row r="25" spans="1:21" x14ac:dyDescent="0.2">
      <c r="A25" s="1772" t="s">
        <v>109</v>
      </c>
      <c r="B25" s="1776" t="s">
        <v>384</v>
      </c>
      <c r="C25" s="1735">
        <v>168843</v>
      </c>
      <c r="D25" s="1735">
        <v>169038</v>
      </c>
      <c r="E25" s="1777">
        <v>157469.88099999999</v>
      </c>
      <c r="F25" s="1778">
        <v>123706.852</v>
      </c>
      <c r="G25" s="1779">
        <v>21174.617999999999</v>
      </c>
      <c r="H25" s="1779">
        <v>11314.712</v>
      </c>
      <c r="I25" s="1779"/>
      <c r="J25" s="1779">
        <v>335.714</v>
      </c>
      <c r="K25" s="1778">
        <v>937.98500000000001</v>
      </c>
      <c r="L25" s="1779"/>
      <c r="M25" s="1757"/>
      <c r="N25" s="1735"/>
      <c r="O25" s="1774"/>
      <c r="P25" s="1780">
        <v>26</v>
      </c>
      <c r="Q25" s="1781"/>
      <c r="R25" s="1710"/>
      <c r="S25" s="1710"/>
      <c r="T25" s="1710"/>
      <c r="U25" s="1710"/>
    </row>
    <row r="26" spans="1:21" x14ac:dyDescent="0.2">
      <c r="A26" s="1772" t="s">
        <v>110</v>
      </c>
      <c r="B26" s="1776" t="s">
        <v>385</v>
      </c>
      <c r="C26" s="1735">
        <v>155322</v>
      </c>
      <c r="D26" s="1735">
        <v>156636</v>
      </c>
      <c r="E26" s="1777">
        <v>147495.96299999999</v>
      </c>
      <c r="F26" s="1778">
        <v>109316.478</v>
      </c>
      <c r="G26" s="1779">
        <v>19512.032999999999</v>
      </c>
      <c r="H26" s="1779">
        <v>18364.208999999999</v>
      </c>
      <c r="I26" s="1779"/>
      <c r="J26" s="1779"/>
      <c r="K26" s="1778">
        <v>303.24299999999999</v>
      </c>
      <c r="L26" s="1779"/>
      <c r="M26" s="1757"/>
      <c r="N26" s="1735"/>
      <c r="O26" s="1774"/>
      <c r="P26" s="1780">
        <v>23</v>
      </c>
      <c r="Q26" s="1781"/>
      <c r="R26" s="1710"/>
      <c r="S26" s="1710"/>
      <c r="T26" s="1710"/>
      <c r="U26" s="1710"/>
    </row>
    <row r="27" spans="1:21" x14ac:dyDescent="0.2">
      <c r="A27" s="1772" t="s">
        <v>111</v>
      </c>
      <c r="B27" s="1776" t="s">
        <v>386</v>
      </c>
      <c r="C27" s="1735">
        <v>257918</v>
      </c>
      <c r="D27" s="1735">
        <v>261537</v>
      </c>
      <c r="E27" s="1777">
        <v>251470.00599999999</v>
      </c>
      <c r="F27" s="1778">
        <v>187439.78</v>
      </c>
      <c r="G27" s="1779">
        <v>32393.941999999999</v>
      </c>
      <c r="H27" s="1779">
        <v>29380.005000000001</v>
      </c>
      <c r="I27" s="1779"/>
      <c r="J27" s="1779">
        <v>14.481999999999999</v>
      </c>
      <c r="K27" s="1778">
        <v>2241.797</v>
      </c>
      <c r="L27" s="1779"/>
      <c r="M27" s="1757"/>
      <c r="N27" s="1735"/>
      <c r="O27" s="1774"/>
      <c r="P27" s="1780">
        <v>40</v>
      </c>
      <c r="Q27" s="1781"/>
      <c r="R27" s="1710"/>
      <c r="S27" s="1710"/>
      <c r="T27" s="1710"/>
      <c r="U27" s="1710"/>
    </row>
    <row r="28" spans="1:21" x14ac:dyDescent="0.2">
      <c r="A28" s="1772" t="s">
        <v>112</v>
      </c>
      <c r="B28" s="1776" t="s">
        <v>387</v>
      </c>
      <c r="C28" s="1735">
        <v>215351</v>
      </c>
      <c r="D28" s="1735">
        <v>220625</v>
      </c>
      <c r="E28" s="1777">
        <v>215920.84</v>
      </c>
      <c r="F28" s="1778">
        <v>166484.12100000001</v>
      </c>
      <c r="G28" s="1779">
        <v>29052.44</v>
      </c>
      <c r="H28" s="1779">
        <v>16927.728999999999</v>
      </c>
      <c r="I28" s="1779"/>
      <c r="J28" s="1779">
        <v>818.94299999999998</v>
      </c>
      <c r="K28" s="1778">
        <v>2637.607</v>
      </c>
      <c r="L28" s="1779"/>
      <c r="M28" s="1757"/>
      <c r="N28" s="1735"/>
      <c r="O28" s="1774"/>
      <c r="P28" s="1780">
        <v>44</v>
      </c>
      <c r="Q28" s="1781"/>
      <c r="R28" s="1710"/>
      <c r="S28" s="1710"/>
      <c r="T28" s="1710"/>
      <c r="U28" s="1710"/>
    </row>
    <row r="29" spans="1:21" x14ac:dyDescent="0.2">
      <c r="A29" s="1772" t="s">
        <v>113</v>
      </c>
      <c r="B29" s="1776" t="s">
        <v>388</v>
      </c>
      <c r="C29" s="1735">
        <v>156971</v>
      </c>
      <c r="D29" s="1735">
        <v>164649</v>
      </c>
      <c r="E29" s="1777">
        <v>158763.147</v>
      </c>
      <c r="F29" s="1778">
        <v>125750.004</v>
      </c>
      <c r="G29" s="1779">
        <v>22703.522000000001</v>
      </c>
      <c r="H29" s="1779">
        <v>8154.4089999999997</v>
      </c>
      <c r="I29" s="1779"/>
      <c r="J29" s="1779"/>
      <c r="K29" s="1778">
        <v>2155.212</v>
      </c>
      <c r="L29" s="1779"/>
      <c r="M29" s="1757"/>
      <c r="N29" s="1735"/>
      <c r="O29" s="1774"/>
      <c r="P29" s="1780">
        <v>29</v>
      </c>
      <c r="Q29" s="1781"/>
      <c r="R29" s="1710"/>
      <c r="S29" s="1710"/>
      <c r="T29" s="1710"/>
      <c r="U29" s="1710"/>
    </row>
    <row r="30" spans="1:21" x14ac:dyDescent="0.2">
      <c r="A30" s="1772" t="s">
        <v>114</v>
      </c>
      <c r="B30" s="1776" t="s">
        <v>389</v>
      </c>
      <c r="C30" s="1735">
        <v>277180</v>
      </c>
      <c r="D30" s="1735">
        <v>270492</v>
      </c>
      <c r="E30" s="1777">
        <v>253679.38199999998</v>
      </c>
      <c r="F30" s="1778">
        <v>202509.71</v>
      </c>
      <c r="G30" s="1779">
        <v>33604.576000000001</v>
      </c>
      <c r="H30" s="1779">
        <v>16525.088</v>
      </c>
      <c r="I30" s="1779"/>
      <c r="J30" s="1779"/>
      <c r="K30" s="1778">
        <v>1040.008</v>
      </c>
      <c r="L30" s="1779"/>
      <c r="M30" s="1757"/>
      <c r="N30" s="1735"/>
      <c r="O30" s="1774"/>
      <c r="P30" s="1780">
        <v>44</v>
      </c>
      <c r="Q30" s="1781"/>
      <c r="R30" s="1710"/>
      <c r="S30" s="1710"/>
      <c r="T30" s="1710"/>
      <c r="U30" s="1710"/>
    </row>
    <row r="31" spans="1:21" x14ac:dyDescent="0.2">
      <c r="A31" s="1772" t="s">
        <v>115</v>
      </c>
      <c r="B31" s="1799" t="s">
        <v>390</v>
      </c>
      <c r="C31" s="1778">
        <v>303748</v>
      </c>
      <c r="D31" s="1778">
        <v>305658</v>
      </c>
      <c r="E31" s="1777">
        <v>288300.16700000002</v>
      </c>
      <c r="F31" s="1778">
        <v>211242.75899999999</v>
      </c>
      <c r="G31" s="1779">
        <v>37103.226999999999</v>
      </c>
      <c r="H31" s="1779">
        <v>35590.025999999998</v>
      </c>
      <c r="I31" s="1779"/>
      <c r="J31" s="1779"/>
      <c r="K31" s="1778">
        <v>4364.1549999999997</v>
      </c>
      <c r="L31" s="1779"/>
      <c r="M31" s="1757"/>
      <c r="N31" s="1735"/>
      <c r="O31" s="1774"/>
      <c r="P31" s="1780">
        <v>48</v>
      </c>
      <c r="Q31" s="1781"/>
      <c r="R31" s="1710"/>
      <c r="S31" s="1710"/>
      <c r="T31" s="1710"/>
      <c r="U31" s="1710"/>
    </row>
    <row r="32" spans="1:21" x14ac:dyDescent="0.2">
      <c r="A32" s="1772" t="s">
        <v>116</v>
      </c>
      <c r="B32" s="1776" t="s">
        <v>391</v>
      </c>
      <c r="C32" s="1735">
        <v>177697</v>
      </c>
      <c r="D32" s="1735">
        <v>178788</v>
      </c>
      <c r="E32" s="1777">
        <v>163279.83100000001</v>
      </c>
      <c r="F32" s="1778">
        <v>112945.084</v>
      </c>
      <c r="G32" s="1779">
        <v>19736.724999999999</v>
      </c>
      <c r="H32" s="1779">
        <v>28799.067999999999</v>
      </c>
      <c r="I32" s="1779"/>
      <c r="J32" s="1779"/>
      <c r="K32" s="1778">
        <v>1798.954</v>
      </c>
      <c r="L32" s="1779"/>
      <c r="M32" s="1757"/>
      <c r="N32" s="1735"/>
      <c r="O32" s="1774"/>
      <c r="P32" s="1780">
        <v>23</v>
      </c>
      <c r="Q32" s="1781"/>
      <c r="R32" s="1710"/>
      <c r="S32" s="1710"/>
      <c r="T32" s="1710"/>
      <c r="U32" s="1710"/>
    </row>
    <row r="33" spans="1:21" x14ac:dyDescent="0.2">
      <c r="A33" s="1772" t="s">
        <v>117</v>
      </c>
      <c r="B33" s="1776" t="s">
        <v>400</v>
      </c>
      <c r="C33" s="1735">
        <v>236091</v>
      </c>
      <c r="D33" s="1735">
        <v>237120</v>
      </c>
      <c r="E33" s="1777">
        <v>226109.77899999998</v>
      </c>
      <c r="F33" s="1778">
        <v>175168.685</v>
      </c>
      <c r="G33" s="1779">
        <v>30368.723000000002</v>
      </c>
      <c r="H33" s="1779">
        <v>18321.05</v>
      </c>
      <c r="I33" s="1779"/>
      <c r="J33" s="1779"/>
      <c r="K33" s="1778">
        <v>2251.3209999999999</v>
      </c>
      <c r="L33" s="1779"/>
      <c r="M33" s="1757"/>
      <c r="N33" s="1735"/>
      <c r="O33" s="1774"/>
      <c r="P33" s="1780">
        <v>38</v>
      </c>
      <c r="Q33" s="1781"/>
      <c r="R33" s="1710"/>
      <c r="S33" s="1710"/>
      <c r="T33" s="1710"/>
      <c r="U33" s="1710"/>
    </row>
    <row r="34" spans="1:21" x14ac:dyDescent="0.2">
      <c r="A34" s="1772" t="s">
        <v>118</v>
      </c>
      <c r="B34" s="1776" t="s">
        <v>994</v>
      </c>
      <c r="C34" s="1735">
        <v>209987</v>
      </c>
      <c r="D34" s="1735">
        <v>204173</v>
      </c>
      <c r="E34" s="1777">
        <v>191167.13</v>
      </c>
      <c r="F34" s="1778">
        <v>137109.03400000001</v>
      </c>
      <c r="G34" s="1779">
        <v>24287.040000000001</v>
      </c>
      <c r="H34" s="1779">
        <v>28666.682000000001</v>
      </c>
      <c r="I34" s="1779"/>
      <c r="J34" s="1779">
        <v>766.08500000000004</v>
      </c>
      <c r="K34" s="1778">
        <v>338.28899999999999</v>
      </c>
      <c r="L34" s="1779"/>
      <c r="M34" s="1757"/>
      <c r="N34" s="1735"/>
      <c r="O34" s="1774"/>
      <c r="P34" s="1780">
        <v>30</v>
      </c>
      <c r="Q34" s="1781"/>
      <c r="R34" s="1710"/>
      <c r="S34" s="1710"/>
      <c r="T34" s="1710"/>
      <c r="U34" s="1710"/>
    </row>
    <row r="35" spans="1:21" x14ac:dyDescent="0.2">
      <c r="A35" s="1772"/>
      <c r="B35" s="1800"/>
      <c r="C35" s="1778"/>
      <c r="D35" s="1778"/>
      <c r="E35" s="1777"/>
      <c r="F35" s="1778"/>
      <c r="G35" s="1779"/>
      <c r="H35" s="1779"/>
      <c r="I35" s="1779"/>
      <c r="J35" s="1779"/>
      <c r="K35" s="1778"/>
      <c r="L35" s="1779"/>
      <c r="M35" s="1757"/>
      <c r="N35" s="1735"/>
      <c r="O35" s="1774"/>
      <c r="P35" s="1780"/>
      <c r="Q35" s="1781"/>
      <c r="R35" s="1710"/>
      <c r="S35" s="1710"/>
      <c r="T35" s="1710"/>
      <c r="U35" s="1710"/>
    </row>
    <row r="36" spans="1:21" ht="15" customHeight="1" x14ac:dyDescent="0.2">
      <c r="A36" s="1785"/>
      <c r="B36" s="1786" t="s">
        <v>40</v>
      </c>
      <c r="C36" s="1787">
        <v>2558369</v>
      </c>
      <c r="D36" s="1787">
        <v>2573436</v>
      </c>
      <c r="E36" s="1788">
        <v>2441684.6009999998</v>
      </c>
      <c r="F36" s="1789">
        <v>1852660.5850000002</v>
      </c>
      <c r="G36" s="1801">
        <v>321940.86299999995</v>
      </c>
      <c r="H36" s="1801">
        <v>240082.99800000002</v>
      </c>
      <c r="I36" s="1802">
        <v>0</v>
      </c>
      <c r="J36" s="1801">
        <v>3203.7799999999997</v>
      </c>
      <c r="K36" s="1789">
        <v>23796.375</v>
      </c>
      <c r="L36" s="1801">
        <v>0</v>
      </c>
      <c r="M36" s="1802">
        <v>0</v>
      </c>
      <c r="N36" s="1789">
        <v>0</v>
      </c>
      <c r="O36" s="1803">
        <v>0</v>
      </c>
      <c r="P36" s="1804">
        <v>413</v>
      </c>
      <c r="Q36" s="1795">
        <v>0</v>
      </c>
      <c r="R36" s="1710"/>
      <c r="S36" s="1710"/>
      <c r="T36" s="1798"/>
      <c r="U36" s="1798"/>
    </row>
    <row r="37" spans="1:21" x14ac:dyDescent="0.2">
      <c r="A37" s="1726"/>
      <c r="B37" s="1727"/>
      <c r="C37" s="1735"/>
      <c r="D37" s="1735"/>
      <c r="E37" s="1784"/>
      <c r="F37" s="1735"/>
      <c r="G37" s="1757"/>
      <c r="H37" s="1757"/>
      <c r="I37" s="1757"/>
      <c r="J37" s="1757"/>
      <c r="K37" s="1735"/>
      <c r="L37" s="1757"/>
      <c r="M37" s="1757"/>
      <c r="N37" s="1735"/>
      <c r="O37" s="1774"/>
      <c r="P37" s="1780"/>
      <c r="Q37" s="1781"/>
      <c r="R37" s="1710"/>
      <c r="S37" s="1710"/>
      <c r="T37" s="1710"/>
      <c r="U37" s="1710"/>
    </row>
    <row r="38" spans="1:21" x14ac:dyDescent="0.2">
      <c r="A38" s="1772" t="s">
        <v>312</v>
      </c>
      <c r="B38" s="1776" t="s">
        <v>142</v>
      </c>
      <c r="C38" s="1735">
        <v>86499</v>
      </c>
      <c r="D38" s="1735">
        <v>104164</v>
      </c>
      <c r="E38" s="1777">
        <v>82565.619000000006</v>
      </c>
      <c r="F38" s="1778">
        <v>58089.601000000002</v>
      </c>
      <c r="G38" s="1779">
        <v>9381.4850000000006</v>
      </c>
      <c r="H38" s="1779">
        <v>14509.111999999999</v>
      </c>
      <c r="I38" s="1779"/>
      <c r="J38" s="1779"/>
      <c r="K38" s="1778">
        <v>585.42100000000005</v>
      </c>
      <c r="L38" s="1779"/>
      <c r="M38" s="1779"/>
      <c r="N38" s="1735"/>
      <c r="O38" s="1774"/>
      <c r="P38" s="1780">
        <v>11</v>
      </c>
      <c r="Q38" s="1781"/>
      <c r="R38" s="1710"/>
      <c r="S38" s="1710"/>
      <c r="T38" s="1710"/>
      <c r="U38" s="1710"/>
    </row>
    <row r="39" spans="1:21" x14ac:dyDescent="0.2">
      <c r="A39" s="1772" t="s">
        <v>108</v>
      </c>
      <c r="B39" s="1776" t="s">
        <v>573</v>
      </c>
      <c r="C39" s="1735">
        <v>216571</v>
      </c>
      <c r="D39" s="1735">
        <v>241999</v>
      </c>
      <c r="E39" s="1777">
        <v>216036.31600000002</v>
      </c>
      <c r="F39" s="1778">
        <v>138031.18</v>
      </c>
      <c r="G39" s="1779">
        <v>21789.156999999999</v>
      </c>
      <c r="H39" s="1779">
        <v>56080.33</v>
      </c>
      <c r="I39" s="1779"/>
      <c r="J39" s="1779"/>
      <c r="K39" s="1778">
        <v>135.649</v>
      </c>
      <c r="L39" s="1779"/>
      <c r="M39" s="1779"/>
      <c r="N39" s="1735"/>
      <c r="O39" s="1774"/>
      <c r="P39" s="1780">
        <v>28</v>
      </c>
      <c r="Q39" s="1781"/>
      <c r="R39" s="1710"/>
      <c r="S39" s="1710"/>
      <c r="T39" s="1710"/>
      <c r="U39" s="1710"/>
    </row>
    <row r="40" spans="1:21" x14ac:dyDescent="0.2">
      <c r="A40" s="1772" t="s">
        <v>109</v>
      </c>
      <c r="B40" s="1776" t="s">
        <v>574</v>
      </c>
      <c r="C40" s="1735">
        <v>183379</v>
      </c>
      <c r="D40" s="1735">
        <v>212249</v>
      </c>
      <c r="E40" s="1777">
        <v>194224.00599999999</v>
      </c>
      <c r="F40" s="1778">
        <v>122786.63400000001</v>
      </c>
      <c r="G40" s="1779">
        <v>20213.382000000001</v>
      </c>
      <c r="H40" s="1779">
        <v>50983.802000000003</v>
      </c>
      <c r="I40" s="1779"/>
      <c r="J40" s="1779"/>
      <c r="K40" s="1778">
        <v>240.18799999999999</v>
      </c>
      <c r="L40" s="1779"/>
      <c r="M40" s="1779"/>
      <c r="N40" s="1735"/>
      <c r="O40" s="1774"/>
      <c r="P40" s="1780">
        <v>28</v>
      </c>
      <c r="Q40" s="1781"/>
      <c r="R40" s="1710"/>
      <c r="S40" s="1710"/>
      <c r="T40" s="1710"/>
      <c r="U40" s="1710"/>
    </row>
    <row r="41" spans="1:21" x14ac:dyDescent="0.2">
      <c r="A41" s="1772" t="s">
        <v>110</v>
      </c>
      <c r="B41" s="1776" t="s">
        <v>575</v>
      </c>
      <c r="C41" s="1735">
        <v>137136</v>
      </c>
      <c r="D41" s="1735">
        <v>155919</v>
      </c>
      <c r="E41" s="1777">
        <v>140467.00300000003</v>
      </c>
      <c r="F41" s="1778">
        <v>77273.392000000007</v>
      </c>
      <c r="G41" s="1779">
        <v>11999.039000000001</v>
      </c>
      <c r="H41" s="1779">
        <v>47227.072</v>
      </c>
      <c r="I41" s="1779"/>
      <c r="J41" s="1779"/>
      <c r="K41" s="1778">
        <v>2997.5</v>
      </c>
      <c r="L41" s="1779">
        <v>970</v>
      </c>
      <c r="M41" s="1779"/>
      <c r="N41" s="1735"/>
      <c r="O41" s="1774"/>
      <c r="P41" s="1780">
        <v>15</v>
      </c>
      <c r="Q41" s="1781"/>
      <c r="R41" s="1710"/>
      <c r="S41" s="1710"/>
      <c r="T41" s="1710"/>
      <c r="U41" s="1710"/>
    </row>
    <row r="42" spans="1:21" x14ac:dyDescent="0.2">
      <c r="A42" s="1772" t="s">
        <v>111</v>
      </c>
      <c r="B42" s="1805" t="s">
        <v>1090</v>
      </c>
      <c r="C42" s="1728">
        <v>292882</v>
      </c>
      <c r="D42" s="1728">
        <v>372000</v>
      </c>
      <c r="E42" s="1777">
        <v>319141.1262</v>
      </c>
      <c r="F42" s="1778">
        <v>237352.747</v>
      </c>
      <c r="G42" s="1779">
        <v>38903.495000000003</v>
      </c>
      <c r="H42" s="1779">
        <v>41483.615000000005</v>
      </c>
      <c r="I42" s="1779"/>
      <c r="J42" s="1779">
        <v>71.108000000000004</v>
      </c>
      <c r="K42" s="1778">
        <v>1330.1612</v>
      </c>
      <c r="L42" s="1779"/>
      <c r="M42" s="1779"/>
      <c r="N42" s="1735"/>
      <c r="O42" s="1774"/>
      <c r="P42" s="1780">
        <v>44</v>
      </c>
      <c r="Q42" s="1781"/>
      <c r="R42" s="1710"/>
      <c r="S42" s="1710"/>
      <c r="T42" s="1710"/>
      <c r="U42" s="1710"/>
    </row>
    <row r="43" spans="1:21" x14ac:dyDescent="0.2">
      <c r="A43" s="1772"/>
      <c r="B43" s="1727"/>
      <c r="C43" s="1735"/>
      <c r="D43" s="1735"/>
      <c r="E43" s="1784"/>
      <c r="F43" s="1735"/>
      <c r="G43" s="1757"/>
      <c r="H43" s="1757"/>
      <c r="I43" s="1757"/>
      <c r="J43" s="1757"/>
      <c r="K43" s="1735"/>
      <c r="L43" s="1757"/>
      <c r="M43" s="1757"/>
      <c r="N43" s="1735"/>
      <c r="O43" s="1774"/>
      <c r="P43" s="1780"/>
      <c r="Q43" s="1781"/>
      <c r="R43" s="1710"/>
      <c r="S43" s="1710"/>
      <c r="T43" s="1710"/>
      <c r="U43" s="1710"/>
    </row>
    <row r="44" spans="1:21" ht="15" customHeight="1" x14ac:dyDescent="0.2">
      <c r="A44" s="1785"/>
      <c r="B44" s="1806" t="s">
        <v>143</v>
      </c>
      <c r="C44" s="1791">
        <v>916467</v>
      </c>
      <c r="D44" s="1791">
        <v>1086331</v>
      </c>
      <c r="E44" s="1788">
        <v>952434.07020000019</v>
      </c>
      <c r="F44" s="1789">
        <v>633533.554</v>
      </c>
      <c r="G44" s="1801">
        <v>102286.55800000002</v>
      </c>
      <c r="H44" s="1802">
        <v>210283.93099999998</v>
      </c>
      <c r="I44" s="1801">
        <v>0</v>
      </c>
      <c r="J44" s="1801">
        <v>71.108000000000004</v>
      </c>
      <c r="K44" s="1789">
        <v>5288.9192000000003</v>
      </c>
      <c r="L44" s="1801">
        <v>970</v>
      </c>
      <c r="M44" s="1801">
        <v>0</v>
      </c>
      <c r="N44" s="1789">
        <v>0</v>
      </c>
      <c r="O44" s="1803">
        <v>0</v>
      </c>
      <c r="P44" s="1804">
        <v>126</v>
      </c>
      <c r="Q44" s="1795">
        <v>0</v>
      </c>
      <c r="R44" s="1710"/>
      <c r="S44" s="1710"/>
      <c r="T44" s="1710"/>
      <c r="U44" s="1710"/>
    </row>
    <row r="45" spans="1:21" x14ac:dyDescent="0.2">
      <c r="A45" s="1807"/>
      <c r="B45" s="1808"/>
      <c r="C45" s="1809"/>
      <c r="D45" s="1809"/>
      <c r="E45" s="1810"/>
      <c r="F45" s="1811"/>
      <c r="G45" s="1812"/>
      <c r="H45" s="1812"/>
      <c r="I45" s="1812"/>
      <c r="J45" s="1812"/>
      <c r="K45" s="1811"/>
      <c r="L45" s="1812"/>
      <c r="M45" s="1813"/>
      <c r="N45" s="1814"/>
      <c r="O45" s="1815"/>
      <c r="P45" s="1816"/>
      <c r="Q45" s="1817"/>
      <c r="R45" s="1710"/>
      <c r="S45" s="1710"/>
      <c r="T45" s="1710"/>
      <c r="U45" s="1710"/>
    </row>
    <row r="46" spans="1:21" x14ac:dyDescent="0.2">
      <c r="A46" s="1818" t="s">
        <v>312</v>
      </c>
      <c r="B46" s="1819" t="s">
        <v>973</v>
      </c>
      <c r="C46" s="1820">
        <v>422258</v>
      </c>
      <c r="D46" s="1820">
        <v>480834</v>
      </c>
      <c r="E46" s="1821">
        <v>438506.59799999994</v>
      </c>
      <c r="F46" s="1822">
        <v>232674.75</v>
      </c>
      <c r="G46" s="1823">
        <v>41030.964</v>
      </c>
      <c r="H46" s="1824">
        <v>132415.905</v>
      </c>
      <c r="I46" s="1824"/>
      <c r="J46" s="1824"/>
      <c r="K46" s="1825">
        <v>32384.978999999999</v>
      </c>
      <c r="L46" s="2240"/>
      <c r="M46" s="1826"/>
      <c r="N46" s="1827"/>
      <c r="O46" s="1828"/>
      <c r="P46" s="1829">
        <v>69</v>
      </c>
      <c r="Q46" s="1830"/>
      <c r="R46" s="1710"/>
      <c r="S46" s="1710"/>
      <c r="T46" s="1710"/>
      <c r="U46" s="1710"/>
    </row>
    <row r="47" spans="1:21" x14ac:dyDescent="0.2">
      <c r="A47" s="1831"/>
      <c r="B47" s="1832"/>
      <c r="C47" s="1833"/>
      <c r="D47" s="1833"/>
      <c r="E47" s="1834"/>
      <c r="F47" s="1835"/>
      <c r="G47" s="1836"/>
      <c r="H47" s="1836"/>
      <c r="I47" s="1836"/>
      <c r="J47" s="1836"/>
      <c r="K47" s="1835"/>
      <c r="L47" s="1836"/>
      <c r="M47" s="1836"/>
      <c r="N47" s="1835"/>
      <c r="O47" s="1837"/>
      <c r="P47" s="1838"/>
      <c r="Q47" s="1839"/>
      <c r="R47" s="1710"/>
      <c r="S47" s="1710"/>
      <c r="T47" s="1710"/>
      <c r="U47" s="1710"/>
    </row>
    <row r="48" spans="1:21" hidden="1" x14ac:dyDescent="0.2">
      <c r="A48" s="1726"/>
      <c r="B48" s="1840"/>
      <c r="C48" s="1841"/>
      <c r="D48" s="1841"/>
      <c r="E48" s="1784"/>
      <c r="F48" s="1735"/>
      <c r="G48" s="1757"/>
      <c r="H48" s="1757"/>
      <c r="I48" s="1757"/>
      <c r="J48" s="1757"/>
      <c r="K48" s="1735"/>
      <c r="L48" s="1757"/>
      <c r="M48" s="1757"/>
      <c r="N48" s="1735"/>
      <c r="O48" s="1774"/>
      <c r="P48" s="1780"/>
      <c r="Q48" s="1781"/>
      <c r="R48" s="1710"/>
      <c r="S48" s="1710"/>
      <c r="T48" s="1710"/>
      <c r="U48" s="1710"/>
    </row>
    <row r="49" spans="1:17" hidden="1" x14ac:dyDescent="0.2">
      <c r="A49" s="1726"/>
      <c r="B49" s="1840"/>
      <c r="C49" s="1841"/>
      <c r="D49" s="1841"/>
      <c r="E49" s="1784"/>
      <c r="F49" s="1735"/>
      <c r="G49" s="1757"/>
      <c r="H49" s="1757"/>
      <c r="I49" s="1757"/>
      <c r="J49" s="1757"/>
      <c r="K49" s="1735"/>
      <c r="L49" s="1757"/>
      <c r="M49" s="1757"/>
      <c r="N49" s="1735"/>
      <c r="O49" s="1774"/>
      <c r="P49" s="1780"/>
      <c r="Q49" s="1781"/>
    </row>
    <row r="50" spans="1:17" hidden="1" x14ac:dyDescent="0.2">
      <c r="A50" s="1726"/>
      <c r="B50" s="1842"/>
      <c r="C50" s="1843"/>
      <c r="D50" s="1843"/>
      <c r="E50" s="1784"/>
      <c r="F50" s="1735"/>
      <c r="G50" s="1757"/>
      <c r="H50" s="1757"/>
      <c r="I50" s="1757"/>
      <c r="J50" s="1757"/>
      <c r="K50" s="1735"/>
      <c r="L50" s="1757"/>
      <c r="M50" s="1757"/>
      <c r="N50" s="1735"/>
      <c r="O50" s="1774"/>
      <c r="P50" s="1780"/>
      <c r="Q50" s="1781"/>
    </row>
    <row r="51" spans="1:17" ht="15" customHeight="1" thickBot="1" x14ac:dyDescent="0.25">
      <c r="A51" s="1844"/>
      <c r="B51" s="1845" t="s">
        <v>401</v>
      </c>
      <c r="C51" s="1846">
        <v>4842436</v>
      </c>
      <c r="D51" s="1846">
        <v>5115132</v>
      </c>
      <c r="E51" s="1847">
        <v>4744184.7592000002</v>
      </c>
      <c r="F51" s="1848">
        <v>3402857.3030000003</v>
      </c>
      <c r="G51" s="1849">
        <v>585738.72899999993</v>
      </c>
      <c r="H51" s="1849">
        <v>678057.05</v>
      </c>
      <c r="I51" s="1849">
        <v>0</v>
      </c>
      <c r="J51" s="1849">
        <v>5161.9040000000005</v>
      </c>
      <c r="K51" s="1848">
        <v>71399.773199999996</v>
      </c>
      <c r="L51" s="1849">
        <v>970</v>
      </c>
      <c r="M51" s="1849">
        <v>0</v>
      </c>
      <c r="N51" s="1848">
        <v>0</v>
      </c>
      <c r="O51" s="1850">
        <v>0</v>
      </c>
      <c r="P51" s="1851">
        <v>755</v>
      </c>
      <c r="Q51" s="1852">
        <v>0</v>
      </c>
    </row>
    <row r="52" spans="1:17" x14ac:dyDescent="0.2">
      <c r="A52" s="1710"/>
      <c r="B52" s="1710"/>
      <c r="C52" s="1853"/>
      <c r="D52" s="1853"/>
      <c r="E52" s="2241"/>
      <c r="F52" s="2241"/>
      <c r="G52" s="2241"/>
      <c r="H52" s="2241"/>
      <c r="I52" s="2241"/>
      <c r="J52" s="2241"/>
      <c r="K52" s="2241"/>
      <c r="L52" s="2241"/>
      <c r="M52" s="2241"/>
      <c r="N52" s="2241"/>
      <c r="O52" s="2241"/>
      <c r="P52" s="1710"/>
      <c r="Q52" s="1710"/>
    </row>
    <row r="53" spans="1:17" x14ac:dyDescent="0.2">
      <c r="E53" s="1987"/>
      <c r="F53" s="1987"/>
      <c r="G53" s="1987"/>
      <c r="H53" s="2242"/>
      <c r="I53" s="1987"/>
      <c r="J53" s="1987"/>
      <c r="K53" s="1987"/>
      <c r="L53" s="1987"/>
      <c r="M53" s="825"/>
      <c r="N53" s="1987"/>
      <c r="O53" s="1987"/>
    </row>
    <row r="54" spans="1:17" x14ac:dyDescent="0.2">
      <c r="E54" s="2242"/>
      <c r="F54" s="1987"/>
      <c r="G54" s="1987"/>
      <c r="H54" s="2242"/>
      <c r="I54" s="1987"/>
      <c r="J54" s="1987"/>
      <c r="K54" s="1987"/>
      <c r="L54" s="1987"/>
      <c r="M54" s="825"/>
      <c r="N54" s="1987"/>
      <c r="O54" s="1987"/>
    </row>
    <row r="55" spans="1:17" x14ac:dyDescent="0.2">
      <c r="E55" s="2242"/>
      <c r="F55" s="1987"/>
      <c r="G55" s="1987"/>
      <c r="H55" s="1987"/>
      <c r="I55" s="1987"/>
      <c r="J55" s="1987"/>
      <c r="K55" s="1987"/>
      <c r="L55" s="1987"/>
      <c r="M55" s="1987"/>
      <c r="N55" s="1987"/>
      <c r="O55" s="1987"/>
    </row>
    <row r="56" spans="1:17" x14ac:dyDescent="0.2">
      <c r="E56" s="1987"/>
      <c r="F56" s="1987"/>
      <c r="G56" s="1987"/>
      <c r="H56" s="1987"/>
      <c r="I56" s="1987"/>
      <c r="J56" s="1987"/>
      <c r="K56" s="825"/>
      <c r="L56" s="1987"/>
      <c r="M56" s="1987"/>
      <c r="N56" s="1987"/>
      <c r="O56" s="1987"/>
    </row>
    <row r="57" spans="1:17" x14ac:dyDescent="0.2">
      <c r="E57" s="1987"/>
      <c r="F57" s="1987"/>
      <c r="G57" s="1987"/>
      <c r="H57" s="1987"/>
      <c r="I57" s="1987"/>
      <c r="J57" s="1987"/>
      <c r="K57" s="1987"/>
      <c r="L57" s="1987"/>
      <c r="M57" s="1987"/>
      <c r="N57" s="1987"/>
      <c r="O57" s="1987"/>
    </row>
    <row r="58" spans="1:17" x14ac:dyDescent="0.2">
      <c r="E58" s="1987"/>
      <c r="F58" s="1987"/>
      <c r="G58" s="1987"/>
      <c r="H58" s="1987"/>
      <c r="I58" s="1987"/>
      <c r="J58" s="1987"/>
      <c r="K58" s="1987"/>
      <c r="L58" s="1987"/>
      <c r="M58" s="1987"/>
      <c r="N58" s="1987"/>
      <c r="O58" s="1987"/>
    </row>
    <row r="59" spans="1:17" x14ac:dyDescent="0.2">
      <c r="E59" s="1987"/>
      <c r="F59" s="1987"/>
      <c r="G59" s="1987"/>
      <c r="H59" s="1987"/>
      <c r="I59" s="1987"/>
      <c r="J59" s="1987"/>
      <c r="K59" s="1987"/>
      <c r="L59" s="1987"/>
      <c r="M59" s="1987"/>
      <c r="N59" s="1987"/>
      <c r="O59" s="1987"/>
    </row>
    <row r="60" spans="1:17" x14ac:dyDescent="0.2">
      <c r="E60" s="1987"/>
      <c r="F60" s="1987"/>
      <c r="G60" s="1987"/>
      <c r="H60" s="1987"/>
      <c r="I60" s="1987"/>
      <c r="J60" s="1987"/>
      <c r="K60" s="1987"/>
      <c r="L60" s="1987"/>
      <c r="M60" s="1987"/>
      <c r="N60" s="1987"/>
      <c r="O60" s="1987"/>
    </row>
    <row r="61" spans="1:17" x14ac:dyDescent="0.2">
      <c r="E61" s="1987"/>
      <c r="F61" s="1987"/>
      <c r="G61" s="1987"/>
      <c r="H61" s="1987"/>
      <c r="I61" s="1987"/>
      <c r="J61" s="1987"/>
      <c r="K61" s="1987"/>
      <c r="L61" s="1987"/>
      <c r="M61" s="1987"/>
      <c r="N61" s="1987"/>
      <c r="O61" s="1987"/>
    </row>
  </sheetData>
  <mergeCells count="6">
    <mergeCell ref="P15:Q15"/>
    <mergeCell ref="A4:Q4"/>
    <mergeCell ref="F9:M9"/>
    <mergeCell ref="F10:J10"/>
    <mergeCell ref="K10:M10"/>
    <mergeCell ref="P11:Q11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Normal="100" workbookViewId="0">
      <pane xSplit="2" ySplit="16" topLeftCell="F17" activePane="bottomRight" state="frozen"/>
      <selection pane="topRight"/>
      <selection pane="bottomLeft"/>
      <selection pane="bottomRight" activeCell="Q1" sqref="Q1"/>
    </sheetView>
  </sheetViews>
  <sheetFormatPr defaultColWidth="9.140625" defaultRowHeight="12.75" x14ac:dyDescent="0.2"/>
  <cols>
    <col min="1" max="1" width="3.85546875" style="820" customWidth="1"/>
    <col min="2" max="2" width="30.7109375" style="820" customWidth="1"/>
    <col min="3" max="15" width="11.5703125" style="820" customWidth="1"/>
    <col min="16" max="17" width="10.7109375" style="820" customWidth="1"/>
    <col min="18" max="16384" width="9.140625" style="820"/>
  </cols>
  <sheetData>
    <row r="1" spans="1:17" x14ac:dyDescent="0.2">
      <c r="O1" s="821"/>
      <c r="P1" s="821"/>
      <c r="Q1" s="1854" t="s">
        <v>1326</v>
      </c>
    </row>
    <row r="2" spans="1:17" x14ac:dyDescent="0.2">
      <c r="O2" s="821"/>
      <c r="P2" s="821"/>
      <c r="Q2" s="1854" t="s">
        <v>53</v>
      </c>
    </row>
    <row r="3" spans="1:17" x14ac:dyDescent="0.2">
      <c r="O3" s="821"/>
      <c r="P3" s="821"/>
      <c r="Q3" s="528"/>
    </row>
    <row r="4" spans="1:17" x14ac:dyDescent="0.2">
      <c r="A4" s="2489" t="s">
        <v>1327</v>
      </c>
      <c r="B4" s="2489"/>
      <c r="C4" s="2489"/>
      <c r="D4" s="2489"/>
      <c r="E4" s="2489"/>
      <c r="F4" s="2489"/>
      <c r="G4" s="2489"/>
      <c r="H4" s="2489"/>
      <c r="I4" s="2489"/>
      <c r="J4" s="2489"/>
      <c r="K4" s="2489"/>
      <c r="L4" s="2489"/>
      <c r="M4" s="2489"/>
      <c r="N4" s="2489"/>
      <c r="O4" s="2489"/>
      <c r="P4" s="2489"/>
      <c r="Q4" s="2489"/>
    </row>
    <row r="5" spans="1:17" hidden="1" x14ac:dyDescent="0.2">
      <c r="A5" s="822"/>
      <c r="B5" s="823"/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823"/>
      <c r="O5" s="823"/>
      <c r="P5" s="823"/>
      <c r="Q5" s="823"/>
    </row>
    <row r="6" spans="1:17" x14ac:dyDescent="0.2">
      <c r="A6" s="822"/>
      <c r="B6" s="823"/>
      <c r="C6" s="823"/>
      <c r="D6" s="823"/>
      <c r="E6" s="823"/>
      <c r="F6" s="823"/>
      <c r="G6" s="823"/>
      <c r="H6" s="823"/>
      <c r="I6" s="823"/>
      <c r="J6" s="823"/>
      <c r="K6" s="823"/>
      <c r="L6" s="823"/>
      <c r="M6" s="823"/>
      <c r="N6" s="823"/>
      <c r="O6" s="823"/>
      <c r="P6" s="823"/>
      <c r="Q6" s="824"/>
    </row>
    <row r="7" spans="1:17" x14ac:dyDescent="0.2">
      <c r="A7" s="822"/>
      <c r="B7" s="823"/>
      <c r="C7" s="823"/>
      <c r="D7" s="823"/>
      <c r="E7" s="823"/>
      <c r="F7" s="823"/>
      <c r="G7" s="823"/>
      <c r="H7" s="823"/>
      <c r="I7" s="823"/>
      <c r="J7" s="1474"/>
      <c r="K7" s="823"/>
      <c r="L7" s="823"/>
      <c r="M7" s="823"/>
      <c r="N7" s="823"/>
      <c r="O7" s="823"/>
      <c r="P7" s="823"/>
      <c r="Q7" s="824"/>
    </row>
    <row r="8" spans="1:17" ht="13.5" thickBot="1" x14ac:dyDescent="0.25">
      <c r="A8" s="822"/>
      <c r="B8" s="823"/>
      <c r="C8" s="823"/>
      <c r="D8" s="823"/>
      <c r="E8" s="823"/>
      <c r="F8" s="823"/>
      <c r="G8" s="823"/>
      <c r="H8" s="823"/>
      <c r="I8" s="823"/>
      <c r="J8" s="823"/>
      <c r="K8" s="823"/>
      <c r="L8" s="823"/>
      <c r="M8" s="823"/>
      <c r="N8" s="823"/>
      <c r="O8" s="823"/>
      <c r="P8" s="823"/>
      <c r="Q8" s="1123" t="s">
        <v>625</v>
      </c>
    </row>
    <row r="9" spans="1:17" ht="13.5" thickBot="1" x14ac:dyDescent="0.25">
      <c r="A9" s="1124"/>
      <c r="B9" s="1467"/>
      <c r="C9" s="1467"/>
      <c r="D9" s="1467"/>
      <c r="E9" s="1855"/>
      <c r="F9" s="2490" t="s">
        <v>495</v>
      </c>
      <c r="G9" s="2490"/>
      <c r="H9" s="2490"/>
      <c r="I9" s="2491"/>
      <c r="J9" s="2491"/>
      <c r="K9" s="2491"/>
      <c r="L9" s="2490"/>
      <c r="M9" s="2490"/>
      <c r="N9" s="2490"/>
      <c r="O9" s="2490"/>
      <c r="P9" s="2492" t="s">
        <v>504</v>
      </c>
      <c r="Q9" s="2493"/>
    </row>
    <row r="10" spans="1:17" ht="13.5" thickBot="1" x14ac:dyDescent="0.25">
      <c r="A10" s="1125"/>
      <c r="B10" s="1475"/>
      <c r="C10" s="1475"/>
      <c r="D10" s="1475"/>
      <c r="E10" s="1856"/>
      <c r="F10" s="2494" t="s">
        <v>974</v>
      </c>
      <c r="G10" s="2495"/>
      <c r="H10" s="2495"/>
      <c r="I10" s="2495"/>
      <c r="J10" s="2495"/>
      <c r="K10" s="2496"/>
      <c r="L10" s="2494" t="s">
        <v>975</v>
      </c>
      <c r="M10" s="2495"/>
      <c r="N10" s="2495"/>
      <c r="O10" s="2496"/>
      <c r="P10" s="1857"/>
      <c r="Q10" s="1858"/>
    </row>
    <row r="11" spans="1:17" ht="12.75" customHeight="1" x14ac:dyDescent="0.2">
      <c r="A11" s="1545"/>
      <c r="B11" s="1470" t="s">
        <v>971</v>
      </c>
      <c r="C11" s="1470" t="s">
        <v>150</v>
      </c>
      <c r="D11" s="1470" t="s">
        <v>151</v>
      </c>
      <c r="E11" s="1470" t="s">
        <v>210</v>
      </c>
      <c r="F11" s="1859"/>
      <c r="G11" s="1860"/>
      <c r="H11" s="1861"/>
      <c r="I11" s="1129"/>
      <c r="J11" s="1862"/>
      <c r="K11" s="1861"/>
      <c r="L11" s="1863"/>
      <c r="M11" s="1864"/>
      <c r="N11" s="1863"/>
      <c r="O11" s="1864"/>
      <c r="P11" s="1865" t="s">
        <v>211</v>
      </c>
      <c r="Q11" s="1864" t="s">
        <v>212</v>
      </c>
    </row>
    <row r="12" spans="1:17" x14ac:dyDescent="0.2">
      <c r="A12" s="1545"/>
      <c r="B12" s="1470" t="s">
        <v>81</v>
      </c>
      <c r="C12" s="1470" t="s">
        <v>8</v>
      </c>
      <c r="D12" s="1470" t="s">
        <v>8</v>
      </c>
      <c r="E12" s="1470" t="s">
        <v>1119</v>
      </c>
      <c r="F12" s="1866" t="s">
        <v>211</v>
      </c>
      <c r="G12" s="1867" t="s">
        <v>211</v>
      </c>
      <c r="H12" s="1864" t="s">
        <v>211</v>
      </c>
      <c r="I12" s="1865" t="s">
        <v>212</v>
      </c>
      <c r="J12" s="1867" t="s">
        <v>228</v>
      </c>
      <c r="K12" s="1864" t="s">
        <v>212</v>
      </c>
      <c r="L12" s="1868" t="s">
        <v>211</v>
      </c>
      <c r="M12" s="1864" t="s">
        <v>211</v>
      </c>
      <c r="N12" s="1868" t="s">
        <v>212</v>
      </c>
      <c r="O12" s="1864" t="s">
        <v>212</v>
      </c>
      <c r="P12" s="1865" t="s">
        <v>216</v>
      </c>
      <c r="Q12" s="1864" t="s">
        <v>216</v>
      </c>
    </row>
    <row r="13" spans="1:17" x14ac:dyDescent="0.2">
      <c r="A13" s="1131"/>
      <c r="B13" s="1470"/>
      <c r="C13" s="1470" t="s">
        <v>1101</v>
      </c>
      <c r="D13" s="1470" t="s">
        <v>536</v>
      </c>
      <c r="E13" s="1470" t="s">
        <v>134</v>
      </c>
      <c r="F13" s="1866" t="s">
        <v>134</v>
      </c>
      <c r="G13" s="1867" t="s">
        <v>134</v>
      </c>
      <c r="H13" s="1864" t="s">
        <v>216</v>
      </c>
      <c r="I13" s="1865" t="s">
        <v>134</v>
      </c>
      <c r="J13" s="1867" t="s">
        <v>134</v>
      </c>
      <c r="K13" s="1864" t="s">
        <v>216</v>
      </c>
      <c r="L13" s="1868" t="s">
        <v>976</v>
      </c>
      <c r="M13" s="1864" t="s">
        <v>977</v>
      </c>
      <c r="N13" s="1868" t="s">
        <v>976</v>
      </c>
      <c r="O13" s="1864" t="s">
        <v>977</v>
      </c>
      <c r="P13" s="1865"/>
      <c r="Q13" s="1864"/>
    </row>
    <row r="14" spans="1:17" x14ac:dyDescent="0.2">
      <c r="A14" s="1127" t="s">
        <v>354</v>
      </c>
      <c r="B14" s="1470"/>
      <c r="C14" s="1470"/>
      <c r="D14" s="1470"/>
      <c r="E14" s="1470" t="s">
        <v>381</v>
      </c>
      <c r="F14" s="1869" t="s">
        <v>392</v>
      </c>
      <c r="G14" s="1867"/>
      <c r="H14" s="1864" t="s">
        <v>978</v>
      </c>
      <c r="I14" s="1870" t="s">
        <v>392</v>
      </c>
      <c r="J14" s="1867"/>
      <c r="K14" s="1864" t="s">
        <v>978</v>
      </c>
      <c r="L14" s="1868" t="s">
        <v>979</v>
      </c>
      <c r="M14" s="1864" t="s">
        <v>104</v>
      </c>
      <c r="N14" s="1868" t="s">
        <v>979</v>
      </c>
      <c r="O14" s="1864" t="s">
        <v>104</v>
      </c>
      <c r="P14" s="1865"/>
      <c r="Q14" s="1864"/>
    </row>
    <row r="15" spans="1:17" x14ac:dyDescent="0.2">
      <c r="A15" s="1127"/>
      <c r="B15" s="1470"/>
      <c r="C15" s="1470"/>
      <c r="D15" s="1470"/>
      <c r="E15" s="1617" t="s">
        <v>536</v>
      </c>
      <c r="F15" s="1869" t="s">
        <v>394</v>
      </c>
      <c r="G15" s="1867"/>
      <c r="H15" s="1864" t="s">
        <v>219</v>
      </c>
      <c r="I15" s="1870" t="s">
        <v>394</v>
      </c>
      <c r="J15" s="1867"/>
      <c r="K15" s="1864" t="s">
        <v>219</v>
      </c>
      <c r="L15" s="1868" t="s">
        <v>980</v>
      </c>
      <c r="M15" s="1864"/>
      <c r="N15" s="1868" t="s">
        <v>980</v>
      </c>
      <c r="O15" s="1864"/>
      <c r="P15" s="1865"/>
      <c r="Q15" s="1864"/>
    </row>
    <row r="16" spans="1:17" x14ac:dyDescent="0.2">
      <c r="A16" s="1126"/>
      <c r="B16" s="1476"/>
      <c r="C16" s="1469"/>
      <c r="D16" s="1469"/>
      <c r="E16" s="1871"/>
      <c r="F16" s="1872"/>
      <c r="G16" s="1867"/>
      <c r="H16" s="1864"/>
      <c r="I16" s="1873"/>
      <c r="J16" s="1867"/>
      <c r="K16" s="1864"/>
      <c r="L16" s="1874"/>
      <c r="M16" s="1864"/>
      <c r="N16" s="1874"/>
      <c r="O16" s="1875"/>
      <c r="P16" s="1129"/>
      <c r="Q16" s="1876"/>
    </row>
    <row r="17" spans="1:17" x14ac:dyDescent="0.2">
      <c r="A17" s="1128">
        <v>1</v>
      </c>
      <c r="B17" s="1472">
        <v>2</v>
      </c>
      <c r="C17" s="1472">
        <v>3</v>
      </c>
      <c r="D17" s="1472">
        <v>4</v>
      </c>
      <c r="E17" s="1877">
        <v>5</v>
      </c>
      <c r="F17" s="1878">
        <v>6</v>
      </c>
      <c r="G17" s="1878">
        <v>7</v>
      </c>
      <c r="H17" s="1879">
        <v>8</v>
      </c>
      <c r="I17" s="1880">
        <v>9</v>
      </c>
      <c r="J17" s="1881">
        <v>10</v>
      </c>
      <c r="K17" s="1879">
        <v>11</v>
      </c>
      <c r="L17" s="1882">
        <v>12</v>
      </c>
      <c r="M17" s="1879">
        <v>13</v>
      </c>
      <c r="N17" s="1880">
        <v>14</v>
      </c>
      <c r="O17" s="1879">
        <v>15</v>
      </c>
      <c r="P17" s="1880">
        <v>16</v>
      </c>
      <c r="Q17" s="1879">
        <v>17</v>
      </c>
    </row>
    <row r="18" spans="1:17" x14ac:dyDescent="0.2">
      <c r="A18" s="1132"/>
      <c r="B18" s="1470"/>
      <c r="C18" s="1470"/>
      <c r="D18" s="1470"/>
      <c r="E18" s="2238"/>
      <c r="F18" s="1757"/>
      <c r="G18" s="1757"/>
      <c r="H18" s="1774"/>
      <c r="I18" s="1735"/>
      <c r="J18" s="1757"/>
      <c r="K18" s="1774"/>
      <c r="L18" s="1757"/>
      <c r="M18" s="1757"/>
      <c r="N18" s="1735"/>
      <c r="O18" s="1774"/>
      <c r="P18" s="1129"/>
      <c r="Q18" s="1130"/>
    </row>
    <row r="19" spans="1:17" x14ac:dyDescent="0.2">
      <c r="A19" s="1132" t="s">
        <v>312</v>
      </c>
      <c r="B19" s="1477" t="s">
        <v>227</v>
      </c>
      <c r="C19" s="1883">
        <v>945342</v>
      </c>
      <c r="D19" s="1883">
        <v>974532</v>
      </c>
      <c r="E19" s="1777">
        <v>928728.35899999994</v>
      </c>
      <c r="F19" s="1779"/>
      <c r="G19" s="1779">
        <v>61843.182999999997</v>
      </c>
      <c r="H19" s="1884"/>
      <c r="I19" s="1778"/>
      <c r="J19" s="1779"/>
      <c r="K19" s="1884"/>
      <c r="L19" s="1779">
        <v>7891.3010000000004</v>
      </c>
      <c r="M19" s="1779">
        <v>849064.875</v>
      </c>
      <c r="N19" s="1778">
        <v>1288</v>
      </c>
      <c r="O19" s="1884">
        <v>8641</v>
      </c>
      <c r="P19" s="1129"/>
      <c r="Q19" s="1130"/>
    </row>
    <row r="20" spans="1:17" x14ac:dyDescent="0.2">
      <c r="A20" s="1125"/>
      <c r="B20" s="1478"/>
      <c r="C20" s="1885"/>
      <c r="D20" s="1885"/>
      <c r="E20" s="1777"/>
      <c r="F20" s="1779"/>
      <c r="G20" s="1779"/>
      <c r="H20" s="1884"/>
      <c r="I20" s="1778"/>
      <c r="J20" s="1779"/>
      <c r="K20" s="1884"/>
      <c r="L20" s="1779"/>
      <c r="M20" s="1779"/>
      <c r="N20" s="1778"/>
      <c r="O20" s="1884"/>
      <c r="P20" s="1129"/>
      <c r="Q20" s="1130"/>
    </row>
    <row r="21" spans="1:17" ht="15" customHeight="1" x14ac:dyDescent="0.2">
      <c r="A21" s="1606"/>
      <c r="B21" s="1605" t="s">
        <v>138</v>
      </c>
      <c r="C21" s="1886">
        <v>945342</v>
      </c>
      <c r="D21" s="1886">
        <v>974532</v>
      </c>
      <c r="E21" s="2244">
        <v>928728.35899999994</v>
      </c>
      <c r="F21" s="1887">
        <v>0</v>
      </c>
      <c r="G21" s="1888">
        <v>61843.182999999997</v>
      </c>
      <c r="H21" s="1889">
        <v>0</v>
      </c>
      <c r="I21" s="1890">
        <v>0</v>
      </c>
      <c r="J21" s="1888">
        <v>0</v>
      </c>
      <c r="K21" s="1891">
        <v>0</v>
      </c>
      <c r="L21" s="1890">
        <v>7891.3010000000004</v>
      </c>
      <c r="M21" s="1891">
        <v>849064.875</v>
      </c>
      <c r="N21" s="1890">
        <v>1288</v>
      </c>
      <c r="O21" s="1889">
        <v>8641</v>
      </c>
      <c r="P21" s="1892">
        <v>0</v>
      </c>
      <c r="Q21" s="1893">
        <v>0</v>
      </c>
    </row>
    <row r="22" spans="1:17" x14ac:dyDescent="0.2">
      <c r="A22" s="1125"/>
      <c r="B22" s="2245"/>
      <c r="C22" s="2246"/>
      <c r="D22" s="2246"/>
      <c r="E22" s="2247"/>
      <c r="F22" s="1779"/>
      <c r="G22" s="1779"/>
      <c r="H22" s="1884"/>
      <c r="I22" s="1778"/>
      <c r="J22" s="1779"/>
      <c r="K22" s="1884"/>
      <c r="L22" s="1779"/>
      <c r="M22" s="1779"/>
      <c r="N22" s="1778"/>
      <c r="O22" s="1884"/>
      <c r="P22" s="1129"/>
      <c r="Q22" s="1130"/>
    </row>
    <row r="23" spans="1:17" x14ac:dyDescent="0.2">
      <c r="A23" s="1132" t="s">
        <v>312</v>
      </c>
      <c r="B23" s="1477" t="s">
        <v>382</v>
      </c>
      <c r="C23" s="1883">
        <v>189031</v>
      </c>
      <c r="D23" s="1883">
        <v>191550</v>
      </c>
      <c r="E23" s="1777">
        <v>183467.36199999999</v>
      </c>
      <c r="F23" s="2248"/>
      <c r="G23" s="1779">
        <v>134.72999999999999</v>
      </c>
      <c r="H23" s="1884"/>
      <c r="I23" s="1778"/>
      <c r="J23" s="1779"/>
      <c r="K23" s="1884"/>
      <c r="L23" s="1779">
        <v>910.11599999999999</v>
      </c>
      <c r="M23" s="1779">
        <v>177946.516</v>
      </c>
      <c r="N23" s="1778"/>
      <c r="O23" s="1884">
        <v>4476</v>
      </c>
      <c r="P23" s="1129"/>
      <c r="Q23" s="1130"/>
    </row>
    <row r="24" spans="1:17" x14ac:dyDescent="0.2">
      <c r="A24" s="1132" t="s">
        <v>108</v>
      </c>
      <c r="B24" s="1477" t="s">
        <v>383</v>
      </c>
      <c r="C24" s="1883">
        <v>210230</v>
      </c>
      <c r="D24" s="1883">
        <v>213170</v>
      </c>
      <c r="E24" s="1777">
        <v>207161.101</v>
      </c>
      <c r="F24" s="1779"/>
      <c r="G24" s="1779">
        <v>7.992</v>
      </c>
      <c r="H24" s="1884"/>
      <c r="I24" s="1778"/>
      <c r="J24" s="1779"/>
      <c r="K24" s="1884"/>
      <c r="L24" s="1779">
        <v>1328.509</v>
      </c>
      <c r="M24" s="1779">
        <v>204573.6</v>
      </c>
      <c r="N24" s="1778"/>
      <c r="O24" s="1884">
        <v>1251</v>
      </c>
      <c r="P24" s="1129"/>
      <c r="Q24" s="1130"/>
    </row>
    <row r="25" spans="1:17" x14ac:dyDescent="0.2">
      <c r="A25" s="1132" t="s">
        <v>109</v>
      </c>
      <c r="B25" s="1477" t="s">
        <v>384</v>
      </c>
      <c r="C25" s="1883">
        <v>168843</v>
      </c>
      <c r="D25" s="1883">
        <v>169038</v>
      </c>
      <c r="E25" s="1777">
        <v>158344.79599999997</v>
      </c>
      <c r="F25" s="1779">
        <v>35</v>
      </c>
      <c r="G25" s="1779">
        <v>42.133000000000003</v>
      </c>
      <c r="H25" s="1884"/>
      <c r="I25" s="1778"/>
      <c r="J25" s="1779"/>
      <c r="K25" s="1884"/>
      <c r="L25" s="1779">
        <v>511.78399999999999</v>
      </c>
      <c r="M25" s="1779">
        <v>156817.87899999999</v>
      </c>
      <c r="N25" s="1778">
        <v>620</v>
      </c>
      <c r="O25" s="1884">
        <v>318</v>
      </c>
      <c r="P25" s="1129"/>
      <c r="Q25" s="1130"/>
    </row>
    <row r="26" spans="1:17" x14ac:dyDescent="0.2">
      <c r="A26" s="1132" t="s">
        <v>110</v>
      </c>
      <c r="B26" s="1477" t="s">
        <v>385</v>
      </c>
      <c r="C26" s="1883">
        <v>155322</v>
      </c>
      <c r="D26" s="1883">
        <v>156636</v>
      </c>
      <c r="E26" s="1777">
        <v>148878.26200000002</v>
      </c>
      <c r="F26" s="1779">
        <v>35</v>
      </c>
      <c r="G26" s="1779">
        <v>107.03400000000001</v>
      </c>
      <c r="H26" s="1884"/>
      <c r="I26" s="1778"/>
      <c r="J26" s="1779"/>
      <c r="K26" s="1884"/>
      <c r="L26" s="1779">
        <v>542.51099999999997</v>
      </c>
      <c r="M26" s="1779">
        <v>147888.717</v>
      </c>
      <c r="N26" s="1778">
        <v>500</v>
      </c>
      <c r="O26" s="1884">
        <v>-195</v>
      </c>
      <c r="P26" s="1129"/>
      <c r="Q26" s="1130"/>
    </row>
    <row r="27" spans="1:17" x14ac:dyDescent="0.2">
      <c r="A27" s="1132" t="s">
        <v>111</v>
      </c>
      <c r="B27" s="1477" t="s">
        <v>386</v>
      </c>
      <c r="C27" s="1883">
        <v>257918</v>
      </c>
      <c r="D27" s="1883">
        <v>261537</v>
      </c>
      <c r="E27" s="1777">
        <v>254092.71</v>
      </c>
      <c r="F27" s="1779">
        <v>35</v>
      </c>
      <c r="G27" s="1779">
        <v>850.899</v>
      </c>
      <c r="H27" s="1884"/>
      <c r="I27" s="1778"/>
      <c r="J27" s="1779"/>
      <c r="K27" s="1884"/>
      <c r="L27" s="1779">
        <v>734.15800000000002</v>
      </c>
      <c r="M27" s="1779">
        <v>250230.65299999999</v>
      </c>
      <c r="N27" s="1778">
        <v>1200</v>
      </c>
      <c r="O27" s="1884">
        <v>1042</v>
      </c>
      <c r="P27" s="1129"/>
      <c r="Q27" s="1130"/>
    </row>
    <row r="28" spans="1:17" x14ac:dyDescent="0.2">
      <c r="A28" s="1132" t="s">
        <v>112</v>
      </c>
      <c r="B28" s="1477" t="s">
        <v>387</v>
      </c>
      <c r="C28" s="1883">
        <v>215351</v>
      </c>
      <c r="D28" s="1883">
        <v>220625</v>
      </c>
      <c r="E28" s="1777">
        <v>217053.41200000001</v>
      </c>
      <c r="F28" s="1779">
        <v>70</v>
      </c>
      <c r="G28" s="1779">
        <v>344.09300000000002</v>
      </c>
      <c r="H28" s="1884"/>
      <c r="I28" s="1778"/>
      <c r="J28" s="1779"/>
      <c r="K28" s="1884"/>
      <c r="L28" s="1779">
        <v>1568.615</v>
      </c>
      <c r="M28" s="1779">
        <v>212432.704</v>
      </c>
      <c r="N28" s="1778"/>
      <c r="O28" s="1884">
        <v>2638</v>
      </c>
      <c r="P28" s="1129"/>
      <c r="Q28" s="1130"/>
    </row>
    <row r="29" spans="1:17" x14ac:dyDescent="0.2">
      <c r="A29" s="1132" t="s">
        <v>113</v>
      </c>
      <c r="B29" s="1477" t="s">
        <v>388</v>
      </c>
      <c r="C29" s="1883">
        <v>156971</v>
      </c>
      <c r="D29" s="1883">
        <v>164649</v>
      </c>
      <c r="E29" s="1777">
        <v>159861.85499999998</v>
      </c>
      <c r="F29" s="1779">
        <v>40</v>
      </c>
      <c r="G29" s="1779">
        <v>265.91399999999999</v>
      </c>
      <c r="H29" s="1884"/>
      <c r="I29" s="1778"/>
      <c r="J29" s="1779"/>
      <c r="K29" s="1884"/>
      <c r="L29" s="1779">
        <v>305.11399999999998</v>
      </c>
      <c r="M29" s="1779">
        <v>157095.82699999999</v>
      </c>
      <c r="N29" s="1778">
        <v>1000</v>
      </c>
      <c r="O29" s="1884">
        <v>1155</v>
      </c>
      <c r="P29" s="1129"/>
      <c r="Q29" s="1130"/>
    </row>
    <row r="30" spans="1:17" x14ac:dyDescent="0.2">
      <c r="A30" s="1132" t="s">
        <v>114</v>
      </c>
      <c r="B30" s="1477" t="s">
        <v>389</v>
      </c>
      <c r="C30" s="1883">
        <v>277180</v>
      </c>
      <c r="D30" s="1883">
        <v>270492</v>
      </c>
      <c r="E30" s="1777">
        <v>255618.538</v>
      </c>
      <c r="F30" s="1779">
        <v>85</v>
      </c>
      <c r="G30" s="1779">
        <v>861.31399999999996</v>
      </c>
      <c r="H30" s="1884"/>
      <c r="I30" s="1778"/>
      <c r="J30" s="1779"/>
      <c r="K30" s="1884"/>
      <c r="L30" s="1779">
        <v>1157.7239999999999</v>
      </c>
      <c r="M30" s="1779">
        <v>252474.5</v>
      </c>
      <c r="N30" s="1778">
        <v>400</v>
      </c>
      <c r="O30" s="1884">
        <v>640</v>
      </c>
      <c r="P30" s="1129"/>
      <c r="Q30" s="1130"/>
    </row>
    <row r="31" spans="1:17" x14ac:dyDescent="0.2">
      <c r="A31" s="1132" t="s">
        <v>115</v>
      </c>
      <c r="B31" s="1477" t="s">
        <v>390</v>
      </c>
      <c r="C31" s="1883">
        <v>303748</v>
      </c>
      <c r="D31" s="1883">
        <v>305658</v>
      </c>
      <c r="E31" s="1777">
        <v>291253.35800000001</v>
      </c>
      <c r="F31" s="1779">
        <v>40</v>
      </c>
      <c r="G31" s="1779">
        <v>46.57</v>
      </c>
      <c r="H31" s="1884"/>
      <c r="I31" s="1778"/>
      <c r="J31" s="1779"/>
      <c r="K31" s="1884"/>
      <c r="L31" s="1779">
        <v>387.803</v>
      </c>
      <c r="M31" s="1779">
        <v>286414.98499999999</v>
      </c>
      <c r="N31" s="1778">
        <v>432</v>
      </c>
      <c r="O31" s="1884">
        <v>3932</v>
      </c>
      <c r="P31" s="1129"/>
      <c r="Q31" s="1130"/>
    </row>
    <row r="32" spans="1:17" x14ac:dyDescent="0.2">
      <c r="A32" s="1132" t="s">
        <v>116</v>
      </c>
      <c r="B32" s="1477" t="s">
        <v>391</v>
      </c>
      <c r="C32" s="1883">
        <v>177697</v>
      </c>
      <c r="D32" s="1883">
        <v>178788</v>
      </c>
      <c r="E32" s="1777">
        <v>165582.367</v>
      </c>
      <c r="F32" s="1779"/>
      <c r="G32" s="1779">
        <v>114.67100000000001</v>
      </c>
      <c r="H32" s="1884"/>
      <c r="I32" s="1778"/>
      <c r="J32" s="1779"/>
      <c r="K32" s="1884"/>
      <c r="L32" s="1779">
        <v>220.55</v>
      </c>
      <c r="M32" s="1779">
        <v>163448.14600000001</v>
      </c>
      <c r="N32" s="1778">
        <v>1148</v>
      </c>
      <c r="O32" s="1884">
        <v>651</v>
      </c>
      <c r="P32" s="1129"/>
      <c r="Q32" s="1130"/>
    </row>
    <row r="33" spans="1:17" x14ac:dyDescent="0.2">
      <c r="A33" s="1132" t="s">
        <v>117</v>
      </c>
      <c r="B33" s="1477" t="s">
        <v>400</v>
      </c>
      <c r="C33" s="1883">
        <v>236091</v>
      </c>
      <c r="D33" s="1883">
        <v>237120</v>
      </c>
      <c r="E33" s="1777">
        <v>227567.50400000002</v>
      </c>
      <c r="F33" s="1779">
        <v>60</v>
      </c>
      <c r="G33" s="1779">
        <v>3.8260000000000001</v>
      </c>
      <c r="H33" s="1884"/>
      <c r="I33" s="1778"/>
      <c r="J33" s="1779"/>
      <c r="K33" s="1884"/>
      <c r="L33" s="1779">
        <v>999.78700000000003</v>
      </c>
      <c r="M33" s="1779">
        <v>224252.891</v>
      </c>
      <c r="N33" s="1778">
        <v>550</v>
      </c>
      <c r="O33" s="1884">
        <v>1701</v>
      </c>
      <c r="P33" s="1129"/>
      <c r="Q33" s="1130"/>
    </row>
    <row r="34" spans="1:17" x14ac:dyDescent="0.2">
      <c r="A34" s="1132" t="s">
        <v>118</v>
      </c>
      <c r="B34" s="1477" t="s">
        <v>994</v>
      </c>
      <c r="C34" s="1883">
        <v>209987</v>
      </c>
      <c r="D34" s="1883">
        <v>204173</v>
      </c>
      <c r="E34" s="1777">
        <v>193157.666</v>
      </c>
      <c r="F34" s="1779"/>
      <c r="G34" s="1779">
        <v>1062.0809999999999</v>
      </c>
      <c r="H34" s="1884"/>
      <c r="I34" s="1778"/>
      <c r="J34" s="1779"/>
      <c r="K34" s="1884"/>
      <c r="L34" s="1779">
        <v>1095.425</v>
      </c>
      <c r="M34" s="1779">
        <v>190662.16</v>
      </c>
      <c r="N34" s="1778">
        <v>220</v>
      </c>
      <c r="O34" s="1884">
        <v>118</v>
      </c>
      <c r="P34" s="1129"/>
      <c r="Q34" s="1130"/>
    </row>
    <row r="35" spans="1:17" x14ac:dyDescent="0.2">
      <c r="A35" s="1132"/>
      <c r="B35" s="1468"/>
      <c r="C35" s="1883"/>
      <c r="D35" s="1883"/>
      <c r="E35" s="1777"/>
      <c r="F35" s="1779"/>
      <c r="G35" s="1779"/>
      <c r="H35" s="1884"/>
      <c r="I35" s="1778"/>
      <c r="J35" s="1779"/>
      <c r="K35" s="1884"/>
      <c r="L35" s="1779"/>
      <c r="M35" s="1779"/>
      <c r="N35" s="1778"/>
      <c r="O35" s="1884"/>
      <c r="P35" s="1129"/>
      <c r="Q35" s="1130"/>
    </row>
    <row r="36" spans="1:17" ht="15" customHeight="1" x14ac:dyDescent="0.2">
      <c r="A36" s="1606"/>
      <c r="B36" s="1605" t="s">
        <v>40</v>
      </c>
      <c r="C36" s="1886">
        <v>2558369</v>
      </c>
      <c r="D36" s="1886">
        <v>2573436</v>
      </c>
      <c r="E36" s="2244">
        <v>2462038.9310000003</v>
      </c>
      <c r="F36" s="1887">
        <v>400</v>
      </c>
      <c r="G36" s="1888">
        <v>3842.2569999999996</v>
      </c>
      <c r="H36" s="1889">
        <v>0</v>
      </c>
      <c r="I36" s="1890">
        <v>0</v>
      </c>
      <c r="J36" s="1888">
        <v>0</v>
      </c>
      <c r="K36" s="1891">
        <v>0</v>
      </c>
      <c r="L36" s="1890">
        <v>9762.0959999999995</v>
      </c>
      <c r="M36" s="1891">
        <v>2424238.5780000002</v>
      </c>
      <c r="N36" s="1890">
        <v>6070</v>
      </c>
      <c r="O36" s="1889">
        <v>17727</v>
      </c>
      <c r="P36" s="1892">
        <v>0</v>
      </c>
      <c r="Q36" s="1893">
        <v>0</v>
      </c>
    </row>
    <row r="37" spans="1:17" x14ac:dyDescent="0.2">
      <c r="A37" s="1125"/>
      <c r="B37" s="1468"/>
      <c r="C37" s="1883"/>
      <c r="D37" s="1883"/>
      <c r="E37" s="1777"/>
      <c r="F37" s="1779"/>
      <c r="G37" s="1779"/>
      <c r="H37" s="1884"/>
      <c r="I37" s="1778"/>
      <c r="J37" s="1779"/>
      <c r="K37" s="1884"/>
      <c r="L37" s="1779"/>
      <c r="M37" s="1779"/>
      <c r="N37" s="1778"/>
      <c r="O37" s="1884"/>
      <c r="P37" s="1129"/>
      <c r="Q37" s="1130"/>
    </row>
    <row r="38" spans="1:17" x14ac:dyDescent="0.2">
      <c r="A38" s="1132" t="s">
        <v>312</v>
      </c>
      <c r="B38" s="1477" t="s">
        <v>142</v>
      </c>
      <c r="C38" s="1883">
        <v>86499</v>
      </c>
      <c r="D38" s="1883">
        <v>104164</v>
      </c>
      <c r="E38" s="1777">
        <v>84020.221999999994</v>
      </c>
      <c r="F38" s="1779"/>
      <c r="G38" s="1779">
        <v>618.827</v>
      </c>
      <c r="H38" s="1884"/>
      <c r="I38" s="1778"/>
      <c r="J38" s="1779"/>
      <c r="K38" s="1884"/>
      <c r="L38" s="1779">
        <v>1529.752</v>
      </c>
      <c r="M38" s="1779">
        <v>81286.642999999996</v>
      </c>
      <c r="N38" s="1778"/>
      <c r="O38" s="1884">
        <v>585</v>
      </c>
      <c r="P38" s="1129"/>
      <c r="Q38" s="1130"/>
    </row>
    <row r="39" spans="1:17" x14ac:dyDescent="0.2">
      <c r="A39" s="1132" t="s">
        <v>108</v>
      </c>
      <c r="B39" s="1477" t="s">
        <v>573</v>
      </c>
      <c r="C39" s="1883">
        <v>216571</v>
      </c>
      <c r="D39" s="1883">
        <v>241999</v>
      </c>
      <c r="E39" s="1777">
        <v>218881.25700000001</v>
      </c>
      <c r="F39" s="1779"/>
      <c r="G39" s="1779">
        <v>23718.333999999999</v>
      </c>
      <c r="H39" s="1884"/>
      <c r="I39" s="1778"/>
      <c r="J39" s="1779"/>
      <c r="K39" s="1884"/>
      <c r="L39" s="1779">
        <v>1147.329</v>
      </c>
      <c r="M39" s="1779">
        <v>193879.59400000001</v>
      </c>
      <c r="N39" s="1778">
        <v>210</v>
      </c>
      <c r="O39" s="1884">
        <v>-74</v>
      </c>
      <c r="P39" s="1129"/>
      <c r="Q39" s="1130"/>
    </row>
    <row r="40" spans="1:17" x14ac:dyDescent="0.2">
      <c r="A40" s="1132" t="s">
        <v>109</v>
      </c>
      <c r="B40" s="1477" t="s">
        <v>574</v>
      </c>
      <c r="C40" s="1883">
        <v>183379</v>
      </c>
      <c r="D40" s="1883">
        <v>212249</v>
      </c>
      <c r="E40" s="1777">
        <v>201044.51700000002</v>
      </c>
      <c r="F40" s="1779"/>
      <c r="G40" s="1779">
        <v>22001.469000000001</v>
      </c>
      <c r="H40" s="1884"/>
      <c r="I40" s="1778"/>
      <c r="J40" s="1779"/>
      <c r="K40" s="1884"/>
      <c r="L40" s="1779">
        <v>1503.2719999999999</v>
      </c>
      <c r="M40" s="1779">
        <v>177299.77600000001</v>
      </c>
      <c r="N40" s="1778">
        <v>180</v>
      </c>
      <c r="O40" s="1884">
        <v>60</v>
      </c>
      <c r="P40" s="1129"/>
      <c r="Q40" s="1130"/>
    </row>
    <row r="41" spans="1:17" x14ac:dyDescent="0.2">
      <c r="A41" s="1132" t="s">
        <v>110</v>
      </c>
      <c r="B41" s="1477" t="s">
        <v>575</v>
      </c>
      <c r="C41" s="1883">
        <v>137136</v>
      </c>
      <c r="D41" s="1883">
        <v>155919</v>
      </c>
      <c r="E41" s="1777">
        <v>143808.962</v>
      </c>
      <c r="F41" s="1779"/>
      <c r="G41" s="1779">
        <v>15040.487999999999</v>
      </c>
      <c r="H41" s="1884"/>
      <c r="I41" s="1778"/>
      <c r="J41" s="1779"/>
      <c r="K41" s="1884"/>
      <c r="L41" s="1779">
        <v>779.947</v>
      </c>
      <c r="M41" s="1779">
        <v>124021.18399999999</v>
      </c>
      <c r="N41" s="1778">
        <v>414.34299999999996</v>
      </c>
      <c r="O41" s="1884">
        <v>3553</v>
      </c>
      <c r="P41" s="1129"/>
      <c r="Q41" s="1130"/>
    </row>
    <row r="42" spans="1:17" x14ac:dyDescent="0.2">
      <c r="A42" s="1132" t="s">
        <v>111</v>
      </c>
      <c r="B42" s="1477" t="s">
        <v>1090</v>
      </c>
      <c r="C42" s="1883">
        <v>292882</v>
      </c>
      <c r="D42" s="1883">
        <v>372000</v>
      </c>
      <c r="E42" s="1777">
        <v>329425.99100000004</v>
      </c>
      <c r="F42" s="1779">
        <v>1600</v>
      </c>
      <c r="G42" s="1779">
        <v>5499.4570000000003</v>
      </c>
      <c r="H42" s="1884">
        <v>3000</v>
      </c>
      <c r="I42" s="1778">
        <v>200</v>
      </c>
      <c r="J42" s="1779"/>
      <c r="K42" s="1884">
        <v>200</v>
      </c>
      <c r="L42" s="1779">
        <v>832.86800000000005</v>
      </c>
      <c r="M42" s="1779">
        <v>316763.66600000003</v>
      </c>
      <c r="N42" s="1778"/>
      <c r="O42" s="1884">
        <v>1330</v>
      </c>
      <c r="P42" s="1129"/>
      <c r="Q42" s="1130"/>
    </row>
    <row r="43" spans="1:17" x14ac:dyDescent="0.2">
      <c r="A43" s="1132"/>
      <c r="B43" s="1477"/>
      <c r="C43" s="1883"/>
      <c r="D43" s="1883"/>
      <c r="E43" s="1784"/>
      <c r="F43" s="1779"/>
      <c r="G43" s="1779"/>
      <c r="H43" s="1884"/>
      <c r="I43" s="1778"/>
      <c r="J43" s="1779"/>
      <c r="K43" s="1884"/>
      <c r="L43" s="1779"/>
      <c r="M43" s="1779"/>
      <c r="N43" s="1778"/>
      <c r="O43" s="1884"/>
      <c r="P43" s="1129"/>
      <c r="Q43" s="1130"/>
    </row>
    <row r="44" spans="1:17" ht="15" customHeight="1" x14ac:dyDescent="0.2">
      <c r="A44" s="1606"/>
      <c r="B44" s="1605" t="s">
        <v>143</v>
      </c>
      <c r="C44" s="1886">
        <v>916467</v>
      </c>
      <c r="D44" s="1886">
        <v>1086331</v>
      </c>
      <c r="E44" s="1788">
        <v>977180.94900000014</v>
      </c>
      <c r="F44" s="1887">
        <v>1600</v>
      </c>
      <c r="G44" s="1888">
        <v>66876.574999999997</v>
      </c>
      <c r="H44" s="1889">
        <v>3000</v>
      </c>
      <c r="I44" s="1890">
        <v>200</v>
      </c>
      <c r="J44" s="1888">
        <v>0</v>
      </c>
      <c r="K44" s="1891">
        <v>200</v>
      </c>
      <c r="L44" s="1890">
        <v>5793.1680000000006</v>
      </c>
      <c r="M44" s="1891">
        <v>893250.86300000013</v>
      </c>
      <c r="N44" s="1890">
        <v>804.34299999999996</v>
      </c>
      <c r="O44" s="1889">
        <v>5454</v>
      </c>
      <c r="P44" s="1892">
        <v>0</v>
      </c>
      <c r="Q44" s="1893">
        <v>0</v>
      </c>
    </row>
    <row r="45" spans="1:17" x14ac:dyDescent="0.2">
      <c r="A45" s="1479"/>
      <c r="B45" s="1473"/>
      <c r="C45" s="1895"/>
      <c r="D45" s="1895"/>
      <c r="E45" s="1810"/>
      <c r="F45" s="1813"/>
      <c r="G45" s="1813"/>
      <c r="H45" s="1815"/>
      <c r="I45" s="1814"/>
      <c r="J45" s="1813"/>
      <c r="K45" s="1815"/>
      <c r="L45" s="1813"/>
      <c r="M45" s="1813"/>
      <c r="N45" s="1814"/>
      <c r="O45" s="1815"/>
      <c r="P45" s="1896"/>
      <c r="Q45" s="1897"/>
    </row>
    <row r="46" spans="1:17" x14ac:dyDescent="0.2">
      <c r="A46" s="1128" t="s">
        <v>312</v>
      </c>
      <c r="B46" s="1480" t="s">
        <v>973</v>
      </c>
      <c r="C46" s="1898">
        <v>422258</v>
      </c>
      <c r="D46" s="1898">
        <v>480834</v>
      </c>
      <c r="E46" s="1899">
        <v>449453.33399999997</v>
      </c>
      <c r="F46" s="1900"/>
      <c r="G46" s="1901">
        <v>610.06200000000001</v>
      </c>
      <c r="H46" s="1902"/>
      <c r="I46" s="1903"/>
      <c r="J46" s="1901"/>
      <c r="K46" s="1904"/>
      <c r="L46" s="1905"/>
      <c r="M46" s="1906">
        <v>416457.83199999999</v>
      </c>
      <c r="N46" s="1825">
        <v>4705.4399999999996</v>
      </c>
      <c r="O46" s="1906">
        <v>27680</v>
      </c>
      <c r="P46" s="1907"/>
      <c r="Q46" s="1908"/>
    </row>
    <row r="47" spans="1:17" ht="13.5" thickBot="1" x14ac:dyDescent="0.25">
      <c r="A47" s="1479"/>
      <c r="B47" s="1473"/>
      <c r="C47" s="1895"/>
      <c r="D47" s="1895"/>
      <c r="E47" s="1810"/>
      <c r="F47" s="1757"/>
      <c r="G47" s="1757"/>
      <c r="H47" s="1774"/>
      <c r="I47" s="1735"/>
      <c r="J47" s="1757"/>
      <c r="K47" s="1774"/>
      <c r="L47" s="1757"/>
      <c r="M47" s="1757"/>
      <c r="N47" s="1735"/>
      <c r="O47" s="1774"/>
      <c r="P47" s="1129"/>
      <c r="Q47" s="1130"/>
    </row>
    <row r="48" spans="1:17" ht="13.5" hidden="1" thickBot="1" x14ac:dyDescent="0.25">
      <c r="A48" s="1125"/>
      <c r="B48" s="1481"/>
      <c r="C48" s="1909"/>
      <c r="D48" s="1909"/>
      <c r="E48" s="1784"/>
      <c r="F48" s="1757"/>
      <c r="G48" s="1757"/>
      <c r="H48" s="1774"/>
      <c r="I48" s="1735"/>
      <c r="J48" s="1757"/>
      <c r="K48" s="1774"/>
      <c r="L48" s="1757"/>
      <c r="M48" s="1757"/>
      <c r="N48" s="1735"/>
      <c r="O48" s="1774"/>
      <c r="P48" s="1129"/>
      <c r="Q48" s="1130"/>
    </row>
    <row r="49" spans="1:17" ht="13.5" hidden="1" thickBot="1" x14ac:dyDescent="0.25">
      <c r="A49" s="1125"/>
      <c r="B49" s="1481"/>
      <c r="C49" s="1909"/>
      <c r="D49" s="1909"/>
      <c r="E49" s="1784"/>
      <c r="F49" s="1757"/>
      <c r="G49" s="1757"/>
      <c r="H49" s="1774"/>
      <c r="I49" s="1735"/>
      <c r="J49" s="1757"/>
      <c r="K49" s="1774"/>
      <c r="L49" s="1757"/>
      <c r="M49" s="1757"/>
      <c r="N49" s="1735"/>
      <c r="O49" s="1774"/>
      <c r="P49" s="1129"/>
      <c r="Q49" s="1130"/>
    </row>
    <row r="50" spans="1:17" ht="13.5" hidden="1" thickBot="1" x14ac:dyDescent="0.25">
      <c r="A50" s="1125"/>
      <c r="B50" s="1482"/>
      <c r="C50" s="1910"/>
      <c r="D50" s="1910"/>
      <c r="E50" s="1784"/>
      <c r="F50" s="1757"/>
      <c r="G50" s="1757"/>
      <c r="H50" s="1774"/>
      <c r="I50" s="1735"/>
      <c r="J50" s="1757"/>
      <c r="K50" s="1774"/>
      <c r="L50" s="1757"/>
      <c r="M50" s="1757"/>
      <c r="N50" s="1735"/>
      <c r="O50" s="1774"/>
      <c r="P50" s="1129"/>
      <c r="Q50" s="1130"/>
    </row>
    <row r="51" spans="1:17" ht="15" customHeight="1" thickBot="1" x14ac:dyDescent="0.25">
      <c r="A51" s="1607"/>
      <c r="B51" s="1608" t="s">
        <v>401</v>
      </c>
      <c r="C51" s="1911">
        <v>4842436</v>
      </c>
      <c r="D51" s="1911">
        <v>5115132</v>
      </c>
      <c r="E51" s="2249">
        <v>4817400.5729999999</v>
      </c>
      <c r="F51" s="1912">
        <v>2000</v>
      </c>
      <c r="G51" s="1913">
        <v>133171.07700000002</v>
      </c>
      <c r="H51" s="1914">
        <v>3000</v>
      </c>
      <c r="I51" s="1915">
        <v>200</v>
      </c>
      <c r="J51" s="1913">
        <v>0</v>
      </c>
      <c r="K51" s="1914">
        <v>200</v>
      </c>
      <c r="L51" s="1915">
        <v>23446.565000000002</v>
      </c>
      <c r="M51" s="1914">
        <v>4583012.148000001</v>
      </c>
      <c r="N51" s="1916">
        <v>12867.782999999999</v>
      </c>
      <c r="O51" s="1914">
        <v>59502</v>
      </c>
      <c r="P51" s="1917">
        <v>0</v>
      </c>
      <c r="Q51" s="1918">
        <v>0</v>
      </c>
    </row>
    <row r="52" spans="1:17" x14ac:dyDescent="0.2">
      <c r="E52" s="821"/>
      <c r="F52" s="821"/>
      <c r="G52" s="2250"/>
      <c r="H52" s="821"/>
      <c r="I52" s="821"/>
      <c r="J52" s="821"/>
      <c r="K52" s="821"/>
      <c r="L52" s="821"/>
      <c r="M52" s="821"/>
      <c r="N52" s="821"/>
      <c r="O52" s="821"/>
      <c r="P52" s="821"/>
      <c r="Q52" s="821"/>
    </row>
    <row r="53" spans="1:17" x14ac:dyDescent="0.2">
      <c r="E53" s="821"/>
      <c r="F53" s="821"/>
      <c r="G53" s="821"/>
      <c r="H53" s="821"/>
      <c r="I53" s="821"/>
      <c r="J53" s="821"/>
      <c r="K53" s="821"/>
      <c r="L53" s="821"/>
      <c r="M53" s="821"/>
      <c r="N53" s="1919"/>
      <c r="O53" s="821"/>
      <c r="P53" s="821"/>
      <c r="Q53" s="821"/>
    </row>
    <row r="54" spans="1:17" x14ac:dyDescent="0.2">
      <c r="K54" s="825"/>
      <c r="Q54" s="825"/>
    </row>
    <row r="55" spans="1:17" x14ac:dyDescent="0.2">
      <c r="E55" s="825"/>
      <c r="N55" s="825"/>
    </row>
    <row r="56" spans="1:17" x14ac:dyDescent="0.2">
      <c r="M56" s="1894"/>
      <c r="O56" s="825"/>
    </row>
    <row r="57" spans="1:17" x14ac:dyDescent="0.2">
      <c r="N57" s="825"/>
    </row>
    <row r="58" spans="1:17" x14ac:dyDescent="0.2">
      <c r="N58" s="825"/>
      <c r="O58" s="825"/>
    </row>
    <row r="59" spans="1:17" x14ac:dyDescent="0.2">
      <c r="B59" s="2243"/>
      <c r="N59" s="825"/>
    </row>
    <row r="60" spans="1:17" x14ac:dyDescent="0.2">
      <c r="B60" s="2243"/>
      <c r="E60" s="2243"/>
    </row>
    <row r="61" spans="1:17" x14ac:dyDescent="0.2">
      <c r="B61" s="2243"/>
      <c r="E61" s="2243"/>
    </row>
    <row r="62" spans="1:17" x14ac:dyDescent="0.2">
      <c r="B62" s="2243"/>
      <c r="E62" s="2243"/>
    </row>
    <row r="63" spans="1:17" x14ac:dyDescent="0.2">
      <c r="E63" s="2243"/>
    </row>
    <row r="64" spans="1:17" x14ac:dyDescent="0.2">
      <c r="E64" s="2243"/>
    </row>
  </sheetData>
  <mergeCells count="5">
    <mergeCell ref="A4:Q4"/>
    <mergeCell ref="F9:O9"/>
    <mergeCell ref="P9:Q9"/>
    <mergeCell ref="F10:K10"/>
    <mergeCell ref="L10:O10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zoomScaleNormal="100" workbookViewId="0">
      <selection activeCell="R2" sqref="R2"/>
    </sheetView>
  </sheetViews>
  <sheetFormatPr defaultRowHeight="12.75" x14ac:dyDescent="0.2"/>
  <cols>
    <col min="1" max="1" width="4.28515625" style="1986" customWidth="1"/>
    <col min="2" max="2" width="43.7109375" style="1986" customWidth="1"/>
    <col min="3" max="18" width="9.7109375" style="1986" customWidth="1"/>
    <col min="19" max="19" width="7.5703125" style="1986" customWidth="1"/>
    <col min="20" max="20" width="8.42578125" style="1986" customWidth="1"/>
    <col min="21" max="249" width="9.140625" style="1986"/>
    <col min="250" max="250" width="4.28515625" style="1986" customWidth="1"/>
    <col min="251" max="251" width="43.7109375" style="1986" customWidth="1"/>
    <col min="252" max="267" width="9.7109375" style="1986" customWidth="1"/>
    <col min="268" max="269" width="7.5703125" style="1986" customWidth="1"/>
    <col min="270" max="505" width="9.140625" style="1986"/>
    <col min="506" max="506" width="4.28515625" style="1986" customWidth="1"/>
    <col min="507" max="507" width="43.7109375" style="1986" customWidth="1"/>
    <col min="508" max="523" width="9.7109375" style="1986" customWidth="1"/>
    <col min="524" max="525" width="7.5703125" style="1986" customWidth="1"/>
    <col min="526" max="761" width="9.140625" style="1986"/>
    <col min="762" max="762" width="4.28515625" style="1986" customWidth="1"/>
    <col min="763" max="763" width="43.7109375" style="1986" customWidth="1"/>
    <col min="764" max="779" width="9.7109375" style="1986" customWidth="1"/>
    <col min="780" max="781" width="7.5703125" style="1986" customWidth="1"/>
    <col min="782" max="1017" width="9.140625" style="1986"/>
    <col min="1018" max="1018" width="4.28515625" style="1986" customWidth="1"/>
    <col min="1019" max="1019" width="43.7109375" style="1986" customWidth="1"/>
    <col min="1020" max="1035" width="9.7109375" style="1986" customWidth="1"/>
    <col min="1036" max="1037" width="7.5703125" style="1986" customWidth="1"/>
    <col min="1038" max="1273" width="9.140625" style="1986"/>
    <col min="1274" max="1274" width="4.28515625" style="1986" customWidth="1"/>
    <col min="1275" max="1275" width="43.7109375" style="1986" customWidth="1"/>
    <col min="1276" max="1291" width="9.7109375" style="1986" customWidth="1"/>
    <col min="1292" max="1293" width="7.5703125" style="1986" customWidth="1"/>
    <col min="1294" max="1529" width="9.140625" style="1986"/>
    <col min="1530" max="1530" width="4.28515625" style="1986" customWidth="1"/>
    <col min="1531" max="1531" width="43.7109375" style="1986" customWidth="1"/>
    <col min="1532" max="1547" width="9.7109375" style="1986" customWidth="1"/>
    <col min="1548" max="1549" width="7.5703125" style="1986" customWidth="1"/>
    <col min="1550" max="1785" width="9.140625" style="1986"/>
    <col min="1786" max="1786" width="4.28515625" style="1986" customWidth="1"/>
    <col min="1787" max="1787" width="43.7109375" style="1986" customWidth="1"/>
    <col min="1788" max="1803" width="9.7109375" style="1986" customWidth="1"/>
    <col min="1804" max="1805" width="7.5703125" style="1986" customWidth="1"/>
    <col min="1806" max="2041" width="9.140625" style="1986"/>
    <col min="2042" max="2042" width="4.28515625" style="1986" customWidth="1"/>
    <col min="2043" max="2043" width="43.7109375" style="1986" customWidth="1"/>
    <col min="2044" max="2059" width="9.7109375" style="1986" customWidth="1"/>
    <col min="2060" max="2061" width="7.5703125" style="1986" customWidth="1"/>
    <col min="2062" max="2297" width="9.140625" style="1986"/>
    <col min="2298" max="2298" width="4.28515625" style="1986" customWidth="1"/>
    <col min="2299" max="2299" width="43.7109375" style="1986" customWidth="1"/>
    <col min="2300" max="2315" width="9.7109375" style="1986" customWidth="1"/>
    <col min="2316" max="2317" width="7.5703125" style="1986" customWidth="1"/>
    <col min="2318" max="2553" width="9.140625" style="1986"/>
    <col min="2554" max="2554" width="4.28515625" style="1986" customWidth="1"/>
    <col min="2555" max="2555" width="43.7109375" style="1986" customWidth="1"/>
    <col min="2556" max="2571" width="9.7109375" style="1986" customWidth="1"/>
    <col min="2572" max="2573" width="7.5703125" style="1986" customWidth="1"/>
    <col min="2574" max="2809" width="9.140625" style="1986"/>
    <col min="2810" max="2810" width="4.28515625" style="1986" customWidth="1"/>
    <col min="2811" max="2811" width="43.7109375" style="1986" customWidth="1"/>
    <col min="2812" max="2827" width="9.7109375" style="1986" customWidth="1"/>
    <col min="2828" max="2829" width="7.5703125" style="1986" customWidth="1"/>
    <col min="2830" max="3065" width="9.140625" style="1986"/>
    <col min="3066" max="3066" width="4.28515625" style="1986" customWidth="1"/>
    <col min="3067" max="3067" width="43.7109375" style="1986" customWidth="1"/>
    <col min="3068" max="3083" width="9.7109375" style="1986" customWidth="1"/>
    <col min="3084" max="3085" width="7.5703125" style="1986" customWidth="1"/>
    <col min="3086" max="3321" width="9.140625" style="1986"/>
    <col min="3322" max="3322" width="4.28515625" style="1986" customWidth="1"/>
    <col min="3323" max="3323" width="43.7109375" style="1986" customWidth="1"/>
    <col min="3324" max="3339" width="9.7109375" style="1986" customWidth="1"/>
    <col min="3340" max="3341" width="7.5703125" style="1986" customWidth="1"/>
    <col min="3342" max="3577" width="9.140625" style="1986"/>
    <col min="3578" max="3578" width="4.28515625" style="1986" customWidth="1"/>
    <col min="3579" max="3579" width="43.7109375" style="1986" customWidth="1"/>
    <col min="3580" max="3595" width="9.7109375" style="1986" customWidth="1"/>
    <col min="3596" max="3597" width="7.5703125" style="1986" customWidth="1"/>
    <col min="3598" max="3833" width="9.140625" style="1986"/>
    <col min="3834" max="3834" width="4.28515625" style="1986" customWidth="1"/>
    <col min="3835" max="3835" width="43.7109375" style="1986" customWidth="1"/>
    <col min="3836" max="3851" width="9.7109375" style="1986" customWidth="1"/>
    <col min="3852" max="3853" width="7.5703125" style="1986" customWidth="1"/>
    <col min="3854" max="4089" width="9.140625" style="1986"/>
    <col min="4090" max="4090" width="4.28515625" style="1986" customWidth="1"/>
    <col min="4091" max="4091" width="43.7109375" style="1986" customWidth="1"/>
    <col min="4092" max="4107" width="9.7109375" style="1986" customWidth="1"/>
    <col min="4108" max="4109" width="7.5703125" style="1986" customWidth="1"/>
    <col min="4110" max="4345" width="9.140625" style="1986"/>
    <col min="4346" max="4346" width="4.28515625" style="1986" customWidth="1"/>
    <col min="4347" max="4347" width="43.7109375" style="1986" customWidth="1"/>
    <col min="4348" max="4363" width="9.7109375" style="1986" customWidth="1"/>
    <col min="4364" max="4365" width="7.5703125" style="1986" customWidth="1"/>
    <col min="4366" max="4601" width="9.140625" style="1986"/>
    <col min="4602" max="4602" width="4.28515625" style="1986" customWidth="1"/>
    <col min="4603" max="4603" width="43.7109375" style="1986" customWidth="1"/>
    <col min="4604" max="4619" width="9.7109375" style="1986" customWidth="1"/>
    <col min="4620" max="4621" width="7.5703125" style="1986" customWidth="1"/>
    <col min="4622" max="4857" width="9.140625" style="1986"/>
    <col min="4858" max="4858" width="4.28515625" style="1986" customWidth="1"/>
    <col min="4859" max="4859" width="43.7109375" style="1986" customWidth="1"/>
    <col min="4860" max="4875" width="9.7109375" style="1986" customWidth="1"/>
    <col min="4876" max="4877" width="7.5703125" style="1986" customWidth="1"/>
    <col min="4878" max="5113" width="9.140625" style="1986"/>
    <col min="5114" max="5114" width="4.28515625" style="1986" customWidth="1"/>
    <col min="5115" max="5115" width="43.7109375" style="1986" customWidth="1"/>
    <col min="5116" max="5131" width="9.7109375" style="1986" customWidth="1"/>
    <col min="5132" max="5133" width="7.5703125" style="1986" customWidth="1"/>
    <col min="5134" max="5369" width="9.140625" style="1986"/>
    <col min="5370" max="5370" width="4.28515625" style="1986" customWidth="1"/>
    <col min="5371" max="5371" width="43.7109375" style="1986" customWidth="1"/>
    <col min="5372" max="5387" width="9.7109375" style="1986" customWidth="1"/>
    <col min="5388" max="5389" width="7.5703125" style="1986" customWidth="1"/>
    <col min="5390" max="5625" width="9.140625" style="1986"/>
    <col min="5626" max="5626" width="4.28515625" style="1986" customWidth="1"/>
    <col min="5627" max="5627" width="43.7109375" style="1986" customWidth="1"/>
    <col min="5628" max="5643" width="9.7109375" style="1986" customWidth="1"/>
    <col min="5644" max="5645" width="7.5703125" style="1986" customWidth="1"/>
    <col min="5646" max="5881" width="9.140625" style="1986"/>
    <col min="5882" max="5882" width="4.28515625" style="1986" customWidth="1"/>
    <col min="5883" max="5883" width="43.7109375" style="1986" customWidth="1"/>
    <col min="5884" max="5899" width="9.7109375" style="1986" customWidth="1"/>
    <col min="5900" max="5901" width="7.5703125" style="1986" customWidth="1"/>
    <col min="5902" max="6137" width="9.140625" style="1986"/>
    <col min="6138" max="6138" width="4.28515625" style="1986" customWidth="1"/>
    <col min="6139" max="6139" width="43.7109375" style="1986" customWidth="1"/>
    <col min="6140" max="6155" width="9.7109375" style="1986" customWidth="1"/>
    <col min="6156" max="6157" width="7.5703125" style="1986" customWidth="1"/>
    <col min="6158" max="6393" width="9.140625" style="1986"/>
    <col min="6394" max="6394" width="4.28515625" style="1986" customWidth="1"/>
    <col min="6395" max="6395" width="43.7109375" style="1986" customWidth="1"/>
    <col min="6396" max="6411" width="9.7109375" style="1986" customWidth="1"/>
    <col min="6412" max="6413" width="7.5703125" style="1986" customWidth="1"/>
    <col min="6414" max="6649" width="9.140625" style="1986"/>
    <col min="6650" max="6650" width="4.28515625" style="1986" customWidth="1"/>
    <col min="6651" max="6651" width="43.7109375" style="1986" customWidth="1"/>
    <col min="6652" max="6667" width="9.7109375" style="1986" customWidth="1"/>
    <col min="6668" max="6669" width="7.5703125" style="1986" customWidth="1"/>
    <col min="6670" max="6905" width="9.140625" style="1986"/>
    <col min="6906" max="6906" width="4.28515625" style="1986" customWidth="1"/>
    <col min="6907" max="6907" width="43.7109375" style="1986" customWidth="1"/>
    <col min="6908" max="6923" width="9.7109375" style="1986" customWidth="1"/>
    <col min="6924" max="6925" width="7.5703125" style="1986" customWidth="1"/>
    <col min="6926" max="7161" width="9.140625" style="1986"/>
    <col min="7162" max="7162" width="4.28515625" style="1986" customWidth="1"/>
    <col min="7163" max="7163" width="43.7109375" style="1986" customWidth="1"/>
    <col min="7164" max="7179" width="9.7109375" style="1986" customWidth="1"/>
    <col min="7180" max="7181" width="7.5703125" style="1986" customWidth="1"/>
    <col min="7182" max="7417" width="9.140625" style="1986"/>
    <col min="7418" max="7418" width="4.28515625" style="1986" customWidth="1"/>
    <col min="7419" max="7419" width="43.7109375" style="1986" customWidth="1"/>
    <col min="7420" max="7435" width="9.7109375" style="1986" customWidth="1"/>
    <col min="7436" max="7437" width="7.5703125" style="1986" customWidth="1"/>
    <col min="7438" max="7673" width="9.140625" style="1986"/>
    <col min="7674" max="7674" width="4.28515625" style="1986" customWidth="1"/>
    <col min="7675" max="7675" width="43.7109375" style="1986" customWidth="1"/>
    <col min="7676" max="7691" width="9.7109375" style="1986" customWidth="1"/>
    <col min="7692" max="7693" width="7.5703125" style="1986" customWidth="1"/>
    <col min="7694" max="7929" width="9.140625" style="1986"/>
    <col min="7930" max="7930" width="4.28515625" style="1986" customWidth="1"/>
    <col min="7931" max="7931" width="43.7109375" style="1986" customWidth="1"/>
    <col min="7932" max="7947" width="9.7109375" style="1986" customWidth="1"/>
    <col min="7948" max="7949" width="7.5703125" style="1986" customWidth="1"/>
    <col min="7950" max="8185" width="9.140625" style="1986"/>
    <col min="8186" max="8186" width="4.28515625" style="1986" customWidth="1"/>
    <col min="8187" max="8187" width="43.7109375" style="1986" customWidth="1"/>
    <col min="8188" max="8203" width="9.7109375" style="1986" customWidth="1"/>
    <col min="8204" max="8205" width="7.5703125" style="1986" customWidth="1"/>
    <col min="8206" max="8441" width="9.140625" style="1986"/>
    <col min="8442" max="8442" width="4.28515625" style="1986" customWidth="1"/>
    <col min="8443" max="8443" width="43.7109375" style="1986" customWidth="1"/>
    <col min="8444" max="8459" width="9.7109375" style="1986" customWidth="1"/>
    <col min="8460" max="8461" width="7.5703125" style="1986" customWidth="1"/>
    <col min="8462" max="8697" width="9.140625" style="1986"/>
    <col min="8698" max="8698" width="4.28515625" style="1986" customWidth="1"/>
    <col min="8699" max="8699" width="43.7109375" style="1986" customWidth="1"/>
    <col min="8700" max="8715" width="9.7109375" style="1986" customWidth="1"/>
    <col min="8716" max="8717" width="7.5703125" style="1986" customWidth="1"/>
    <col min="8718" max="8953" width="9.140625" style="1986"/>
    <col min="8954" max="8954" width="4.28515625" style="1986" customWidth="1"/>
    <col min="8955" max="8955" width="43.7109375" style="1986" customWidth="1"/>
    <col min="8956" max="8971" width="9.7109375" style="1986" customWidth="1"/>
    <col min="8972" max="8973" width="7.5703125" style="1986" customWidth="1"/>
    <col min="8974" max="9209" width="9.140625" style="1986"/>
    <col min="9210" max="9210" width="4.28515625" style="1986" customWidth="1"/>
    <col min="9211" max="9211" width="43.7109375" style="1986" customWidth="1"/>
    <col min="9212" max="9227" width="9.7109375" style="1986" customWidth="1"/>
    <col min="9228" max="9229" width="7.5703125" style="1986" customWidth="1"/>
    <col min="9230" max="9465" width="9.140625" style="1986"/>
    <col min="9466" max="9466" width="4.28515625" style="1986" customWidth="1"/>
    <col min="9467" max="9467" width="43.7109375" style="1986" customWidth="1"/>
    <col min="9468" max="9483" width="9.7109375" style="1986" customWidth="1"/>
    <col min="9484" max="9485" width="7.5703125" style="1986" customWidth="1"/>
    <col min="9486" max="9721" width="9.140625" style="1986"/>
    <col min="9722" max="9722" width="4.28515625" style="1986" customWidth="1"/>
    <col min="9723" max="9723" width="43.7109375" style="1986" customWidth="1"/>
    <col min="9724" max="9739" width="9.7109375" style="1986" customWidth="1"/>
    <col min="9740" max="9741" width="7.5703125" style="1986" customWidth="1"/>
    <col min="9742" max="9977" width="9.140625" style="1986"/>
    <col min="9978" max="9978" width="4.28515625" style="1986" customWidth="1"/>
    <col min="9979" max="9979" width="43.7109375" style="1986" customWidth="1"/>
    <col min="9980" max="9995" width="9.7109375" style="1986" customWidth="1"/>
    <col min="9996" max="9997" width="7.5703125" style="1986" customWidth="1"/>
    <col min="9998" max="10233" width="9.140625" style="1986"/>
    <col min="10234" max="10234" width="4.28515625" style="1986" customWidth="1"/>
    <col min="10235" max="10235" width="43.7109375" style="1986" customWidth="1"/>
    <col min="10236" max="10251" width="9.7109375" style="1986" customWidth="1"/>
    <col min="10252" max="10253" width="7.5703125" style="1986" customWidth="1"/>
    <col min="10254" max="10489" width="9.140625" style="1986"/>
    <col min="10490" max="10490" width="4.28515625" style="1986" customWidth="1"/>
    <col min="10491" max="10491" width="43.7109375" style="1986" customWidth="1"/>
    <col min="10492" max="10507" width="9.7109375" style="1986" customWidth="1"/>
    <col min="10508" max="10509" width="7.5703125" style="1986" customWidth="1"/>
    <col min="10510" max="10745" width="9.140625" style="1986"/>
    <col min="10746" max="10746" width="4.28515625" style="1986" customWidth="1"/>
    <col min="10747" max="10747" width="43.7109375" style="1986" customWidth="1"/>
    <col min="10748" max="10763" width="9.7109375" style="1986" customWidth="1"/>
    <col min="10764" max="10765" width="7.5703125" style="1986" customWidth="1"/>
    <col min="10766" max="11001" width="9.140625" style="1986"/>
    <col min="11002" max="11002" width="4.28515625" style="1986" customWidth="1"/>
    <col min="11003" max="11003" width="43.7109375" style="1986" customWidth="1"/>
    <col min="11004" max="11019" width="9.7109375" style="1986" customWidth="1"/>
    <col min="11020" max="11021" width="7.5703125" style="1986" customWidth="1"/>
    <col min="11022" max="11257" width="9.140625" style="1986"/>
    <col min="11258" max="11258" width="4.28515625" style="1986" customWidth="1"/>
    <col min="11259" max="11259" width="43.7109375" style="1986" customWidth="1"/>
    <col min="11260" max="11275" width="9.7109375" style="1986" customWidth="1"/>
    <col min="11276" max="11277" width="7.5703125" style="1986" customWidth="1"/>
    <col min="11278" max="11513" width="9.140625" style="1986"/>
    <col min="11514" max="11514" width="4.28515625" style="1986" customWidth="1"/>
    <col min="11515" max="11515" width="43.7109375" style="1986" customWidth="1"/>
    <col min="11516" max="11531" width="9.7109375" style="1986" customWidth="1"/>
    <col min="11532" max="11533" width="7.5703125" style="1986" customWidth="1"/>
    <col min="11534" max="11769" width="9.140625" style="1986"/>
    <col min="11770" max="11770" width="4.28515625" style="1986" customWidth="1"/>
    <col min="11771" max="11771" width="43.7109375" style="1986" customWidth="1"/>
    <col min="11772" max="11787" width="9.7109375" style="1986" customWidth="1"/>
    <col min="11788" max="11789" width="7.5703125" style="1986" customWidth="1"/>
    <col min="11790" max="12025" width="9.140625" style="1986"/>
    <col min="12026" max="12026" width="4.28515625" style="1986" customWidth="1"/>
    <col min="12027" max="12027" width="43.7109375" style="1986" customWidth="1"/>
    <col min="12028" max="12043" width="9.7109375" style="1986" customWidth="1"/>
    <col min="12044" max="12045" width="7.5703125" style="1986" customWidth="1"/>
    <col min="12046" max="12281" width="9.140625" style="1986"/>
    <col min="12282" max="12282" width="4.28515625" style="1986" customWidth="1"/>
    <col min="12283" max="12283" width="43.7109375" style="1986" customWidth="1"/>
    <col min="12284" max="12299" width="9.7109375" style="1986" customWidth="1"/>
    <col min="12300" max="12301" width="7.5703125" style="1986" customWidth="1"/>
    <col min="12302" max="12537" width="9.140625" style="1986"/>
    <col min="12538" max="12538" width="4.28515625" style="1986" customWidth="1"/>
    <col min="12539" max="12539" width="43.7109375" style="1986" customWidth="1"/>
    <col min="12540" max="12555" width="9.7109375" style="1986" customWidth="1"/>
    <col min="12556" max="12557" width="7.5703125" style="1986" customWidth="1"/>
    <col min="12558" max="12793" width="9.140625" style="1986"/>
    <col min="12794" max="12794" width="4.28515625" style="1986" customWidth="1"/>
    <col min="12795" max="12795" width="43.7109375" style="1986" customWidth="1"/>
    <col min="12796" max="12811" width="9.7109375" style="1986" customWidth="1"/>
    <col min="12812" max="12813" width="7.5703125" style="1986" customWidth="1"/>
    <col min="12814" max="13049" width="9.140625" style="1986"/>
    <col min="13050" max="13050" width="4.28515625" style="1986" customWidth="1"/>
    <col min="13051" max="13051" width="43.7109375" style="1986" customWidth="1"/>
    <col min="13052" max="13067" width="9.7109375" style="1986" customWidth="1"/>
    <col min="13068" max="13069" width="7.5703125" style="1986" customWidth="1"/>
    <col min="13070" max="13305" width="9.140625" style="1986"/>
    <col min="13306" max="13306" width="4.28515625" style="1986" customWidth="1"/>
    <col min="13307" max="13307" width="43.7109375" style="1986" customWidth="1"/>
    <col min="13308" max="13323" width="9.7109375" style="1986" customWidth="1"/>
    <col min="13324" max="13325" width="7.5703125" style="1986" customWidth="1"/>
    <col min="13326" max="13561" width="9.140625" style="1986"/>
    <col min="13562" max="13562" width="4.28515625" style="1986" customWidth="1"/>
    <col min="13563" max="13563" width="43.7109375" style="1986" customWidth="1"/>
    <col min="13564" max="13579" width="9.7109375" style="1986" customWidth="1"/>
    <col min="13580" max="13581" width="7.5703125" style="1986" customWidth="1"/>
    <col min="13582" max="13817" width="9.140625" style="1986"/>
    <col min="13818" max="13818" width="4.28515625" style="1986" customWidth="1"/>
    <col min="13819" max="13819" width="43.7109375" style="1986" customWidth="1"/>
    <col min="13820" max="13835" width="9.7109375" style="1986" customWidth="1"/>
    <col min="13836" max="13837" width="7.5703125" style="1986" customWidth="1"/>
    <col min="13838" max="14073" width="9.140625" style="1986"/>
    <col min="14074" max="14074" width="4.28515625" style="1986" customWidth="1"/>
    <col min="14075" max="14075" width="43.7109375" style="1986" customWidth="1"/>
    <col min="14076" max="14091" width="9.7109375" style="1986" customWidth="1"/>
    <col min="14092" max="14093" width="7.5703125" style="1986" customWidth="1"/>
    <col min="14094" max="14329" width="9.140625" style="1986"/>
    <col min="14330" max="14330" width="4.28515625" style="1986" customWidth="1"/>
    <col min="14331" max="14331" width="43.7109375" style="1986" customWidth="1"/>
    <col min="14332" max="14347" width="9.7109375" style="1986" customWidth="1"/>
    <col min="14348" max="14349" width="7.5703125" style="1986" customWidth="1"/>
    <col min="14350" max="14585" width="9.140625" style="1986"/>
    <col min="14586" max="14586" width="4.28515625" style="1986" customWidth="1"/>
    <col min="14587" max="14587" width="43.7109375" style="1986" customWidth="1"/>
    <col min="14588" max="14603" width="9.7109375" style="1986" customWidth="1"/>
    <col min="14604" max="14605" width="7.5703125" style="1986" customWidth="1"/>
    <col min="14606" max="14841" width="9.140625" style="1986"/>
    <col min="14842" max="14842" width="4.28515625" style="1986" customWidth="1"/>
    <col min="14843" max="14843" width="43.7109375" style="1986" customWidth="1"/>
    <col min="14844" max="14859" width="9.7109375" style="1986" customWidth="1"/>
    <col min="14860" max="14861" width="7.5703125" style="1986" customWidth="1"/>
    <col min="14862" max="15097" width="9.140625" style="1986"/>
    <col min="15098" max="15098" width="4.28515625" style="1986" customWidth="1"/>
    <col min="15099" max="15099" width="43.7109375" style="1986" customWidth="1"/>
    <col min="15100" max="15115" width="9.7109375" style="1986" customWidth="1"/>
    <col min="15116" max="15117" width="7.5703125" style="1986" customWidth="1"/>
    <col min="15118" max="15353" width="9.140625" style="1986"/>
    <col min="15354" max="15354" width="4.28515625" style="1986" customWidth="1"/>
    <col min="15355" max="15355" width="43.7109375" style="1986" customWidth="1"/>
    <col min="15356" max="15371" width="9.7109375" style="1986" customWidth="1"/>
    <col min="15372" max="15373" width="7.5703125" style="1986" customWidth="1"/>
    <col min="15374" max="15609" width="9.140625" style="1986"/>
    <col min="15610" max="15610" width="4.28515625" style="1986" customWidth="1"/>
    <col min="15611" max="15611" width="43.7109375" style="1986" customWidth="1"/>
    <col min="15612" max="15627" width="9.7109375" style="1986" customWidth="1"/>
    <col min="15628" max="15629" width="7.5703125" style="1986" customWidth="1"/>
    <col min="15630" max="15865" width="9.140625" style="1986"/>
    <col min="15866" max="15866" width="4.28515625" style="1986" customWidth="1"/>
    <col min="15867" max="15867" width="43.7109375" style="1986" customWidth="1"/>
    <col min="15868" max="15883" width="9.7109375" style="1986" customWidth="1"/>
    <col min="15884" max="15885" width="7.5703125" style="1986" customWidth="1"/>
    <col min="15886" max="16121" width="9.140625" style="1986"/>
    <col min="16122" max="16122" width="4.28515625" style="1986" customWidth="1"/>
    <col min="16123" max="16123" width="43.7109375" style="1986" customWidth="1"/>
    <col min="16124" max="16139" width="9.7109375" style="1986" customWidth="1"/>
    <col min="16140" max="16141" width="7.5703125" style="1986" customWidth="1"/>
    <col min="16142" max="16384" width="9.140625" style="1986"/>
  </cols>
  <sheetData>
    <row r="1" spans="1:20" x14ac:dyDescent="0.2">
      <c r="Q1" s="52"/>
      <c r="R1" s="5"/>
    </row>
    <row r="2" spans="1:20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920"/>
      <c r="Q2" s="1854"/>
      <c r="R2" s="1920" t="s">
        <v>1328</v>
      </c>
      <c r="S2" s="52"/>
      <c r="T2" s="52"/>
    </row>
    <row r="3" spans="1:20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1920"/>
      <c r="Q3" s="1854"/>
      <c r="R3" s="1920" t="s">
        <v>53</v>
      </c>
      <c r="S3" s="52"/>
      <c r="T3" s="52"/>
    </row>
    <row r="4" spans="1:20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1920"/>
      <c r="Q4" s="1854"/>
      <c r="R4" s="1920"/>
      <c r="S4" s="52"/>
      <c r="T4" s="52"/>
    </row>
    <row r="5" spans="1:20" ht="22.5" customHeight="1" x14ac:dyDescent="0.2">
      <c r="A5" s="2502" t="s">
        <v>1329</v>
      </c>
      <c r="B5" s="2502"/>
      <c r="C5" s="2502"/>
      <c r="D5" s="2502"/>
      <c r="E5" s="2502"/>
      <c r="F5" s="2502"/>
      <c r="G5" s="2502"/>
      <c r="H5" s="2502"/>
      <c r="I5" s="2502"/>
      <c r="J5" s="2502"/>
      <c r="K5" s="2502"/>
      <c r="L5" s="2502"/>
      <c r="M5" s="2502"/>
      <c r="N5" s="2502"/>
      <c r="O5" s="2502"/>
      <c r="P5" s="2502"/>
      <c r="Q5" s="2502"/>
      <c r="R5" s="2502"/>
      <c r="S5" s="2229"/>
      <c r="T5" s="2229"/>
    </row>
    <row r="6" spans="1:20" x14ac:dyDescent="0.2">
      <c r="A6" s="52"/>
      <c r="B6" s="2502"/>
      <c r="C6" s="2502"/>
      <c r="D6" s="2502"/>
      <c r="E6" s="2502"/>
      <c r="F6" s="2502"/>
      <c r="G6" s="2502"/>
      <c r="H6" s="2502"/>
      <c r="I6" s="2502"/>
      <c r="J6" s="2502"/>
      <c r="K6" s="2502"/>
      <c r="L6" s="2502"/>
      <c r="M6" s="2502"/>
      <c r="N6" s="2502"/>
      <c r="O6" s="2502"/>
      <c r="P6" s="2502"/>
      <c r="Q6" s="2502"/>
      <c r="R6" s="2502"/>
      <c r="S6" s="2229"/>
      <c r="T6" s="2229"/>
    </row>
    <row r="7" spans="1:20" ht="13.5" thickBot="1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662" t="s">
        <v>625</v>
      </c>
      <c r="S7" s="52"/>
      <c r="T7" s="52"/>
    </row>
    <row r="8" spans="1:20" ht="13.5" thickBot="1" x14ac:dyDescent="0.25">
      <c r="A8" s="1483"/>
      <c r="B8" s="1618"/>
      <c r="C8" s="2503" t="s">
        <v>1330</v>
      </c>
      <c r="D8" s="2503"/>
      <c r="E8" s="2503"/>
      <c r="F8" s="2503"/>
      <c r="G8" s="2503"/>
      <c r="H8" s="2503"/>
      <c r="I8" s="2503"/>
      <c r="J8" s="2503"/>
      <c r="K8" s="2503"/>
      <c r="L8" s="2503"/>
      <c r="M8" s="2504"/>
      <c r="N8" s="2504"/>
      <c r="O8" s="2504"/>
      <c r="P8" s="2504"/>
      <c r="Q8" s="2504"/>
      <c r="R8" s="2505"/>
      <c r="S8" s="643"/>
      <c r="T8" s="643"/>
    </row>
    <row r="9" spans="1:20" ht="20.25" customHeight="1" thickBot="1" x14ac:dyDescent="0.25">
      <c r="A9" s="1484"/>
      <c r="B9" s="1619"/>
      <c r="C9" s="2506" t="s">
        <v>571</v>
      </c>
      <c r="D9" s="2506"/>
      <c r="E9" s="2506"/>
      <c r="F9" s="2506"/>
      <c r="G9" s="2506"/>
      <c r="H9" s="2506"/>
      <c r="I9" s="2506"/>
      <c r="J9" s="2506"/>
      <c r="K9" s="2507"/>
      <c r="L9" s="1620"/>
      <c r="M9" s="2508" t="s">
        <v>1331</v>
      </c>
      <c r="N9" s="2506"/>
      <c r="O9" s="2506"/>
      <c r="P9" s="2506"/>
      <c r="Q9" s="2506"/>
      <c r="R9" s="2509"/>
      <c r="S9" s="643"/>
      <c r="T9" s="643"/>
    </row>
    <row r="10" spans="1:20" ht="47.25" customHeight="1" x14ac:dyDescent="0.2">
      <c r="A10" s="1485" t="s">
        <v>354</v>
      </c>
      <c r="B10" s="1485" t="s">
        <v>981</v>
      </c>
      <c r="C10" s="2510" t="s">
        <v>626</v>
      </c>
      <c r="D10" s="2511"/>
      <c r="E10" s="2512" t="s">
        <v>572</v>
      </c>
      <c r="F10" s="2511"/>
      <c r="G10" s="2512" t="s">
        <v>395</v>
      </c>
      <c r="H10" s="2511"/>
      <c r="I10" s="2512" t="s">
        <v>396</v>
      </c>
      <c r="J10" s="2510"/>
      <c r="K10" s="2513" t="s">
        <v>397</v>
      </c>
      <c r="L10" s="2514"/>
      <c r="M10" s="2497" t="s">
        <v>398</v>
      </c>
      <c r="N10" s="2498"/>
      <c r="O10" s="2499" t="s">
        <v>399</v>
      </c>
      <c r="P10" s="2499"/>
      <c r="Q10" s="2500" t="s">
        <v>39</v>
      </c>
      <c r="R10" s="2501"/>
      <c r="S10" s="647"/>
      <c r="T10" s="644"/>
    </row>
    <row r="11" spans="1:20" ht="30.75" customHeight="1" x14ac:dyDescent="0.2">
      <c r="A11" s="1485"/>
      <c r="B11" s="1485"/>
      <c r="C11" s="1621" t="s">
        <v>136</v>
      </c>
      <c r="D11" s="1622" t="s">
        <v>183</v>
      </c>
      <c r="E11" s="1621" t="s">
        <v>136</v>
      </c>
      <c r="F11" s="1622" t="s">
        <v>183</v>
      </c>
      <c r="G11" s="1621" t="s">
        <v>136</v>
      </c>
      <c r="H11" s="1622" t="s">
        <v>183</v>
      </c>
      <c r="I11" s="1621" t="s">
        <v>136</v>
      </c>
      <c r="J11" s="1623" t="s">
        <v>183</v>
      </c>
      <c r="K11" s="1614" t="s">
        <v>136</v>
      </c>
      <c r="L11" s="1624" t="s">
        <v>183</v>
      </c>
      <c r="M11" s="1614" t="s">
        <v>136</v>
      </c>
      <c r="N11" s="2230" t="s">
        <v>183</v>
      </c>
      <c r="O11" s="1623" t="s">
        <v>136</v>
      </c>
      <c r="P11" s="1622" t="s">
        <v>183</v>
      </c>
      <c r="Q11" s="1622" t="s">
        <v>136</v>
      </c>
      <c r="R11" s="1624" t="s">
        <v>183</v>
      </c>
      <c r="S11" s="647"/>
      <c r="T11" s="644"/>
    </row>
    <row r="12" spans="1:20" x14ac:dyDescent="0.2">
      <c r="A12" s="1515">
        <v>1</v>
      </c>
      <c r="B12" s="1515">
        <v>2</v>
      </c>
      <c r="C12" s="1625">
        <v>3</v>
      </c>
      <c r="D12" s="1626">
        <v>4</v>
      </c>
      <c r="E12" s="1516">
        <v>5</v>
      </c>
      <c r="F12" s="1516">
        <v>6</v>
      </c>
      <c r="G12" s="1516">
        <v>7</v>
      </c>
      <c r="H12" s="1516">
        <v>8</v>
      </c>
      <c r="I12" s="1516">
        <v>9</v>
      </c>
      <c r="J12" s="1517">
        <v>10</v>
      </c>
      <c r="K12" s="1627">
        <v>11</v>
      </c>
      <c r="L12" s="1518">
        <v>12</v>
      </c>
      <c r="M12" s="1519">
        <v>13</v>
      </c>
      <c r="N12" s="1921">
        <v>14</v>
      </c>
      <c r="O12" s="1517">
        <v>15</v>
      </c>
      <c r="P12" s="1516">
        <v>16</v>
      </c>
      <c r="Q12" s="1921">
        <v>17</v>
      </c>
      <c r="R12" s="1518">
        <v>18</v>
      </c>
      <c r="S12" s="645"/>
      <c r="T12" s="645"/>
    </row>
    <row r="13" spans="1:20" x14ac:dyDescent="0.2">
      <c r="A13" s="1520"/>
      <c r="B13" s="1999"/>
      <c r="C13" s="1628"/>
      <c r="D13" s="1521"/>
      <c r="E13" s="1522"/>
      <c r="F13" s="1522"/>
      <c r="G13" s="1522"/>
      <c r="H13" s="1522"/>
      <c r="I13" s="1522"/>
      <c r="J13" s="1523"/>
      <c r="K13" s="1629"/>
      <c r="L13" s="1524"/>
      <c r="M13" s="1525"/>
      <c r="N13" s="645"/>
      <c r="O13" s="1523"/>
      <c r="P13" s="1522"/>
      <c r="Q13" s="645"/>
      <c r="R13" s="1524"/>
      <c r="S13" s="645"/>
      <c r="T13" s="645"/>
    </row>
    <row r="14" spans="1:20" x14ac:dyDescent="0.2">
      <c r="A14" s="1520" t="s">
        <v>312</v>
      </c>
      <c r="B14" s="1477" t="s">
        <v>227</v>
      </c>
      <c r="C14" s="1630">
        <v>14665</v>
      </c>
      <c r="D14" s="1630">
        <v>12815.933000000001</v>
      </c>
      <c r="E14" s="1631">
        <v>9501</v>
      </c>
      <c r="F14" s="1631">
        <v>7686.4219999999996</v>
      </c>
      <c r="G14" s="1631">
        <v>4954</v>
      </c>
      <c r="H14" s="1631">
        <v>4952.3919999999998</v>
      </c>
      <c r="I14" s="1631">
        <v>2600</v>
      </c>
      <c r="J14" s="1632">
        <v>2419.3119999999999</v>
      </c>
      <c r="K14" s="1633">
        <v>31720</v>
      </c>
      <c r="L14" s="1634">
        <v>27874.059000000001</v>
      </c>
      <c r="M14" s="1635"/>
      <c r="N14" s="1636"/>
      <c r="O14" s="1632"/>
      <c r="P14" s="1631"/>
      <c r="Q14" s="1636">
        <v>37696</v>
      </c>
      <c r="R14" s="1637">
        <v>29251.868999999999</v>
      </c>
      <c r="S14" s="1638"/>
      <c r="T14" s="1638"/>
    </row>
    <row r="15" spans="1:20" x14ac:dyDescent="0.2">
      <c r="A15" s="1526"/>
      <c r="B15" s="1478"/>
      <c r="C15" s="1639"/>
      <c r="D15" s="1640"/>
      <c r="E15" s="1631"/>
      <c r="F15" s="1631"/>
      <c r="G15" s="1631"/>
      <c r="H15" s="1631"/>
      <c r="I15" s="1631"/>
      <c r="J15" s="1632"/>
      <c r="K15" s="1633"/>
      <c r="L15" s="1634"/>
      <c r="M15" s="1635"/>
      <c r="N15" s="1636"/>
      <c r="O15" s="1632"/>
      <c r="P15" s="1631"/>
      <c r="Q15" s="1636"/>
      <c r="R15" s="1637"/>
      <c r="S15" s="646"/>
      <c r="T15" s="646"/>
    </row>
    <row r="16" spans="1:20" x14ac:dyDescent="0.2">
      <c r="A16" s="2251"/>
      <c r="B16" s="2252" t="s">
        <v>138</v>
      </c>
      <c r="C16" s="2253">
        <v>14665</v>
      </c>
      <c r="D16" s="2253">
        <v>12815.933000000001</v>
      </c>
      <c r="E16" s="2254">
        <v>9501</v>
      </c>
      <c r="F16" s="2254">
        <v>7686.4219999999996</v>
      </c>
      <c r="G16" s="2254">
        <v>4954</v>
      </c>
      <c r="H16" s="2254">
        <v>4952.3919999999998</v>
      </c>
      <c r="I16" s="2254">
        <v>2600</v>
      </c>
      <c r="J16" s="2255">
        <v>2419.3119999999999</v>
      </c>
      <c r="K16" s="2256">
        <v>31720</v>
      </c>
      <c r="L16" s="2257">
        <v>27874.059000000001</v>
      </c>
      <c r="M16" s="2256">
        <v>0</v>
      </c>
      <c r="N16" s="2254">
        <v>0</v>
      </c>
      <c r="O16" s="2255">
        <v>0</v>
      </c>
      <c r="P16" s="2254">
        <v>0</v>
      </c>
      <c r="Q16" s="2255">
        <v>37696</v>
      </c>
      <c r="R16" s="2257">
        <v>29251.868999999999</v>
      </c>
      <c r="S16" s="647"/>
      <c r="T16" s="647"/>
    </row>
    <row r="17" spans="1:20" x14ac:dyDescent="0.2">
      <c r="A17" s="1526"/>
      <c r="B17" s="2000"/>
      <c r="C17" s="1641"/>
      <c r="D17" s="1641"/>
      <c r="E17" s="1642"/>
      <c r="F17" s="1642"/>
      <c r="G17" s="1642"/>
      <c r="H17" s="1642"/>
      <c r="I17" s="1642"/>
      <c r="J17" s="1643"/>
      <c r="K17" s="1644"/>
      <c r="L17" s="1637"/>
      <c r="M17" s="1645"/>
      <c r="N17" s="1646"/>
      <c r="O17" s="1643"/>
      <c r="P17" s="1642"/>
      <c r="Q17" s="1646"/>
      <c r="R17" s="1637"/>
      <c r="S17" s="646"/>
      <c r="T17" s="647"/>
    </row>
    <row r="18" spans="1:20" x14ac:dyDescent="0.2">
      <c r="A18" s="1520" t="s">
        <v>312</v>
      </c>
      <c r="B18" s="1477" t="s">
        <v>382</v>
      </c>
      <c r="C18" s="1641">
        <v>2907</v>
      </c>
      <c r="D18" s="1641">
        <v>2085.625</v>
      </c>
      <c r="E18" s="1642">
        <v>980</v>
      </c>
      <c r="F18" s="1642">
        <v>775.74400000000003</v>
      </c>
      <c r="G18" s="1642">
        <v>980</v>
      </c>
      <c r="H18" s="1642">
        <v>687.05700000000002</v>
      </c>
      <c r="I18" s="1642">
        <v>341</v>
      </c>
      <c r="J18" s="1643">
        <v>340.02800000000002</v>
      </c>
      <c r="K18" s="1647">
        <v>5208</v>
      </c>
      <c r="L18" s="1648">
        <v>3888.4540000000006</v>
      </c>
      <c r="M18" s="1635"/>
      <c r="N18" s="1636"/>
      <c r="O18" s="1632"/>
      <c r="P18" s="1631"/>
      <c r="Q18" s="1636"/>
      <c r="R18" s="1637"/>
      <c r="S18" s="646"/>
      <c r="T18" s="647"/>
    </row>
    <row r="19" spans="1:20" x14ac:dyDescent="0.2">
      <c r="A19" s="1520" t="s">
        <v>108</v>
      </c>
      <c r="B19" s="1477" t="s">
        <v>383</v>
      </c>
      <c r="C19" s="1641">
        <v>1800</v>
      </c>
      <c r="D19" s="1641">
        <v>1636.192</v>
      </c>
      <c r="E19" s="1642">
        <v>1550</v>
      </c>
      <c r="F19" s="1642">
        <v>1274.2339999999999</v>
      </c>
      <c r="G19" s="1642">
        <v>750</v>
      </c>
      <c r="H19" s="1642">
        <v>617.82100000000003</v>
      </c>
      <c r="I19" s="1642">
        <v>700</v>
      </c>
      <c r="J19" s="1643">
        <v>680.05600000000004</v>
      </c>
      <c r="K19" s="1647">
        <v>4800</v>
      </c>
      <c r="L19" s="1648">
        <v>4208.3029999999999</v>
      </c>
      <c r="M19" s="1635"/>
      <c r="N19" s="1636"/>
      <c r="O19" s="1632"/>
      <c r="P19" s="1631"/>
      <c r="Q19" s="1636"/>
      <c r="R19" s="1637"/>
      <c r="S19" s="646"/>
      <c r="T19" s="647"/>
    </row>
    <row r="20" spans="1:20" x14ac:dyDescent="0.2">
      <c r="A20" s="1520" t="s">
        <v>109</v>
      </c>
      <c r="B20" s="1477" t="s">
        <v>384</v>
      </c>
      <c r="C20" s="1641">
        <v>3159</v>
      </c>
      <c r="D20" s="1641">
        <v>2694.6680000000001</v>
      </c>
      <c r="E20" s="1642">
        <v>1245</v>
      </c>
      <c r="F20" s="1642">
        <v>784.99699999999996</v>
      </c>
      <c r="G20" s="1642">
        <v>1200</v>
      </c>
      <c r="H20" s="1642">
        <v>960.95</v>
      </c>
      <c r="I20" s="1642">
        <v>337</v>
      </c>
      <c r="J20" s="1643">
        <v>335.59399999999999</v>
      </c>
      <c r="K20" s="1647">
        <v>5941</v>
      </c>
      <c r="L20" s="1648">
        <v>4776.2089999999998</v>
      </c>
      <c r="M20" s="1635"/>
      <c r="N20" s="1636"/>
      <c r="O20" s="1632"/>
      <c r="P20" s="1631"/>
      <c r="Q20" s="1636"/>
      <c r="R20" s="1637"/>
      <c r="S20" s="646"/>
      <c r="T20" s="647"/>
    </row>
    <row r="21" spans="1:20" x14ac:dyDescent="0.2">
      <c r="A21" s="1520" t="s">
        <v>110</v>
      </c>
      <c r="B21" s="1477" t="s">
        <v>385</v>
      </c>
      <c r="C21" s="1641">
        <v>2592</v>
      </c>
      <c r="D21" s="1641">
        <v>2434.4870000000001</v>
      </c>
      <c r="E21" s="1642">
        <v>1218</v>
      </c>
      <c r="F21" s="1642">
        <v>920.97500000000002</v>
      </c>
      <c r="G21" s="1642">
        <v>877</v>
      </c>
      <c r="H21" s="1642">
        <v>686.29700000000003</v>
      </c>
      <c r="I21" s="1642">
        <v>341</v>
      </c>
      <c r="J21" s="1643">
        <v>340.02800000000002</v>
      </c>
      <c r="K21" s="1647">
        <v>5028</v>
      </c>
      <c r="L21" s="1648">
        <v>4381.7870000000003</v>
      </c>
      <c r="M21" s="1635"/>
      <c r="N21" s="1636"/>
      <c r="O21" s="1632"/>
      <c r="P21" s="1631"/>
      <c r="Q21" s="1636"/>
      <c r="R21" s="1637"/>
      <c r="S21" s="646"/>
      <c r="T21" s="647"/>
    </row>
    <row r="22" spans="1:20" x14ac:dyDescent="0.2">
      <c r="A22" s="1520" t="s">
        <v>111</v>
      </c>
      <c r="B22" s="1477" t="s">
        <v>386</v>
      </c>
      <c r="C22" s="1641">
        <v>5000</v>
      </c>
      <c r="D22" s="1641">
        <v>3729.45</v>
      </c>
      <c r="E22" s="1642">
        <v>5500</v>
      </c>
      <c r="F22" s="1642">
        <v>3205.172</v>
      </c>
      <c r="G22" s="1642">
        <v>1527</v>
      </c>
      <c r="H22" s="1642">
        <v>1022.676</v>
      </c>
      <c r="I22" s="1642">
        <v>500</v>
      </c>
      <c r="J22" s="1643">
        <v>403.72800000000001</v>
      </c>
      <c r="K22" s="1647">
        <v>12527</v>
      </c>
      <c r="L22" s="1648">
        <v>8361.0259999999998</v>
      </c>
      <c r="M22" s="1635"/>
      <c r="N22" s="1636"/>
      <c r="O22" s="1632"/>
      <c r="P22" s="1631"/>
      <c r="Q22" s="1636"/>
      <c r="R22" s="1637"/>
      <c r="S22" s="646"/>
      <c r="T22" s="647"/>
    </row>
    <row r="23" spans="1:20" x14ac:dyDescent="0.2">
      <c r="A23" s="1520" t="s">
        <v>112</v>
      </c>
      <c r="B23" s="1477" t="s">
        <v>387</v>
      </c>
      <c r="C23" s="1641">
        <v>2017</v>
      </c>
      <c r="D23" s="1641">
        <v>1893.271</v>
      </c>
      <c r="E23" s="1642">
        <v>1418</v>
      </c>
      <c r="F23" s="1642">
        <v>1212.489</v>
      </c>
      <c r="G23" s="1642">
        <v>738</v>
      </c>
      <c r="H23" s="1642">
        <v>644.38199999999995</v>
      </c>
      <c r="I23" s="1642">
        <v>237</v>
      </c>
      <c r="J23" s="1643">
        <v>212.48400000000001</v>
      </c>
      <c r="K23" s="1647">
        <v>4410</v>
      </c>
      <c r="L23" s="1648">
        <v>3962.6260000000002</v>
      </c>
      <c r="M23" s="1635"/>
      <c r="N23" s="1636"/>
      <c r="O23" s="1632"/>
      <c r="P23" s="1631"/>
      <c r="Q23" s="1636"/>
      <c r="R23" s="1637"/>
      <c r="S23" s="646"/>
      <c r="T23" s="647"/>
    </row>
    <row r="24" spans="1:20" x14ac:dyDescent="0.2">
      <c r="A24" s="1520" t="s">
        <v>113</v>
      </c>
      <c r="B24" s="1477" t="s">
        <v>388</v>
      </c>
      <c r="C24" s="1641">
        <v>1900</v>
      </c>
      <c r="D24" s="1641">
        <v>1870.9739999999999</v>
      </c>
      <c r="E24" s="1642">
        <v>973</v>
      </c>
      <c r="F24" s="1642">
        <v>718.178</v>
      </c>
      <c r="G24" s="1642">
        <v>478</v>
      </c>
      <c r="H24" s="1642">
        <v>290.47300000000001</v>
      </c>
      <c r="I24" s="1642">
        <v>258</v>
      </c>
      <c r="J24" s="1643">
        <v>255.011</v>
      </c>
      <c r="K24" s="1647">
        <v>3609</v>
      </c>
      <c r="L24" s="1648">
        <v>3134.636</v>
      </c>
      <c r="M24" s="1635"/>
      <c r="N24" s="1636"/>
      <c r="O24" s="1632"/>
      <c r="P24" s="1631"/>
      <c r="Q24" s="1636"/>
      <c r="R24" s="1637"/>
      <c r="S24" s="646"/>
      <c r="T24" s="647"/>
    </row>
    <row r="25" spans="1:20" x14ac:dyDescent="0.2">
      <c r="A25" s="1520" t="s">
        <v>114</v>
      </c>
      <c r="B25" s="1477" t="s">
        <v>389</v>
      </c>
      <c r="C25" s="1641">
        <v>3076</v>
      </c>
      <c r="D25" s="1641">
        <v>2151.4029999999998</v>
      </c>
      <c r="E25" s="1642">
        <v>2677</v>
      </c>
      <c r="F25" s="1642">
        <v>1541.4359999999999</v>
      </c>
      <c r="G25" s="1642">
        <v>1110</v>
      </c>
      <c r="H25" s="1642">
        <v>1019.11</v>
      </c>
      <c r="I25" s="1642">
        <v>511</v>
      </c>
      <c r="J25" s="1643">
        <v>470.80799999999999</v>
      </c>
      <c r="K25" s="1647">
        <v>7374</v>
      </c>
      <c r="L25" s="1648">
        <v>5182.7569999999996</v>
      </c>
      <c r="M25" s="1635"/>
      <c r="N25" s="1636"/>
      <c r="O25" s="1632"/>
      <c r="P25" s="1631"/>
      <c r="Q25" s="1636"/>
      <c r="R25" s="1637"/>
      <c r="S25" s="646"/>
      <c r="T25" s="647"/>
    </row>
    <row r="26" spans="1:20" x14ac:dyDescent="0.2">
      <c r="A26" s="1520" t="s">
        <v>115</v>
      </c>
      <c r="B26" s="1477" t="s">
        <v>390</v>
      </c>
      <c r="C26" s="1641">
        <v>4423</v>
      </c>
      <c r="D26" s="1641">
        <v>2945.4839999999999</v>
      </c>
      <c r="E26" s="1642">
        <v>4500</v>
      </c>
      <c r="F26" s="1642">
        <v>3257.4209999999998</v>
      </c>
      <c r="G26" s="1642">
        <v>3100</v>
      </c>
      <c r="H26" s="1642">
        <v>2128.1979999999999</v>
      </c>
      <c r="I26" s="1642">
        <v>1021</v>
      </c>
      <c r="J26" s="1643">
        <v>1020.0839999999999</v>
      </c>
      <c r="K26" s="1647">
        <v>13044</v>
      </c>
      <c r="L26" s="1648">
        <v>9351.1869999999999</v>
      </c>
      <c r="M26" s="1635"/>
      <c r="N26" s="1636"/>
      <c r="O26" s="1632"/>
      <c r="P26" s="1631"/>
      <c r="Q26" s="1636"/>
      <c r="R26" s="1637"/>
      <c r="S26" s="646"/>
      <c r="T26" s="647"/>
    </row>
    <row r="27" spans="1:20" x14ac:dyDescent="0.2">
      <c r="A27" s="1520" t="s">
        <v>116</v>
      </c>
      <c r="B27" s="1477" t="s">
        <v>391</v>
      </c>
      <c r="C27" s="1641">
        <v>3769</v>
      </c>
      <c r="D27" s="1641">
        <v>3107.9609999999998</v>
      </c>
      <c r="E27" s="1642">
        <v>1712</v>
      </c>
      <c r="F27" s="1642">
        <v>1594.4059999999999</v>
      </c>
      <c r="G27" s="1642">
        <v>788</v>
      </c>
      <c r="H27" s="1642">
        <v>785.11699999999996</v>
      </c>
      <c r="I27" s="1642">
        <v>471</v>
      </c>
      <c r="J27" s="1643">
        <v>510.04199999999997</v>
      </c>
      <c r="K27" s="1647">
        <v>6740</v>
      </c>
      <c r="L27" s="1648">
        <v>5997.5260000000007</v>
      </c>
      <c r="M27" s="1635"/>
      <c r="N27" s="1636"/>
      <c r="O27" s="1632"/>
      <c r="P27" s="1631"/>
      <c r="Q27" s="1636"/>
      <c r="R27" s="1637"/>
      <c r="S27" s="646"/>
      <c r="T27" s="647"/>
    </row>
    <row r="28" spans="1:20" x14ac:dyDescent="0.2">
      <c r="A28" s="1520" t="s">
        <v>117</v>
      </c>
      <c r="B28" s="1477" t="s">
        <v>400</v>
      </c>
      <c r="C28" s="1641">
        <v>2900</v>
      </c>
      <c r="D28" s="1641">
        <v>2797.7959999999998</v>
      </c>
      <c r="E28" s="1642">
        <v>1960</v>
      </c>
      <c r="F28" s="1642">
        <v>1708.5619999999999</v>
      </c>
      <c r="G28" s="1642">
        <v>1100</v>
      </c>
      <c r="H28" s="1642">
        <v>998.14300000000003</v>
      </c>
      <c r="I28" s="1642">
        <v>593</v>
      </c>
      <c r="J28" s="1643">
        <v>510.04199999999997</v>
      </c>
      <c r="K28" s="1647">
        <v>6553</v>
      </c>
      <c r="L28" s="1648">
        <v>6014.5430000000006</v>
      </c>
      <c r="M28" s="1635"/>
      <c r="N28" s="1636"/>
      <c r="O28" s="1632"/>
      <c r="P28" s="1631"/>
      <c r="Q28" s="1636"/>
      <c r="R28" s="1637"/>
      <c r="S28" s="646"/>
      <c r="T28" s="647"/>
    </row>
    <row r="29" spans="1:20" x14ac:dyDescent="0.2">
      <c r="A29" s="1520" t="s">
        <v>118</v>
      </c>
      <c r="B29" s="1477" t="s">
        <v>994</v>
      </c>
      <c r="C29" s="1641">
        <v>9200</v>
      </c>
      <c r="D29" s="1641">
        <v>6905.3519999999999</v>
      </c>
      <c r="E29" s="1642">
        <v>3226</v>
      </c>
      <c r="F29" s="1642">
        <v>2732.9650000000001</v>
      </c>
      <c r="G29" s="1642">
        <v>1826</v>
      </c>
      <c r="H29" s="1642">
        <v>908.20699999999999</v>
      </c>
      <c r="I29" s="1642">
        <v>525</v>
      </c>
      <c r="J29" s="1643">
        <v>340.02800000000002</v>
      </c>
      <c r="K29" s="1647">
        <v>14777</v>
      </c>
      <c r="L29" s="1648">
        <v>10886.552</v>
      </c>
      <c r="M29" s="1635"/>
      <c r="N29" s="1636"/>
      <c r="O29" s="1632"/>
      <c r="P29" s="1631"/>
      <c r="Q29" s="1636"/>
      <c r="R29" s="1637"/>
      <c r="S29" s="646"/>
      <c r="T29" s="647"/>
    </row>
    <row r="30" spans="1:20" x14ac:dyDescent="0.2">
      <c r="A30" s="1520"/>
      <c r="B30" s="1649"/>
      <c r="C30" s="1641"/>
      <c r="D30" s="1641"/>
      <c r="E30" s="1642"/>
      <c r="F30" s="1642"/>
      <c r="G30" s="1642"/>
      <c r="H30" s="1642"/>
      <c r="I30" s="1642"/>
      <c r="J30" s="1643"/>
      <c r="K30" s="1644"/>
      <c r="L30" s="1637"/>
      <c r="M30" s="1645"/>
      <c r="N30" s="1646"/>
      <c r="O30" s="1643"/>
      <c r="P30" s="1642"/>
      <c r="Q30" s="1646"/>
      <c r="R30" s="1637"/>
      <c r="S30" s="646"/>
      <c r="T30" s="647"/>
    </row>
    <row r="31" spans="1:20" x14ac:dyDescent="0.2">
      <c r="A31" s="2251"/>
      <c r="B31" s="2252" t="s">
        <v>40</v>
      </c>
      <c r="C31" s="2258">
        <v>42743</v>
      </c>
      <c r="D31" s="2258">
        <v>34252.663</v>
      </c>
      <c r="E31" s="2259">
        <v>26959</v>
      </c>
      <c r="F31" s="2259">
        <v>19726.579000000002</v>
      </c>
      <c r="G31" s="2259">
        <v>14474</v>
      </c>
      <c r="H31" s="2259">
        <v>10748.431</v>
      </c>
      <c r="I31" s="2259">
        <v>5835</v>
      </c>
      <c r="J31" s="2260">
        <v>5417.9330000000009</v>
      </c>
      <c r="K31" s="2261">
        <v>90011</v>
      </c>
      <c r="L31" s="2262">
        <v>70145.606</v>
      </c>
      <c r="M31" s="2261">
        <v>0</v>
      </c>
      <c r="N31" s="2259">
        <v>0</v>
      </c>
      <c r="O31" s="2260">
        <v>0</v>
      </c>
      <c r="P31" s="2259">
        <v>0</v>
      </c>
      <c r="Q31" s="2259">
        <v>0</v>
      </c>
      <c r="R31" s="2262">
        <v>0</v>
      </c>
      <c r="S31" s="647"/>
      <c r="T31" s="647"/>
    </row>
    <row r="32" spans="1:20" x14ac:dyDescent="0.2">
      <c r="A32" s="1526"/>
      <c r="B32" s="1526"/>
      <c r="C32" s="1641"/>
      <c r="D32" s="1641"/>
      <c r="E32" s="1642"/>
      <c r="F32" s="1642"/>
      <c r="G32" s="1642"/>
      <c r="H32" s="1642"/>
      <c r="I32" s="1642"/>
      <c r="J32" s="1643"/>
      <c r="K32" s="1644"/>
      <c r="L32" s="1637"/>
      <c r="M32" s="1645"/>
      <c r="N32" s="1646"/>
      <c r="O32" s="1643"/>
      <c r="P32" s="1642"/>
      <c r="Q32" s="1646"/>
      <c r="R32" s="906"/>
      <c r="S32" s="646"/>
      <c r="T32" s="647"/>
    </row>
    <row r="33" spans="1:20" x14ac:dyDescent="0.2">
      <c r="A33" s="1520" t="s">
        <v>312</v>
      </c>
      <c r="B33" s="1477" t="s">
        <v>142</v>
      </c>
      <c r="C33" s="1641">
        <v>1050</v>
      </c>
      <c r="D33" s="1641">
        <v>718.75599999999997</v>
      </c>
      <c r="E33" s="1642">
        <v>450</v>
      </c>
      <c r="F33" s="1642">
        <v>216.06100000000001</v>
      </c>
      <c r="G33" s="1642">
        <v>200</v>
      </c>
      <c r="H33" s="1642">
        <v>106.137</v>
      </c>
      <c r="I33" s="1642">
        <v>250</v>
      </c>
      <c r="J33" s="1643">
        <v>170.14</v>
      </c>
      <c r="K33" s="1633">
        <v>1950</v>
      </c>
      <c r="L33" s="1648">
        <v>1211.0940000000001</v>
      </c>
      <c r="M33" s="1635"/>
      <c r="N33" s="1636"/>
      <c r="O33" s="1632"/>
      <c r="P33" s="1631"/>
      <c r="Q33" s="1636">
        <v>3500</v>
      </c>
      <c r="R33" s="906">
        <v>1057.3879999999999</v>
      </c>
      <c r="S33" s="646"/>
      <c r="T33" s="647"/>
    </row>
    <row r="34" spans="1:20" x14ac:dyDescent="0.2">
      <c r="A34" s="1520" t="s">
        <v>108</v>
      </c>
      <c r="B34" s="1477" t="s">
        <v>573</v>
      </c>
      <c r="C34" s="1641">
        <v>831</v>
      </c>
      <c r="D34" s="1641">
        <v>332.40699999999998</v>
      </c>
      <c r="E34" s="1642">
        <v>1368</v>
      </c>
      <c r="F34" s="1642">
        <v>463.61700000000002</v>
      </c>
      <c r="G34" s="1642">
        <v>342</v>
      </c>
      <c r="H34" s="1642">
        <v>260.72199999999998</v>
      </c>
      <c r="I34" s="1642">
        <v>285</v>
      </c>
      <c r="J34" s="1643">
        <v>257.05599999999998</v>
      </c>
      <c r="K34" s="1633">
        <v>2826</v>
      </c>
      <c r="L34" s="1648">
        <v>1313.8020000000001</v>
      </c>
      <c r="M34" s="1635"/>
      <c r="N34" s="1636"/>
      <c r="O34" s="1632"/>
      <c r="P34" s="1631"/>
      <c r="Q34" s="1636">
        <v>36550</v>
      </c>
      <c r="R34" s="906">
        <v>30322.799999999999</v>
      </c>
      <c r="S34" s="646"/>
      <c r="T34" s="647"/>
    </row>
    <row r="35" spans="1:20" x14ac:dyDescent="0.2">
      <c r="A35" s="1520" t="s">
        <v>109</v>
      </c>
      <c r="B35" s="1477" t="s">
        <v>574</v>
      </c>
      <c r="C35" s="1641">
        <v>1513</v>
      </c>
      <c r="D35" s="1641">
        <v>689.41200000000003</v>
      </c>
      <c r="E35" s="1642">
        <v>1102</v>
      </c>
      <c r="F35" s="1642">
        <v>1029.5039999999999</v>
      </c>
      <c r="G35" s="1642">
        <v>350</v>
      </c>
      <c r="H35" s="1642">
        <v>158.88800000000001</v>
      </c>
      <c r="I35" s="1642">
        <v>175</v>
      </c>
      <c r="J35" s="1643">
        <v>170.01400000000001</v>
      </c>
      <c r="K35" s="1633">
        <v>3140</v>
      </c>
      <c r="L35" s="1648">
        <v>2047.8179999999998</v>
      </c>
      <c r="M35" s="1635"/>
      <c r="N35" s="1636"/>
      <c r="O35" s="1632"/>
      <c r="P35" s="1631"/>
      <c r="Q35" s="1636">
        <v>30896</v>
      </c>
      <c r="R35" s="906">
        <v>28464.455000000002</v>
      </c>
      <c r="S35" s="646"/>
      <c r="T35" s="647"/>
    </row>
    <row r="36" spans="1:20" x14ac:dyDescent="0.2">
      <c r="A36" s="1520" t="s">
        <v>110</v>
      </c>
      <c r="B36" s="1477" t="s">
        <v>575</v>
      </c>
      <c r="C36" s="1641">
        <v>1294</v>
      </c>
      <c r="D36" s="1641">
        <v>545.70000000000005</v>
      </c>
      <c r="E36" s="1642">
        <v>550</v>
      </c>
      <c r="F36" s="1642">
        <v>244.05600000000001</v>
      </c>
      <c r="G36" s="1642">
        <v>220</v>
      </c>
      <c r="H36" s="1642">
        <v>106.81399999999999</v>
      </c>
      <c r="I36" s="1642">
        <v>81</v>
      </c>
      <c r="J36" s="1643">
        <v>77.908000000000001</v>
      </c>
      <c r="K36" s="1633">
        <v>2145</v>
      </c>
      <c r="L36" s="1648">
        <v>974.47800000000007</v>
      </c>
      <c r="M36" s="1635"/>
      <c r="N36" s="1636"/>
      <c r="O36" s="1632"/>
      <c r="P36" s="1631"/>
      <c r="Q36" s="1636">
        <v>29803</v>
      </c>
      <c r="R36" s="906">
        <v>26175.925999999999</v>
      </c>
      <c r="S36" s="646"/>
      <c r="T36" s="647"/>
    </row>
    <row r="37" spans="1:20" x14ac:dyDescent="0.2">
      <c r="A37" s="1520" t="s">
        <v>111</v>
      </c>
      <c r="B37" s="1477" t="s">
        <v>1102</v>
      </c>
      <c r="C37" s="1641">
        <v>938</v>
      </c>
      <c r="D37" s="1641">
        <v>350.46899999999999</v>
      </c>
      <c r="E37" s="1642">
        <v>1500</v>
      </c>
      <c r="F37" s="1642">
        <v>1042.269</v>
      </c>
      <c r="G37" s="1642">
        <v>450</v>
      </c>
      <c r="H37" s="1642">
        <v>342.435</v>
      </c>
      <c r="I37" s="1642">
        <v>212</v>
      </c>
      <c r="J37" s="1643">
        <v>211.44499999999999</v>
      </c>
      <c r="K37" s="1633">
        <v>3100</v>
      </c>
      <c r="L37" s="1648">
        <v>1946.6179999999999</v>
      </c>
      <c r="M37" s="1635"/>
      <c r="N37" s="1636"/>
      <c r="O37" s="1632"/>
      <c r="P37" s="1631"/>
      <c r="Q37" s="1636"/>
      <c r="R37" s="906"/>
      <c r="S37" s="646"/>
      <c r="T37" s="647"/>
    </row>
    <row r="38" spans="1:20" x14ac:dyDescent="0.2">
      <c r="A38" s="1520"/>
      <c r="B38" s="1649"/>
      <c r="C38" s="1641"/>
      <c r="D38" s="1641"/>
      <c r="E38" s="1642"/>
      <c r="F38" s="1642"/>
      <c r="G38" s="1642"/>
      <c r="H38" s="1642"/>
      <c r="I38" s="1642"/>
      <c r="J38" s="1643"/>
      <c r="K38" s="1644"/>
      <c r="L38" s="1637"/>
      <c r="M38" s="1645"/>
      <c r="N38" s="1646"/>
      <c r="O38" s="1643"/>
      <c r="P38" s="1642"/>
      <c r="Q38" s="1646"/>
      <c r="R38" s="906"/>
      <c r="S38" s="646"/>
      <c r="T38" s="647"/>
    </row>
    <row r="39" spans="1:20" x14ac:dyDescent="0.2">
      <c r="A39" s="2251"/>
      <c r="B39" s="2251" t="s">
        <v>143</v>
      </c>
      <c r="C39" s="2258">
        <v>5626</v>
      </c>
      <c r="D39" s="2258">
        <v>2636.7440000000001</v>
      </c>
      <c r="E39" s="2259">
        <v>4970</v>
      </c>
      <c r="F39" s="2259">
        <v>2995.5069999999996</v>
      </c>
      <c r="G39" s="2259">
        <v>1562</v>
      </c>
      <c r="H39" s="2259">
        <v>974.99599999999987</v>
      </c>
      <c r="I39" s="2259">
        <v>1003</v>
      </c>
      <c r="J39" s="2260">
        <v>886.5630000000001</v>
      </c>
      <c r="K39" s="2261">
        <v>13161</v>
      </c>
      <c r="L39" s="2262">
        <v>7493.8099999999995</v>
      </c>
      <c r="M39" s="2263">
        <v>0</v>
      </c>
      <c r="N39" s="2260">
        <v>0</v>
      </c>
      <c r="O39" s="2260">
        <v>0</v>
      </c>
      <c r="P39" s="2259">
        <v>0</v>
      </c>
      <c r="Q39" s="2260">
        <v>100749</v>
      </c>
      <c r="R39" s="2262">
        <v>86020.568999999989</v>
      </c>
      <c r="S39" s="647"/>
      <c r="T39" s="647"/>
    </row>
    <row r="40" spans="1:20" x14ac:dyDescent="0.2">
      <c r="A40" s="1527"/>
      <c r="B40" s="1527"/>
      <c r="C40" s="1650"/>
      <c r="D40" s="1650"/>
      <c r="E40" s="1651"/>
      <c r="F40" s="1651"/>
      <c r="G40" s="1651"/>
      <c r="H40" s="1651"/>
      <c r="I40" s="1651"/>
      <c r="J40" s="1652"/>
      <c r="K40" s="1653"/>
      <c r="L40" s="1654"/>
      <c r="M40" s="1655"/>
      <c r="N40" s="1656"/>
      <c r="O40" s="1652"/>
      <c r="P40" s="1651"/>
      <c r="Q40" s="1656"/>
      <c r="R40" s="1654"/>
      <c r="S40" s="647"/>
      <c r="T40" s="647"/>
    </row>
    <row r="41" spans="1:20" x14ac:dyDescent="0.2">
      <c r="A41" s="1520" t="s">
        <v>312</v>
      </c>
      <c r="B41" s="1477" t="s">
        <v>973</v>
      </c>
      <c r="C41" s="1641">
        <v>772</v>
      </c>
      <c r="D41" s="1641">
        <v>584.38800000000003</v>
      </c>
      <c r="E41" s="1642">
        <v>2000</v>
      </c>
      <c r="F41" s="1642">
        <v>1732.0139999999999</v>
      </c>
      <c r="G41" s="1642">
        <v>250</v>
      </c>
      <c r="H41" s="1642">
        <v>178.69399999999999</v>
      </c>
      <c r="I41" s="1642">
        <v>2478</v>
      </c>
      <c r="J41" s="1643">
        <v>2390.5369999999998</v>
      </c>
      <c r="K41" s="1633">
        <v>5500</v>
      </c>
      <c r="L41" s="1634">
        <v>4885.6329999999998</v>
      </c>
      <c r="M41" s="1655"/>
      <c r="N41" s="1656"/>
      <c r="O41" s="1643">
        <v>1002</v>
      </c>
      <c r="P41" s="1642">
        <v>341.86700000000002</v>
      </c>
      <c r="Q41" s="1646"/>
      <c r="R41" s="1654"/>
      <c r="S41" s="647"/>
      <c r="T41" s="647"/>
    </row>
    <row r="42" spans="1:20" ht="13.5" thickBot="1" x14ac:dyDescent="0.25">
      <c r="A42" s="1526"/>
      <c r="B42" s="1657"/>
      <c r="C42" s="1641"/>
      <c r="D42" s="1641"/>
      <c r="E42" s="1642"/>
      <c r="F42" s="1642"/>
      <c r="G42" s="1642"/>
      <c r="H42" s="1642"/>
      <c r="I42" s="1642"/>
      <c r="J42" s="1643"/>
      <c r="K42" s="1644"/>
      <c r="L42" s="1637"/>
      <c r="M42" s="1658"/>
      <c r="N42" s="1659"/>
      <c r="O42" s="1660"/>
      <c r="P42" s="1661"/>
      <c r="Q42" s="1659"/>
      <c r="R42" s="1662"/>
      <c r="S42" s="646"/>
      <c r="T42" s="647"/>
    </row>
    <row r="43" spans="1:20" ht="13.5" thickBot="1" x14ac:dyDescent="0.25">
      <c r="A43" s="2264"/>
      <c r="B43" s="2265" t="s">
        <v>401</v>
      </c>
      <c r="C43" s="2266">
        <v>63806</v>
      </c>
      <c r="D43" s="2266">
        <v>50289.728000000003</v>
      </c>
      <c r="E43" s="2266">
        <v>43430</v>
      </c>
      <c r="F43" s="2266">
        <v>32140.522000000001</v>
      </c>
      <c r="G43" s="2266">
        <v>21240</v>
      </c>
      <c r="H43" s="2266">
        <v>16854.512999999999</v>
      </c>
      <c r="I43" s="2266">
        <v>11916</v>
      </c>
      <c r="J43" s="2267">
        <v>11114.345000000001</v>
      </c>
      <c r="K43" s="2268">
        <v>140392</v>
      </c>
      <c r="L43" s="2269">
        <v>110399.10800000001</v>
      </c>
      <c r="M43" s="2268">
        <v>0</v>
      </c>
      <c r="N43" s="2270">
        <v>0</v>
      </c>
      <c r="O43" s="2271">
        <v>1002</v>
      </c>
      <c r="P43" s="2270">
        <v>341.86700000000002</v>
      </c>
      <c r="Q43" s="2271">
        <v>138445</v>
      </c>
      <c r="R43" s="2269">
        <v>115272.43799999999</v>
      </c>
      <c r="S43" s="646"/>
      <c r="T43" s="647"/>
    </row>
    <row r="44" spans="1:20" x14ac:dyDescent="0.2">
      <c r="C44" s="1987"/>
      <c r="D44" s="1987"/>
      <c r="E44" s="1987"/>
      <c r="F44" s="1987"/>
      <c r="G44" s="1987"/>
      <c r="H44" s="1987"/>
      <c r="I44" s="1987"/>
      <c r="J44" s="1987"/>
      <c r="K44" s="1987"/>
      <c r="L44" s="1987"/>
      <c r="M44" s="1987"/>
      <c r="N44" s="1987"/>
      <c r="O44" s="1987"/>
      <c r="P44" s="1987"/>
      <c r="Q44" s="1987"/>
      <c r="R44" s="1987"/>
    </row>
    <row r="45" spans="1:20" x14ac:dyDescent="0.2">
      <c r="T45" s="1987"/>
    </row>
    <row r="46" spans="1:20" x14ac:dyDescent="0.2">
      <c r="K46" s="1987"/>
      <c r="L46" s="1987"/>
    </row>
    <row r="48" spans="1:20" x14ac:dyDescent="0.2">
      <c r="F48" s="1987"/>
      <c r="H48" s="1987"/>
      <c r="I48" s="1987"/>
      <c r="J48" s="1987"/>
    </row>
    <row r="49" spans="4:18" x14ac:dyDescent="0.2">
      <c r="D49" s="1987"/>
      <c r="E49" s="1987"/>
      <c r="F49" s="1987"/>
      <c r="G49" s="1987"/>
      <c r="H49" s="1987"/>
      <c r="I49" s="1987"/>
      <c r="J49" s="1987"/>
      <c r="K49" s="1987"/>
      <c r="M49" s="1987"/>
      <c r="N49" s="1987"/>
      <c r="O49" s="1987"/>
      <c r="P49" s="1987"/>
      <c r="Q49" s="1987"/>
      <c r="R49" s="1987"/>
    </row>
    <row r="52" spans="4:18" x14ac:dyDescent="0.2">
      <c r="F52" s="1987"/>
      <c r="G52" s="1987"/>
      <c r="H52" s="1987"/>
      <c r="J52" s="1987"/>
    </row>
  </sheetData>
  <mergeCells count="13">
    <mergeCell ref="M10:N10"/>
    <mergeCell ref="O10:P10"/>
    <mergeCell ref="Q10:R10"/>
    <mergeCell ref="A5:R5"/>
    <mergeCell ref="B6:R6"/>
    <mergeCell ref="C8:R8"/>
    <mergeCell ref="C9:K9"/>
    <mergeCell ref="M9:R9"/>
    <mergeCell ref="C10:D10"/>
    <mergeCell ref="E10:F10"/>
    <mergeCell ref="G10:H10"/>
    <mergeCell ref="I10:J10"/>
    <mergeCell ref="K10:L10"/>
  </mergeCells>
  <printOptions horizontalCentered="1" verticalCentered="1"/>
  <pageMargins left="0" right="0" top="0.35433070866141736" bottom="0.59055118110236227" header="0.59055118110236227" footer="0.51181102362204722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0" workbookViewId="0">
      <pane xSplit="2" ySplit="11" topLeftCell="C12" activePane="bottomRight" state="frozen"/>
      <selection pane="topRight"/>
      <selection pane="bottomLeft"/>
      <selection pane="bottomRight" activeCell="F1" sqref="F1"/>
    </sheetView>
  </sheetViews>
  <sheetFormatPr defaultRowHeight="12.75" x14ac:dyDescent="0.2"/>
  <cols>
    <col min="1" max="1" width="9.140625" style="5"/>
    <col min="2" max="2" width="51.85546875" style="5" customWidth="1"/>
    <col min="3" max="5" width="14.7109375" style="5" customWidth="1"/>
    <col min="6" max="6" width="11.85546875" style="5" customWidth="1"/>
    <col min="7" max="7" width="9.140625" style="5" customWidth="1"/>
    <col min="8" max="16384" width="9.140625" style="5"/>
  </cols>
  <sheetData>
    <row r="1" spans="1:8" x14ac:dyDescent="0.2">
      <c r="A1" s="18"/>
      <c r="B1" s="12"/>
      <c r="C1" s="47"/>
      <c r="D1" s="96"/>
      <c r="E1" s="12"/>
      <c r="F1" s="513" t="s">
        <v>1224</v>
      </c>
    </row>
    <row r="2" spans="1:8" x14ac:dyDescent="0.2">
      <c r="A2" s="12"/>
      <c r="B2" s="12"/>
      <c r="C2" s="47"/>
      <c r="D2" s="139"/>
      <c r="E2" s="12"/>
      <c r="F2" s="514" t="s">
        <v>53</v>
      </c>
    </row>
    <row r="3" spans="1:8" ht="30.75" hidden="1" customHeight="1" x14ac:dyDescent="0.25">
      <c r="A3" s="12"/>
      <c r="B3" s="12"/>
      <c r="C3" s="47"/>
      <c r="D3" s="47"/>
      <c r="E3" s="12"/>
      <c r="F3" s="613" t="s">
        <v>629</v>
      </c>
      <c r="G3" s="2517"/>
      <c r="H3" s="2517"/>
    </row>
    <row r="4" spans="1:8" ht="26.25" customHeight="1" x14ac:dyDescent="0.25">
      <c r="A4" s="2515" t="s">
        <v>1225</v>
      </c>
      <c r="B4" s="2515"/>
      <c r="C4" s="2515"/>
      <c r="D4" s="2515"/>
      <c r="E4" s="2515"/>
      <c r="F4" s="2515"/>
      <c r="G4" s="2517"/>
      <c r="H4" s="2517"/>
    </row>
    <row r="5" spans="1:8" ht="15.75" x14ac:dyDescent="0.25">
      <c r="A5" s="2515" t="s">
        <v>948</v>
      </c>
      <c r="B5" s="2515"/>
      <c r="C5" s="2515"/>
      <c r="D5" s="2515"/>
      <c r="E5" s="2515"/>
      <c r="F5" s="2515"/>
      <c r="G5" s="2517"/>
      <c r="H5" s="2517"/>
    </row>
    <row r="6" spans="1:8" ht="15.75" x14ac:dyDescent="0.25">
      <c r="A6" s="2516" t="s">
        <v>54</v>
      </c>
      <c r="B6" s="2516"/>
      <c r="C6" s="2516"/>
      <c r="D6" s="2516"/>
      <c r="E6" s="2516"/>
      <c r="F6" s="2516"/>
      <c r="G6" s="2518"/>
      <c r="H6" s="2518"/>
    </row>
    <row r="7" spans="1:8" ht="9.9499999999999993" customHeight="1" thickBot="1" x14ac:dyDescent="0.3">
      <c r="A7" s="13"/>
      <c r="B7" s="13" t="s">
        <v>535</v>
      </c>
      <c r="C7" s="12"/>
      <c r="D7" s="12"/>
      <c r="E7" s="12"/>
    </row>
    <row r="8" spans="1:8" x14ac:dyDescent="0.2">
      <c r="A8" s="349"/>
      <c r="B8" s="8"/>
      <c r="C8" s="858" t="s">
        <v>1202</v>
      </c>
      <c r="D8" s="858" t="s">
        <v>1202</v>
      </c>
      <c r="E8" s="611" t="s">
        <v>1202</v>
      </c>
      <c r="F8" s="140" t="s">
        <v>1202</v>
      </c>
    </row>
    <row r="9" spans="1:8" x14ac:dyDescent="0.2">
      <c r="A9" s="348" t="s">
        <v>653</v>
      </c>
      <c r="B9" s="22" t="s">
        <v>30</v>
      </c>
      <c r="C9" s="859" t="s">
        <v>34</v>
      </c>
      <c r="D9" s="859" t="s">
        <v>318</v>
      </c>
      <c r="E9" s="612" t="s">
        <v>135</v>
      </c>
      <c r="F9" s="143" t="s">
        <v>135</v>
      </c>
    </row>
    <row r="10" spans="1:8" ht="13.5" thickBot="1" x14ac:dyDescent="0.25">
      <c r="A10" s="350"/>
      <c r="B10" s="10"/>
      <c r="C10" s="609" t="s">
        <v>8</v>
      </c>
      <c r="D10" s="609" t="s">
        <v>8</v>
      </c>
      <c r="E10" s="609"/>
      <c r="F10" s="23" t="s">
        <v>185</v>
      </c>
    </row>
    <row r="11" spans="1:8" x14ac:dyDescent="0.2">
      <c r="A11" s="449">
        <v>1</v>
      </c>
      <c r="B11" s="811">
        <v>2</v>
      </c>
      <c r="C11" s="1668">
        <v>3</v>
      </c>
      <c r="D11" s="2363">
        <v>4</v>
      </c>
      <c r="E11" s="1978">
        <v>5</v>
      </c>
      <c r="F11" s="812">
        <v>6</v>
      </c>
    </row>
    <row r="12" spans="1:8" ht="8.25" customHeight="1" x14ac:dyDescent="0.2">
      <c r="A12" s="25"/>
      <c r="B12" s="26"/>
      <c r="C12" s="89"/>
      <c r="D12" s="142"/>
      <c r="E12" s="383"/>
      <c r="F12" s="153"/>
    </row>
    <row r="13" spans="1:8" ht="13.5" x14ac:dyDescent="0.25">
      <c r="A13" s="145" t="s">
        <v>126</v>
      </c>
      <c r="B13" s="146" t="s">
        <v>950</v>
      </c>
      <c r="C13" s="384">
        <v>64795</v>
      </c>
      <c r="D13" s="384">
        <v>168450.21400000001</v>
      </c>
      <c r="E13" s="384">
        <v>141332.29999999999</v>
      </c>
      <c r="F13" s="374">
        <v>83.90152594285216</v>
      </c>
    </row>
    <row r="14" spans="1:8" ht="12.75" customHeight="1" x14ac:dyDescent="0.25">
      <c r="A14" s="27"/>
      <c r="B14" s="60"/>
      <c r="C14" s="147"/>
      <c r="D14" s="147"/>
      <c r="E14" s="148"/>
      <c r="F14" s="375"/>
    </row>
    <row r="15" spans="1:8" ht="12.75" customHeight="1" x14ac:dyDescent="0.25">
      <c r="A15" s="551" t="s">
        <v>11</v>
      </c>
      <c r="B15" s="552" t="s">
        <v>420</v>
      </c>
      <c r="C15" s="553"/>
      <c r="D15" s="554"/>
      <c r="E15" s="148"/>
      <c r="F15" s="375"/>
    </row>
    <row r="16" spans="1:8" ht="12.75" customHeight="1" x14ac:dyDescent="0.25">
      <c r="A16" s="658">
        <v>1</v>
      </c>
      <c r="B16" s="318" t="s">
        <v>1031</v>
      </c>
      <c r="C16" s="553">
        <v>40152</v>
      </c>
      <c r="D16" s="553">
        <v>50191</v>
      </c>
      <c r="E16" s="338">
        <v>34446.906999999999</v>
      </c>
      <c r="F16" s="376">
        <v>68.631641130880041</v>
      </c>
    </row>
    <row r="17" spans="1:6" ht="12.75" customHeight="1" x14ac:dyDescent="0.25">
      <c r="A17" s="658">
        <v>2</v>
      </c>
      <c r="B17" s="318" t="s">
        <v>1076</v>
      </c>
      <c r="C17" s="553">
        <v>500</v>
      </c>
      <c r="D17" s="553">
        <v>9500</v>
      </c>
      <c r="E17" s="338">
        <v>8919.1790000000001</v>
      </c>
      <c r="F17" s="376">
        <v>93.886094736842111</v>
      </c>
    </row>
    <row r="18" spans="1:6" ht="12.75" customHeight="1" x14ac:dyDescent="0.25">
      <c r="A18" s="658"/>
      <c r="B18" s="1961" t="s">
        <v>1207</v>
      </c>
      <c r="C18" s="554"/>
      <c r="D18" s="554">
        <v>2000</v>
      </c>
      <c r="E18" s="1962">
        <v>2000</v>
      </c>
      <c r="F18" s="376"/>
    </row>
    <row r="19" spans="1:6" ht="12.75" customHeight="1" x14ac:dyDescent="0.25">
      <c r="A19" s="658"/>
      <c r="B19" s="1961" t="s">
        <v>1208</v>
      </c>
      <c r="C19" s="554"/>
      <c r="D19" s="554">
        <v>1000</v>
      </c>
      <c r="E19" s="1962">
        <v>1000</v>
      </c>
      <c r="F19" s="376"/>
    </row>
    <row r="20" spans="1:6" ht="12.75" customHeight="1" x14ac:dyDescent="0.25">
      <c r="A20" s="658"/>
      <c r="B20" s="1961" t="s">
        <v>1112</v>
      </c>
      <c r="C20" s="554"/>
      <c r="D20" s="554">
        <v>2500</v>
      </c>
      <c r="E20" s="1962">
        <v>2446.1239999999998</v>
      </c>
      <c r="F20" s="376"/>
    </row>
    <row r="21" spans="1:6" ht="12.75" customHeight="1" x14ac:dyDescent="0.25">
      <c r="A21" s="658"/>
      <c r="B21" s="2192" t="s">
        <v>1113</v>
      </c>
      <c r="C21" s="554"/>
      <c r="D21" s="554">
        <v>2500</v>
      </c>
      <c r="E21" s="1962">
        <v>2473.0549999999998</v>
      </c>
      <c r="F21" s="376"/>
    </row>
    <row r="22" spans="1:6" ht="12.75" customHeight="1" x14ac:dyDescent="0.25">
      <c r="A22" s="658"/>
      <c r="B22" s="2192" t="s">
        <v>1210</v>
      </c>
      <c r="C22" s="554"/>
      <c r="D22" s="554">
        <v>1000</v>
      </c>
      <c r="E22" s="1962">
        <v>1000</v>
      </c>
      <c r="F22" s="376"/>
    </row>
    <row r="23" spans="1:6" ht="12.75" customHeight="1" x14ac:dyDescent="0.25">
      <c r="A23" s="658">
        <v>3</v>
      </c>
      <c r="B23" s="318" t="s">
        <v>1209</v>
      </c>
      <c r="C23" s="553">
        <v>0</v>
      </c>
      <c r="D23" s="553">
        <v>69831.72</v>
      </c>
      <c r="E23" s="62">
        <v>69831.72</v>
      </c>
      <c r="F23" s="376">
        <v>100</v>
      </c>
    </row>
    <row r="24" spans="1:6" ht="8.1" customHeight="1" x14ac:dyDescent="0.25">
      <c r="A24" s="658"/>
      <c r="B24" s="60"/>
      <c r="C24" s="553"/>
      <c r="D24" s="553"/>
      <c r="E24" s="62"/>
      <c r="F24" s="376"/>
    </row>
    <row r="25" spans="1:6" ht="15.75" customHeight="1" x14ac:dyDescent="0.25">
      <c r="A25" s="551" t="s">
        <v>13</v>
      </c>
      <c r="B25" s="552" t="s">
        <v>421</v>
      </c>
      <c r="C25" s="553"/>
      <c r="D25" s="553"/>
      <c r="E25" s="62"/>
      <c r="F25" s="376"/>
    </row>
    <row r="26" spans="1:6" ht="12.75" customHeight="1" x14ac:dyDescent="0.2">
      <c r="A26" s="315">
        <v>1</v>
      </c>
      <c r="B26" s="319" t="s">
        <v>486</v>
      </c>
      <c r="C26" s="553">
        <v>11000</v>
      </c>
      <c r="D26" s="553">
        <v>10300</v>
      </c>
      <c r="E26" s="62">
        <v>9300</v>
      </c>
      <c r="F26" s="376">
        <v>90.291262135922338</v>
      </c>
    </row>
    <row r="27" spans="1:6" ht="12.75" customHeight="1" x14ac:dyDescent="0.2">
      <c r="A27" s="315">
        <v>2</v>
      </c>
      <c r="B27" s="319" t="s">
        <v>1059</v>
      </c>
      <c r="C27" s="553">
        <v>1600</v>
      </c>
      <c r="D27" s="553">
        <v>1600</v>
      </c>
      <c r="E27" s="62">
        <v>1600</v>
      </c>
      <c r="F27" s="376">
        <v>100</v>
      </c>
    </row>
    <row r="28" spans="1:6" ht="12.75" customHeight="1" x14ac:dyDescent="0.2">
      <c r="A28" s="315">
        <v>3</v>
      </c>
      <c r="B28" s="319" t="s">
        <v>155</v>
      </c>
      <c r="C28" s="553">
        <v>2800</v>
      </c>
      <c r="D28" s="553">
        <v>2800</v>
      </c>
      <c r="E28" s="62">
        <v>1750</v>
      </c>
      <c r="F28" s="376">
        <v>62.5</v>
      </c>
    </row>
    <row r="29" spans="1:6" ht="12.75" customHeight="1" x14ac:dyDescent="0.2">
      <c r="A29" s="315">
        <v>4</v>
      </c>
      <c r="B29" s="319" t="s">
        <v>1046</v>
      </c>
      <c r="C29" s="553">
        <v>8743</v>
      </c>
      <c r="D29" s="553">
        <v>8743</v>
      </c>
      <c r="E29" s="62">
        <v>0</v>
      </c>
      <c r="F29" s="376">
        <v>0</v>
      </c>
    </row>
    <row r="30" spans="1:6" ht="12.75" customHeight="1" x14ac:dyDescent="0.2">
      <c r="A30" s="315">
        <v>5</v>
      </c>
      <c r="B30" s="319" t="s">
        <v>1211</v>
      </c>
      <c r="C30" s="553">
        <v>0</v>
      </c>
      <c r="D30" s="553">
        <v>71.108000000000004</v>
      </c>
      <c r="E30" s="62">
        <v>71.108000000000004</v>
      </c>
      <c r="F30" s="376">
        <v>100</v>
      </c>
    </row>
    <row r="31" spans="1:6" ht="8.1" customHeight="1" x14ac:dyDescent="0.25">
      <c r="A31" s="658"/>
      <c r="B31" s="60"/>
      <c r="C31" s="553"/>
      <c r="D31" s="553"/>
      <c r="E31" s="62"/>
      <c r="F31" s="376"/>
    </row>
    <row r="32" spans="1:6" ht="12.75" customHeight="1" x14ac:dyDescent="0.25">
      <c r="A32" s="551" t="s">
        <v>22</v>
      </c>
      <c r="B32" s="552" t="s">
        <v>1061</v>
      </c>
      <c r="C32" s="553"/>
      <c r="D32" s="553"/>
      <c r="E32" s="62"/>
      <c r="F32" s="376"/>
    </row>
    <row r="33" spans="1:6" ht="24.95" customHeight="1" x14ac:dyDescent="0.2">
      <c r="A33" s="2005">
        <v>1</v>
      </c>
      <c r="B33" s="2193" t="s">
        <v>1157</v>
      </c>
      <c r="C33" s="2194">
        <v>0</v>
      </c>
      <c r="D33" s="2194">
        <v>15413.386</v>
      </c>
      <c r="E33" s="2195">
        <v>15413.386</v>
      </c>
      <c r="F33" s="2196">
        <v>100</v>
      </c>
    </row>
    <row r="34" spans="1:6" ht="14.25" customHeight="1" x14ac:dyDescent="0.25">
      <c r="A34" s="551"/>
      <c r="B34" s="33"/>
      <c r="C34" s="74"/>
      <c r="D34" s="74"/>
      <c r="E34" s="62"/>
      <c r="F34" s="376"/>
    </row>
    <row r="35" spans="1:6" ht="13.5" x14ac:dyDescent="0.25">
      <c r="A35" s="145" t="s">
        <v>292</v>
      </c>
      <c r="B35" s="146" t="s">
        <v>951</v>
      </c>
      <c r="C35" s="384">
        <v>1070494</v>
      </c>
      <c r="D35" s="384">
        <v>1073349.2</v>
      </c>
      <c r="E35" s="384">
        <v>1057589.1950000001</v>
      </c>
      <c r="F35" s="377">
        <v>98.531698258125132</v>
      </c>
    </row>
    <row r="36" spans="1:6" ht="13.5" x14ac:dyDescent="0.25">
      <c r="A36" s="27"/>
      <c r="B36" s="60"/>
      <c r="C36" s="148"/>
      <c r="D36" s="147"/>
      <c r="E36" s="385"/>
      <c r="F36" s="378"/>
    </row>
    <row r="37" spans="1:6" x14ac:dyDescent="0.2">
      <c r="A37" s="25" t="s">
        <v>11</v>
      </c>
      <c r="B37" s="61" t="s">
        <v>315</v>
      </c>
      <c r="C37" s="150"/>
      <c r="D37" s="149"/>
      <c r="E37" s="150"/>
      <c r="F37" s="379"/>
    </row>
    <row r="38" spans="1:6" x14ac:dyDescent="0.2">
      <c r="A38" s="25"/>
      <c r="B38" s="29" t="s">
        <v>12</v>
      </c>
      <c r="C38" s="62"/>
      <c r="D38" s="74"/>
      <c r="E38" s="62"/>
      <c r="F38" s="376"/>
    </row>
    <row r="39" spans="1:6" x14ac:dyDescent="0.2">
      <c r="A39" s="315">
        <v>1</v>
      </c>
      <c r="B39" s="317" t="s">
        <v>1212</v>
      </c>
      <c r="C39" s="62">
        <v>9000</v>
      </c>
      <c r="D39" s="74">
        <v>3500</v>
      </c>
      <c r="E39" s="62">
        <v>3220</v>
      </c>
      <c r="F39" s="376">
        <v>92</v>
      </c>
    </row>
    <row r="40" spans="1:6" x14ac:dyDescent="0.2">
      <c r="A40" s="315">
        <v>2</v>
      </c>
      <c r="B40" s="317" t="s">
        <v>1213</v>
      </c>
      <c r="C40" s="62">
        <v>20000</v>
      </c>
      <c r="D40" s="74">
        <v>17750</v>
      </c>
      <c r="E40" s="62">
        <v>17000</v>
      </c>
      <c r="F40" s="376">
        <v>95.774647887323937</v>
      </c>
    </row>
    <row r="41" spans="1:6" x14ac:dyDescent="0.2">
      <c r="A41" s="316">
        <v>3</v>
      </c>
      <c r="B41" s="317" t="s">
        <v>1214</v>
      </c>
      <c r="C41" s="62">
        <v>9000</v>
      </c>
      <c r="D41" s="74">
        <v>4034.2</v>
      </c>
      <c r="E41" s="62">
        <v>3055</v>
      </c>
      <c r="F41" s="376">
        <v>75.727529621734178</v>
      </c>
    </row>
    <row r="42" spans="1:6" x14ac:dyDescent="0.2">
      <c r="A42" s="316">
        <v>4</v>
      </c>
      <c r="B42" s="317" t="s">
        <v>949</v>
      </c>
      <c r="C42" s="62">
        <v>1000</v>
      </c>
      <c r="D42" s="74">
        <v>0</v>
      </c>
      <c r="E42" s="62">
        <v>0</v>
      </c>
      <c r="F42" s="376">
        <v>0</v>
      </c>
    </row>
    <row r="43" spans="1:6" x14ac:dyDescent="0.2">
      <c r="A43" s="316">
        <v>5</v>
      </c>
      <c r="B43" s="317" t="s">
        <v>1215</v>
      </c>
      <c r="C43" s="62">
        <v>8000</v>
      </c>
      <c r="D43" s="74">
        <v>6500</v>
      </c>
      <c r="E43" s="62">
        <v>6250</v>
      </c>
      <c r="F43" s="376">
        <v>96.15384615384616</v>
      </c>
    </row>
    <row r="44" spans="1:6" x14ac:dyDescent="0.2">
      <c r="A44" s="316">
        <v>6</v>
      </c>
      <c r="B44" s="317" t="s">
        <v>1216</v>
      </c>
      <c r="C44" s="62">
        <v>5000</v>
      </c>
      <c r="D44" s="74">
        <v>0</v>
      </c>
      <c r="E44" s="62">
        <v>0</v>
      </c>
      <c r="F44" s="376">
        <v>0</v>
      </c>
    </row>
    <row r="45" spans="1:6" x14ac:dyDescent="0.2">
      <c r="A45" s="316">
        <v>7</v>
      </c>
      <c r="B45" s="318" t="s">
        <v>316</v>
      </c>
      <c r="C45" s="62">
        <v>4100</v>
      </c>
      <c r="D45" s="74">
        <v>4100</v>
      </c>
      <c r="E45" s="62">
        <v>3549</v>
      </c>
      <c r="F45" s="376">
        <v>86.560975609756099</v>
      </c>
    </row>
    <row r="46" spans="1:6" x14ac:dyDescent="0.2">
      <c r="A46" s="316">
        <v>8</v>
      </c>
      <c r="B46" s="317" t="s">
        <v>317</v>
      </c>
      <c r="C46" s="62">
        <v>2700</v>
      </c>
      <c r="D46" s="74">
        <v>2700</v>
      </c>
      <c r="E46" s="62">
        <v>1547</v>
      </c>
      <c r="F46" s="376">
        <v>57.296296296296298</v>
      </c>
    </row>
    <row r="47" spans="1:6" x14ac:dyDescent="0.2">
      <c r="A47" s="316">
        <v>9</v>
      </c>
      <c r="B47" s="317" t="s">
        <v>422</v>
      </c>
      <c r="C47" s="63">
        <v>4100</v>
      </c>
      <c r="D47" s="58">
        <v>4100</v>
      </c>
      <c r="E47" s="63">
        <v>4050</v>
      </c>
      <c r="F47" s="381">
        <v>98.780487804878049</v>
      </c>
    </row>
    <row r="48" spans="1:6" x14ac:dyDescent="0.2">
      <c r="A48" s="316">
        <v>10</v>
      </c>
      <c r="B48" s="317" t="s">
        <v>29</v>
      </c>
      <c r="C48" s="64">
        <v>3000</v>
      </c>
      <c r="D48" s="86">
        <v>3000</v>
      </c>
      <c r="E48" s="64">
        <v>3000</v>
      </c>
      <c r="F48" s="381">
        <v>100</v>
      </c>
    </row>
    <row r="49" spans="1:6" x14ac:dyDescent="0.2">
      <c r="A49" s="316">
        <v>11</v>
      </c>
      <c r="B49" s="320" t="s">
        <v>423</v>
      </c>
      <c r="C49" s="62">
        <v>8000</v>
      </c>
      <c r="D49" s="74">
        <v>8000</v>
      </c>
      <c r="E49" s="62">
        <v>8000</v>
      </c>
      <c r="F49" s="376">
        <v>100</v>
      </c>
    </row>
    <row r="50" spans="1:6" x14ac:dyDescent="0.2">
      <c r="A50" s="316">
        <v>12</v>
      </c>
      <c r="B50" s="317" t="s">
        <v>175</v>
      </c>
      <c r="C50" s="62">
        <v>3000</v>
      </c>
      <c r="D50" s="74">
        <v>3000</v>
      </c>
      <c r="E50" s="62">
        <v>389.35700000000003</v>
      </c>
      <c r="F50" s="376">
        <v>12.978566666666669</v>
      </c>
    </row>
    <row r="51" spans="1:6" x14ac:dyDescent="0.2">
      <c r="A51" s="316">
        <v>13</v>
      </c>
      <c r="B51" s="317" t="s">
        <v>424</v>
      </c>
      <c r="C51" s="62">
        <v>37000</v>
      </c>
      <c r="D51" s="74">
        <v>37000</v>
      </c>
      <c r="E51" s="62">
        <v>36922.080000000002</v>
      </c>
      <c r="F51" s="376">
        <v>99.789405405405404</v>
      </c>
    </row>
    <row r="52" spans="1:6" x14ac:dyDescent="0.2">
      <c r="A52" s="316">
        <v>14</v>
      </c>
      <c r="B52" s="318" t="s">
        <v>1217</v>
      </c>
      <c r="C52" s="62">
        <v>2000</v>
      </c>
      <c r="D52" s="74">
        <v>721</v>
      </c>
      <c r="E52" s="62">
        <v>0</v>
      </c>
      <c r="F52" s="376">
        <v>0</v>
      </c>
    </row>
    <row r="53" spans="1:6" x14ac:dyDescent="0.2">
      <c r="A53" s="316">
        <v>15</v>
      </c>
      <c r="B53" s="318" t="s">
        <v>21</v>
      </c>
      <c r="C53" s="62">
        <v>4646</v>
      </c>
      <c r="D53" s="74">
        <v>4646</v>
      </c>
      <c r="E53" s="62">
        <v>4645.3</v>
      </c>
      <c r="F53" s="376">
        <v>99.984933275936299</v>
      </c>
    </row>
    <row r="54" spans="1:6" x14ac:dyDescent="0.2">
      <c r="A54" s="316">
        <v>16</v>
      </c>
      <c r="B54" s="318" t="s">
        <v>1060</v>
      </c>
      <c r="C54" s="65">
        <v>956</v>
      </c>
      <c r="D54" s="94">
        <v>956</v>
      </c>
      <c r="E54" s="65">
        <v>956</v>
      </c>
      <c r="F54" s="382">
        <v>0</v>
      </c>
    </row>
    <row r="55" spans="1:6" x14ac:dyDescent="0.2">
      <c r="A55" s="316">
        <v>17</v>
      </c>
      <c r="B55" s="318" t="s">
        <v>1077</v>
      </c>
      <c r="C55" s="62">
        <v>2200</v>
      </c>
      <c r="D55" s="74">
        <v>3479</v>
      </c>
      <c r="E55" s="62">
        <v>1030</v>
      </c>
      <c r="F55" s="380">
        <v>29.60620868065536</v>
      </c>
    </row>
    <row r="56" spans="1:6" x14ac:dyDescent="0.2">
      <c r="A56" s="316">
        <v>18</v>
      </c>
      <c r="B56" s="318" t="s">
        <v>1114</v>
      </c>
      <c r="C56" s="82">
        <v>3620</v>
      </c>
      <c r="D56" s="95">
        <v>3621</v>
      </c>
      <c r="E56" s="63">
        <v>3620.174</v>
      </c>
      <c r="F56" s="380">
        <v>99.977188621927652</v>
      </c>
    </row>
    <row r="57" spans="1:6" x14ac:dyDescent="0.2">
      <c r="A57" s="316">
        <v>19</v>
      </c>
      <c r="B57" s="318" t="s">
        <v>1151</v>
      </c>
      <c r="C57" s="64">
        <v>1500</v>
      </c>
      <c r="D57" s="86">
        <v>1500</v>
      </c>
      <c r="E57" s="64">
        <v>1500</v>
      </c>
      <c r="F57" s="381">
        <v>100</v>
      </c>
    </row>
    <row r="58" spans="1:6" x14ac:dyDescent="0.2">
      <c r="A58" s="315">
        <v>20</v>
      </c>
      <c r="B58" s="318" t="s">
        <v>1218</v>
      </c>
      <c r="C58" s="62">
        <v>3500</v>
      </c>
      <c r="D58" s="74">
        <v>3500</v>
      </c>
      <c r="E58" s="62">
        <v>2850</v>
      </c>
      <c r="F58" s="381">
        <v>81.428571428571431</v>
      </c>
    </row>
    <row r="59" spans="1:6" x14ac:dyDescent="0.2">
      <c r="A59" s="316">
        <v>21</v>
      </c>
      <c r="B59" s="318" t="s">
        <v>1154</v>
      </c>
      <c r="C59" s="152">
        <v>10000</v>
      </c>
      <c r="D59" s="151">
        <v>20000</v>
      </c>
      <c r="E59" s="62">
        <v>20000</v>
      </c>
      <c r="F59" s="381">
        <v>100</v>
      </c>
    </row>
    <row r="60" spans="1:6" x14ac:dyDescent="0.2">
      <c r="A60" s="316">
        <v>22</v>
      </c>
      <c r="B60" s="318" t="s">
        <v>1219</v>
      </c>
      <c r="C60" s="152">
        <v>500</v>
      </c>
      <c r="D60" s="151">
        <v>500</v>
      </c>
      <c r="E60" s="62">
        <v>500</v>
      </c>
      <c r="F60" s="381">
        <v>100</v>
      </c>
    </row>
    <row r="61" spans="1:6" x14ac:dyDescent="0.2">
      <c r="A61" s="316">
        <v>23</v>
      </c>
      <c r="B61" s="318" t="s">
        <v>1220</v>
      </c>
      <c r="C61" s="62">
        <v>3000</v>
      </c>
      <c r="D61" s="74">
        <v>3000</v>
      </c>
      <c r="E61" s="62">
        <v>0</v>
      </c>
      <c r="F61" s="381">
        <v>0</v>
      </c>
    </row>
    <row r="62" spans="1:6" x14ac:dyDescent="0.2">
      <c r="A62" s="315">
        <v>24</v>
      </c>
      <c r="B62" s="318" t="s">
        <v>1150</v>
      </c>
      <c r="C62" s="62">
        <v>0</v>
      </c>
      <c r="D62" s="74">
        <v>0</v>
      </c>
      <c r="E62" s="62">
        <v>0</v>
      </c>
      <c r="F62" s="381">
        <v>0</v>
      </c>
    </row>
    <row r="63" spans="1:6" x14ac:dyDescent="0.2">
      <c r="A63" s="315">
        <v>25</v>
      </c>
      <c r="B63" s="318" t="s">
        <v>1152</v>
      </c>
      <c r="C63" s="62">
        <v>0</v>
      </c>
      <c r="D63" s="74">
        <v>400</v>
      </c>
      <c r="E63" s="62">
        <v>400</v>
      </c>
      <c r="F63" s="381">
        <v>100</v>
      </c>
    </row>
    <row r="64" spans="1:6" x14ac:dyDescent="0.2">
      <c r="A64" s="315">
        <v>26</v>
      </c>
      <c r="B64" s="318" t="s">
        <v>1153</v>
      </c>
      <c r="C64" s="62">
        <v>0</v>
      </c>
      <c r="D64" s="74">
        <v>2760</v>
      </c>
      <c r="E64" s="62">
        <v>2760</v>
      </c>
      <c r="F64" s="381">
        <v>100</v>
      </c>
    </row>
    <row r="65" spans="1:6" x14ac:dyDescent="0.2">
      <c r="A65" s="315">
        <v>27</v>
      </c>
      <c r="B65" s="2" t="s">
        <v>1079</v>
      </c>
      <c r="C65" s="62">
        <v>0</v>
      </c>
      <c r="D65" s="74">
        <v>1160</v>
      </c>
      <c r="E65" s="62">
        <v>1160</v>
      </c>
      <c r="F65" s="381">
        <v>100</v>
      </c>
    </row>
    <row r="66" spans="1:6" ht="13.5" customHeight="1" x14ac:dyDescent="0.2">
      <c r="A66" s="25">
        <v>28</v>
      </c>
      <c r="B66" s="56" t="s">
        <v>1115</v>
      </c>
      <c r="C66" s="62">
        <v>0</v>
      </c>
      <c r="D66" s="74">
        <v>1500</v>
      </c>
      <c r="E66" s="62">
        <v>1500</v>
      </c>
      <c r="F66" s="381">
        <v>100</v>
      </c>
    </row>
    <row r="67" spans="1:6" ht="8.1" customHeight="1" x14ac:dyDescent="0.2">
      <c r="A67" s="28"/>
      <c r="B67" s="2004"/>
      <c r="C67" s="62"/>
      <c r="D67" s="74"/>
      <c r="E67" s="62"/>
      <c r="F67" s="376"/>
    </row>
    <row r="68" spans="1:6" x14ac:dyDescent="0.2">
      <c r="A68" s="28" t="s">
        <v>13</v>
      </c>
      <c r="B68" s="61" t="s">
        <v>85</v>
      </c>
      <c r="C68" s="62"/>
      <c r="D68" s="74"/>
      <c r="E68" s="62"/>
      <c r="F68" s="376"/>
    </row>
    <row r="69" spans="1:6" x14ac:dyDescent="0.2">
      <c r="A69" s="321">
        <v>1</v>
      </c>
      <c r="B69" s="318" t="s">
        <v>1078</v>
      </c>
      <c r="C69" s="62">
        <v>3000</v>
      </c>
      <c r="D69" s="74">
        <v>3000</v>
      </c>
      <c r="E69" s="62">
        <v>1578.33</v>
      </c>
      <c r="F69" s="381">
        <v>52.610999999999997</v>
      </c>
    </row>
    <row r="70" spans="1:6" ht="8.1" customHeight="1" x14ac:dyDescent="0.2">
      <c r="A70" s="25"/>
      <c r="B70" s="2"/>
      <c r="C70" s="62"/>
      <c r="D70" s="74"/>
      <c r="E70" s="62"/>
      <c r="F70" s="376"/>
    </row>
    <row r="71" spans="1:6" x14ac:dyDescent="0.2">
      <c r="A71" s="28" t="s">
        <v>22</v>
      </c>
      <c r="B71" s="61" t="s">
        <v>204</v>
      </c>
      <c r="C71" s="62"/>
      <c r="D71" s="74"/>
      <c r="E71" s="62"/>
      <c r="F71" s="376"/>
    </row>
    <row r="72" spans="1:6" x14ac:dyDescent="0.2">
      <c r="A72" s="321">
        <v>1</v>
      </c>
      <c r="B72" s="318" t="s">
        <v>244</v>
      </c>
      <c r="C72" s="62">
        <v>512800</v>
      </c>
      <c r="D72" s="74">
        <v>512800</v>
      </c>
      <c r="E72" s="62">
        <v>512800</v>
      </c>
      <c r="F72" s="376">
        <v>100</v>
      </c>
    </row>
    <row r="73" spans="1:6" x14ac:dyDescent="0.2">
      <c r="A73" s="321">
        <v>2</v>
      </c>
      <c r="B73" s="318" t="s">
        <v>1032</v>
      </c>
      <c r="C73" s="62">
        <v>404427</v>
      </c>
      <c r="D73" s="74">
        <v>404427</v>
      </c>
      <c r="E73" s="62">
        <v>403611.95400000003</v>
      </c>
      <c r="F73" s="376">
        <v>99.79846894495175</v>
      </c>
    </row>
    <row r="74" spans="1:6" x14ac:dyDescent="0.2">
      <c r="A74" s="321">
        <v>3</v>
      </c>
      <c r="B74" s="318" t="s">
        <v>1098</v>
      </c>
      <c r="C74" s="62">
        <v>4445</v>
      </c>
      <c r="D74" s="74">
        <v>4445</v>
      </c>
      <c r="E74" s="62">
        <v>4445</v>
      </c>
      <c r="F74" s="376">
        <v>100</v>
      </c>
    </row>
    <row r="75" spans="1:6" x14ac:dyDescent="0.2">
      <c r="A75" s="321">
        <v>4</v>
      </c>
      <c r="B75" s="318" t="s">
        <v>1221</v>
      </c>
      <c r="C75" s="62">
        <v>0</v>
      </c>
      <c r="D75" s="74">
        <v>6250</v>
      </c>
      <c r="E75" s="62">
        <v>6250</v>
      </c>
      <c r="F75" s="376">
        <v>100</v>
      </c>
    </row>
    <row r="76" spans="1:6" x14ac:dyDescent="0.2">
      <c r="A76" s="321">
        <v>5</v>
      </c>
      <c r="B76" s="318" t="s">
        <v>1222</v>
      </c>
      <c r="C76" s="62">
        <v>0</v>
      </c>
      <c r="D76" s="74">
        <v>1000</v>
      </c>
      <c r="E76" s="62">
        <v>1000</v>
      </c>
      <c r="F76" s="376">
        <v>100</v>
      </c>
    </row>
    <row r="77" spans="1:6" ht="14.25" customHeight="1" thickBot="1" x14ac:dyDescent="0.25">
      <c r="A77" s="28"/>
      <c r="B77" s="56"/>
      <c r="C77" s="62"/>
      <c r="D77" s="74"/>
      <c r="E77" s="62"/>
      <c r="F77" s="376"/>
    </row>
    <row r="78" spans="1:6" ht="20.100000000000001" customHeight="1" thickBot="1" x14ac:dyDescent="0.25">
      <c r="A78" s="1702"/>
      <c r="B78" s="1703" t="s">
        <v>33</v>
      </c>
      <c r="C78" s="322">
        <v>1135289</v>
      </c>
      <c r="D78" s="322">
        <v>1241799.4139999999</v>
      </c>
      <c r="E78" s="386">
        <v>1198921.4950000001</v>
      </c>
      <c r="F78" s="555">
        <v>96.54711392865903</v>
      </c>
    </row>
    <row r="79" spans="1:6" ht="21" customHeight="1" x14ac:dyDescent="0.2">
      <c r="B79" s="527"/>
    </row>
    <row r="80" spans="1:6" x14ac:dyDescent="0.2">
      <c r="B80" s="3"/>
    </row>
    <row r="81" spans="2:5" x14ac:dyDescent="0.2">
      <c r="B81" s="137"/>
      <c r="C81" s="7"/>
      <c r="D81" s="7"/>
      <c r="E81" s="7"/>
    </row>
    <row r="82" spans="2:5" x14ac:dyDescent="0.2">
      <c r="B82" s="137"/>
      <c r="C82" s="7"/>
      <c r="D82" s="7"/>
      <c r="E82" s="7"/>
    </row>
    <row r="83" spans="2:5" x14ac:dyDescent="0.2">
      <c r="B83" s="137"/>
      <c r="C83" s="7"/>
      <c r="D83" s="7"/>
      <c r="E83" s="7"/>
    </row>
    <row r="84" spans="2:5" x14ac:dyDescent="0.2">
      <c r="B84" s="137"/>
      <c r="C84" s="7"/>
      <c r="D84" s="7"/>
      <c r="E84" s="7"/>
    </row>
  </sheetData>
  <mergeCells count="7">
    <mergeCell ref="A4:F4"/>
    <mergeCell ref="A5:F5"/>
    <mergeCell ref="A6:F6"/>
    <mergeCell ref="G3:H3"/>
    <mergeCell ref="G4:H4"/>
    <mergeCell ref="G5:H5"/>
    <mergeCell ref="G6:H6"/>
  </mergeCells>
  <phoneticPr fontId="0" type="noConversion"/>
  <printOptions horizontalCentered="1" verticalCentered="1"/>
  <pageMargins left="0" right="0" top="0.35433070866141736" bottom="0.51181102362204722" header="0.15748031496062992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30</vt:i4>
      </vt:variant>
    </vt:vector>
  </HeadingPairs>
  <TitlesOfParts>
    <vt:vector size="56" baseType="lpstr">
      <vt:lpstr>T_1_mérleg</vt:lpstr>
      <vt:lpstr>T_2_kiadás</vt:lpstr>
      <vt:lpstr>T_3_bevétel</vt:lpstr>
      <vt:lpstr>T_4_tábla</vt:lpstr>
      <vt:lpstr>T_5_tábla</vt:lpstr>
      <vt:lpstr>T_6_tábla </vt:lpstr>
      <vt:lpstr>T_7_tábla </vt:lpstr>
      <vt:lpstr>T_8_tábla</vt:lpstr>
      <vt:lpstr>T_9_műk.peszk.kiad</vt:lpstr>
      <vt:lpstr>T_10_műk.bev.</vt:lpstr>
      <vt:lpstr>T_11_felh.peszk.átad.</vt:lpstr>
      <vt:lpstr>T_12_felhalm.bev.</vt:lpstr>
      <vt:lpstr>T_13_kölcsönök</vt:lpstr>
      <vt:lpstr>T_14_felúj.</vt:lpstr>
      <vt:lpstr>T_15_beruh </vt:lpstr>
      <vt:lpstr>T_16_tartalék</vt:lpstr>
      <vt:lpstr>T.17.PM</vt:lpstr>
      <vt:lpstr>T.17.PM Intézmények </vt:lpstr>
      <vt:lpstr>egysz.mérleg</vt:lpstr>
      <vt:lpstr>egysz.pforg</vt:lpstr>
      <vt:lpstr>egysz.pm.</vt:lpstr>
      <vt:lpstr>pm.kimutatás</vt:lpstr>
      <vt:lpstr>pm.ÖM</vt:lpstr>
      <vt:lpstr>kötött normatív</vt:lpstr>
      <vt:lpstr>központosított</vt:lpstr>
      <vt:lpstr>cél,címzett</vt:lpstr>
      <vt:lpstr>'T_15_beruh '!Excel_BuiltIn_Print_Area_109_1</vt:lpstr>
      <vt:lpstr>pm.ÖM!Nyomtatási_cím</vt:lpstr>
      <vt:lpstr>T_14_felúj.!Nyomtatási_cím</vt:lpstr>
      <vt:lpstr>'T_15_beruh '!Nyomtatási_cím</vt:lpstr>
      <vt:lpstr>T_4_tábla!Nyomtatási_cím</vt:lpstr>
      <vt:lpstr>T_5_tábla!Nyomtatási_cím</vt:lpstr>
      <vt:lpstr>'cél,címzett'!Nyomtatási_terület</vt:lpstr>
      <vt:lpstr>egysz.mérleg!Nyomtatási_terület</vt:lpstr>
      <vt:lpstr>egysz.pforg!Nyomtatási_terület</vt:lpstr>
      <vt:lpstr>egysz.pm.!Nyomtatási_terület</vt:lpstr>
      <vt:lpstr>'kötött normatív'!Nyomtatási_terület</vt:lpstr>
      <vt:lpstr>központosított!Nyomtatási_terület</vt:lpstr>
      <vt:lpstr>pm.kimutatás!Nyomtatási_terület</vt:lpstr>
      <vt:lpstr>pm.ÖM!Nyomtatási_terület</vt:lpstr>
      <vt:lpstr>'T.17.PM Intézmények '!Nyomtatási_terület</vt:lpstr>
      <vt:lpstr>T_1_mérleg!Nyomtatási_terület</vt:lpstr>
      <vt:lpstr>T_10_műk.bev.!Nyomtatási_terület</vt:lpstr>
      <vt:lpstr>T_11_felh.peszk.átad.!Nyomtatási_terület</vt:lpstr>
      <vt:lpstr>T_12_felhalm.bev.!Nyomtatási_terület</vt:lpstr>
      <vt:lpstr>T_13_kölcsönök!Nyomtatási_terület</vt:lpstr>
      <vt:lpstr>T_14_felúj.!Nyomtatási_terület</vt:lpstr>
      <vt:lpstr>'T_15_beruh '!Nyomtatási_terület</vt:lpstr>
      <vt:lpstr>T_16_tartalék!Nyomtatási_terület</vt:lpstr>
      <vt:lpstr>T_2_kiadás!Nyomtatási_terület</vt:lpstr>
      <vt:lpstr>T_3_bevétel!Nyomtatási_terület</vt:lpstr>
      <vt:lpstr>T_4_tábla!Nyomtatási_terület</vt:lpstr>
      <vt:lpstr>T_5_tábla!Nyomtatási_terület</vt:lpstr>
      <vt:lpstr>'T_6_tábla '!Nyomtatási_terület</vt:lpstr>
      <vt:lpstr>'T_7_tábla '!Nyomtatási_terület</vt:lpstr>
      <vt:lpstr>T_9_műk.peszk.kiad!Nyomtatási_terület</vt:lpstr>
    </vt:vector>
  </TitlesOfParts>
  <Company>II.ker.PH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PÜ</dc:creator>
  <cp:lastModifiedBy>Annus Béláné</cp:lastModifiedBy>
  <cp:lastPrinted>2022-05-12T09:02:30Z</cp:lastPrinted>
  <dcterms:created xsi:type="dcterms:W3CDTF">2000-06-16T09:18:22Z</dcterms:created>
  <dcterms:modified xsi:type="dcterms:W3CDTF">2022-05-16T13:07:06Z</dcterms:modified>
</cp:coreProperties>
</file>