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i es Koltsegvetesi Osztaly\HUPENZU\2020\Zárszámadás 2020\"/>
    </mc:Choice>
  </mc:AlternateContent>
  <bookViews>
    <workbookView xWindow="0" yWindow="0" windowWidth="28800" windowHeight="11835"/>
  </bookViews>
  <sheets>
    <sheet name=" részvény" sheetId="1" r:id="rId1"/>
  </sheets>
  <definedNames>
    <definedName name="_xlnm.Print_Area" localSheetId="0">' részvény'!$A$1:$U$38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T24" i="1"/>
  <c r="O24" i="1"/>
  <c r="N24" i="1"/>
  <c r="L24" i="1"/>
  <c r="K24" i="1"/>
  <c r="I24" i="1"/>
  <c r="H24" i="1"/>
  <c r="G24" i="1"/>
  <c r="C24" i="1"/>
  <c r="A33" i="1" s="1"/>
  <c r="S23" i="1"/>
  <c r="P23" i="1"/>
  <c r="M23" i="1"/>
  <c r="Q23" i="1" s="1"/>
  <c r="F23" i="1"/>
  <c r="S22" i="1"/>
  <c r="S24" i="1" s="1"/>
  <c r="P22" i="1"/>
  <c r="M22" i="1"/>
  <c r="F22" i="1"/>
  <c r="F24" i="1" s="1"/>
  <c r="U11" i="1"/>
  <c r="S11" i="1"/>
  <c r="E33" i="1" s="1"/>
  <c r="P11" i="1"/>
  <c r="D33" i="1" s="1"/>
  <c r="H11" i="1"/>
  <c r="C11" i="1"/>
  <c r="M10" i="1"/>
  <c r="E10" i="1"/>
  <c r="O10" i="1" s="1"/>
  <c r="T9" i="1"/>
  <c r="R9" i="1"/>
  <c r="Q9" i="1"/>
  <c r="N9" i="1"/>
  <c r="M9" i="1"/>
  <c r="J9" i="1"/>
  <c r="F9" i="1"/>
  <c r="T10" i="1" l="1"/>
  <c r="Q22" i="1"/>
  <c r="F10" i="1"/>
  <c r="J10" i="1" s="1"/>
  <c r="J11" i="1" s="1"/>
  <c r="C33" i="1" s="1"/>
  <c r="R10" i="1"/>
  <c r="O11" i="1"/>
  <c r="R11" i="1"/>
  <c r="F11" i="1" l="1"/>
  <c r="B33" i="1" s="1"/>
</calcChain>
</file>

<file path=xl/sharedStrings.xml><?xml version="1.0" encoding="utf-8"?>
<sst xmlns="http://schemas.openxmlformats.org/spreadsheetml/2006/main" count="68" uniqueCount="59">
  <si>
    <t>Részvény 2020.</t>
  </si>
  <si>
    <t xml:space="preserve">2020. december 31-i állapot szerinti tőzsdei részvény állomány </t>
  </si>
  <si>
    <t>Részvény</t>
  </si>
  <si>
    <t>Elhelyezés</t>
  </si>
  <si>
    <t>Bekerülési érték</t>
  </si>
  <si>
    <t>Címletérték</t>
  </si>
  <si>
    <t>Darabszám</t>
  </si>
  <si>
    <t>Névérték</t>
  </si>
  <si>
    <t>Változás névértékben (eladás/vétel)</t>
  </si>
  <si>
    <t>Bevétel (eladás) Ft</t>
  </si>
  <si>
    <t>Kiadás (vétel) Ft</t>
  </si>
  <si>
    <t>Záró névérték</t>
  </si>
  <si>
    <t xml:space="preserve"> BÉT 2019. záró /2020. nyitó</t>
  </si>
  <si>
    <t xml:space="preserve">   BÉT  2020. záró </t>
  </si>
  <si>
    <t>Árfolyam változás  (%-ban )  2019. évi piaci nyitóhoz képest</t>
  </si>
  <si>
    <t>2020. március 20-i záró állapot szerint</t>
  </si>
  <si>
    <t>2020. évi    PIACI           záró dec.30. állapot szerint</t>
  </si>
  <si>
    <t>2020. évi              könyv szerinti nyitó  érték</t>
  </si>
  <si>
    <t>2020. évi március 20-i könyv szerinti záró érték</t>
  </si>
  <si>
    <t>Változás (árfolyam növekedés/ csökkenés)       Ft</t>
  </si>
  <si>
    <t>2020. évi záró érték Ft</t>
  </si>
  <si>
    <t>Egy részvényre jutó 2020. évben fizetett  2019. évi osztalék (Ft)</t>
  </si>
  <si>
    <t>Osztalék bevétel  2020. évben</t>
  </si>
  <si>
    <t>ÉMÁSZ</t>
  </si>
  <si>
    <t>RAIFFEISEN Bank Rt.</t>
  </si>
  <si>
    <t>MOL</t>
  </si>
  <si>
    <t xml:space="preserve">Émász részvényt 2020. 03.20-val érvénytelenné nyilvánították. Az Émász által megadott bruttó érték: 31.701 Ft /db. </t>
  </si>
  <si>
    <t>A MOL részvények árfolyama 2020. évben csökkent jelentős mértékben, de a számviteli politika III.10.8 pontja szerint nem haladja meg a tartós - 2 egymást követő év - időszakot, így az árfolyamcsökkenés nem kerül elszámolásra.</t>
  </si>
  <si>
    <t xml:space="preserve">  </t>
  </si>
  <si>
    <t xml:space="preserve">2020. december 31-i állapot szerinti papír alapú tőzsdén nem jegyzett részvény állomány </t>
  </si>
  <si>
    <t>Bekerülési érték 
eFt</t>
  </si>
  <si>
    <t xml:space="preserve"> Névérték </t>
  </si>
  <si>
    <t>2020. évi nyitó érték
Ft</t>
  </si>
  <si>
    <t>Változás névértékben (eladás / vétel )</t>
  </si>
  <si>
    <t xml:space="preserve">Saját tőke Ft (2018)       </t>
  </si>
  <si>
    <t xml:space="preserve">Jegyzett tőke Ft (2018) </t>
  </si>
  <si>
    <t>%              (2018.)</t>
  </si>
  <si>
    <t xml:space="preserve">Saját tőke Ft (2019)       </t>
  </si>
  <si>
    <t xml:space="preserve">Jegyzett tőke Ft (2019) </t>
  </si>
  <si>
    <t>%              (2019.)</t>
  </si>
  <si>
    <t>Változás (csökk / növ) %</t>
  </si>
  <si>
    <t>Változás 
(értékvesztés, növekedés) Ft</t>
  </si>
  <si>
    <t>2020. évi  záró érték Ft</t>
  </si>
  <si>
    <t>Osztalék bevétel  2020. évben Ft</t>
  </si>
  <si>
    <t>MUNICIPAL</t>
  </si>
  <si>
    <t>Bp. II. Ker. Önkorm.</t>
  </si>
  <si>
    <t>SZTÁV</t>
  </si>
  <si>
    <t>MUNICIPAL  részvények esetében évek óta tartós  az értékvesztés  2020-ban további - 3 814 214 Ft  került elszámolásra.</t>
  </si>
  <si>
    <t>A SZTÁV részvénycsomag esetében 378 593 Ft  értékelési tartalékba került, tekintettel arra, hogy a saját tőke jegyzett tőke arányában az elmúlt  évben  is emelkedés volt tapasztalható.</t>
  </si>
  <si>
    <t>Mindösszesen Ft-ban</t>
  </si>
  <si>
    <t>2019. évi nyitó névérték</t>
  </si>
  <si>
    <t>2019.évi záró névérték</t>
  </si>
  <si>
    <t>2019.évi nyitó  érték</t>
  </si>
  <si>
    <t>2019. évi záró érték</t>
  </si>
  <si>
    <t>Részvény osztalék bevétel 2020.</t>
  </si>
  <si>
    <t>Budapest, 2020. március 22.</t>
  </si>
  <si>
    <t>Készítette: Havas Beatrix</t>
  </si>
  <si>
    <t xml:space="preserve">Ellenőrizte: </t>
  </si>
  <si>
    <t>3. számú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</si>
</sst>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7" x14ac:knownFonts="1">
    <font>
      <sz val="10"/>
      <name val="Arial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Fill="1"/>
    <xf numFmtId="3" fontId="1" fillId="0" borderId="0" xfId="0" applyNumberFormat="1" applyFont="1" applyFill="1"/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3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3" fontId="3" fillId="0" borderId="0" xfId="0" applyNumberFormat="1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3" fontId="1" fillId="0" borderId="0" xfId="0" applyNumberFormat="1" applyFont="1" applyFill="1" applyBorder="1"/>
    <xf numFmtId="0" fontId="2" fillId="0" borderId="0" xfId="0" applyFont="1" applyFill="1"/>
    <xf numFmtId="4" fontId="1" fillId="0" borderId="0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Alignment="1">
      <alignment horizontal="left"/>
    </xf>
    <xf numFmtId="0" fontId="0" fillId="0" borderId="0" xfId="0" applyAlignment="1"/>
    <xf numFmtId="3" fontId="1" fillId="0" borderId="0" xfId="0" applyNumberFormat="1" applyFont="1" applyFill="1" applyAlignment="1">
      <alignment horizontal="left"/>
    </xf>
    <xf numFmtId="0" fontId="1" fillId="0" borderId="3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3" fontId="1" fillId="0" borderId="13" xfId="0" applyNumberFormat="1" applyFont="1" applyFill="1" applyBorder="1" applyAlignment="1">
      <alignment vertical="center"/>
    </xf>
    <xf numFmtId="3" fontId="1" fillId="0" borderId="12" xfId="0" applyNumberFormat="1" applyFont="1" applyFill="1" applyBorder="1" applyAlignment="1">
      <alignment vertical="center"/>
    </xf>
    <xf numFmtId="3" fontId="1" fillId="0" borderId="14" xfId="0" applyNumberFormat="1" applyFont="1" applyFill="1" applyBorder="1" applyAlignment="1">
      <alignment vertical="center"/>
    </xf>
    <xf numFmtId="3" fontId="1" fillId="0" borderId="7" xfId="0" applyNumberFormat="1" applyFont="1" applyFill="1" applyBorder="1" applyAlignment="1">
      <alignment vertical="center"/>
    </xf>
    <xf numFmtId="3" fontId="1" fillId="0" borderId="9" xfId="0" applyNumberFormat="1" applyFont="1" applyFill="1" applyBorder="1" applyAlignment="1">
      <alignment vertical="center"/>
    </xf>
    <xf numFmtId="3" fontId="4" fillId="0" borderId="27" xfId="0" applyNumberFormat="1" applyFont="1" applyFill="1" applyBorder="1" applyAlignment="1">
      <alignment vertical="center"/>
    </xf>
    <xf numFmtId="3" fontId="4" fillId="0" borderId="24" xfId="0" applyNumberFormat="1" applyFont="1" applyFill="1" applyBorder="1" applyAlignment="1">
      <alignment vertical="center"/>
    </xf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3" fontId="1" fillId="0" borderId="29" xfId="0" applyNumberFormat="1" applyFont="1" applyFill="1" applyBorder="1"/>
    <xf numFmtId="3" fontId="1" fillId="0" borderId="25" xfId="0" applyNumberFormat="1" applyFont="1" applyFill="1" applyBorder="1"/>
    <xf numFmtId="3" fontId="3" fillId="0" borderId="25" xfId="0" applyNumberFormat="1" applyFont="1" applyFill="1" applyBorder="1"/>
    <xf numFmtId="3" fontId="4" fillId="0" borderId="26" xfId="0" applyNumberFormat="1" applyFont="1" applyFill="1" applyBorder="1"/>
    <xf numFmtId="3" fontId="2" fillId="0" borderId="30" xfId="0" applyNumberFormat="1" applyFont="1" applyFill="1" applyBorder="1"/>
    <xf numFmtId="4" fontId="2" fillId="0" borderId="0" xfId="0" applyNumberFormat="1" applyFont="1" applyFill="1"/>
    <xf numFmtId="3" fontId="5" fillId="0" borderId="0" xfId="0" applyNumberFormat="1" applyFont="1" applyFill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2" fillId="0" borderId="15" xfId="0" applyNumberFormat="1" applyFont="1" applyFill="1" applyBorder="1" applyAlignment="1">
      <alignment vertical="center"/>
    </xf>
    <xf numFmtId="3" fontId="2" fillId="0" borderId="16" xfId="0" applyNumberFormat="1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1" fillId="0" borderId="21" xfId="0" applyNumberFormat="1" applyFont="1" applyFill="1" applyBorder="1" applyAlignment="1">
      <alignment vertical="center"/>
    </xf>
    <xf numFmtId="4" fontId="1" fillId="0" borderId="8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vertical="center"/>
    </xf>
    <xf numFmtId="3" fontId="2" fillId="0" borderId="25" xfId="0" applyNumberFormat="1" applyFont="1" applyFill="1" applyBorder="1" applyAlignment="1">
      <alignment vertical="center"/>
    </xf>
    <xf numFmtId="3" fontId="2" fillId="0" borderId="23" xfId="0" applyNumberFormat="1" applyFont="1" applyFill="1" applyBorder="1" applyAlignment="1">
      <alignment vertical="center"/>
    </xf>
    <xf numFmtId="3" fontId="2" fillId="0" borderId="26" xfId="0" applyNumberFormat="1" applyFont="1" applyFill="1" applyBorder="1" applyAlignment="1">
      <alignment vertical="center"/>
    </xf>
    <xf numFmtId="3" fontId="2" fillId="0" borderId="27" xfId="0" applyNumberFormat="1" applyFont="1" applyFill="1" applyBorder="1" applyAlignment="1">
      <alignment vertical="center"/>
    </xf>
    <xf numFmtId="3" fontId="4" fillId="0" borderId="28" xfId="0" applyNumberFormat="1" applyFont="1" applyFill="1" applyBorder="1" applyAlignment="1">
      <alignment vertical="center"/>
    </xf>
    <xf numFmtId="0" fontId="1" fillId="0" borderId="20" xfId="0" applyFont="1" applyFill="1" applyBorder="1" applyAlignment="1">
      <alignment horizontal="center" vertical="center" wrapText="1"/>
    </xf>
    <xf numFmtId="3" fontId="1" fillId="0" borderId="31" xfId="0" applyNumberFormat="1" applyFont="1" applyFill="1" applyBorder="1" applyAlignment="1">
      <alignment vertical="center"/>
    </xf>
    <xf numFmtId="3" fontId="1" fillId="0" borderId="32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3" fontId="1" fillId="0" borderId="26" xfId="0" applyNumberFormat="1" applyFont="1" applyFill="1" applyBorder="1" applyAlignment="1">
      <alignment vertical="center"/>
    </xf>
    <xf numFmtId="3" fontId="1" fillId="0" borderId="29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V54"/>
  <sheetViews>
    <sheetView tabSelected="1" zoomScaleNormal="100" workbookViewId="0">
      <selection activeCell="U1" sqref="U1"/>
    </sheetView>
  </sheetViews>
  <sheetFormatPr defaultColWidth="20.42578125" defaultRowHeight="12.75" x14ac:dyDescent="0.2"/>
  <cols>
    <col min="1" max="1" width="18.28515625" style="1" customWidth="1"/>
    <col min="2" max="2" width="19.7109375" style="1" customWidth="1"/>
    <col min="3" max="3" width="13.140625" style="1" bestFit="1" customWidth="1"/>
    <col min="4" max="4" width="11.28515625" style="1" customWidth="1"/>
    <col min="5" max="5" width="12.5703125" style="2" bestFit="1" customWidth="1"/>
    <col min="6" max="6" width="12" style="2" customWidth="1"/>
    <col min="7" max="7" width="12.42578125" style="1" customWidth="1"/>
    <col min="8" max="8" width="11.5703125" style="1" customWidth="1"/>
    <col min="9" max="9" width="9" style="1" bestFit="1" customWidth="1"/>
    <col min="10" max="10" width="11.7109375" style="1" customWidth="1"/>
    <col min="11" max="11" width="12.5703125" style="1" bestFit="1" customWidth="1"/>
    <col min="12" max="12" width="12.28515625" style="1" customWidth="1"/>
    <col min="13" max="13" width="10.85546875" style="1" bestFit="1" customWidth="1"/>
    <col min="14" max="14" width="12.42578125" style="2" customWidth="1"/>
    <col min="15" max="15" width="13.140625" style="2" bestFit="1" customWidth="1"/>
    <col min="16" max="16" width="12" style="1" customWidth="1"/>
    <col min="17" max="18" width="12.5703125" style="1" customWidth="1"/>
    <col min="19" max="19" width="13.5703125" style="1" bestFit="1" customWidth="1"/>
    <col min="20" max="20" width="11" style="1" customWidth="1"/>
    <col min="21" max="21" width="10" style="1" customWidth="1"/>
    <col min="22" max="22" width="10.7109375" style="1" customWidth="1"/>
    <col min="23" max="23" width="9.140625" style="1" customWidth="1"/>
    <col min="24" max="24" width="12" style="1" customWidth="1"/>
    <col min="25" max="25" width="11.7109375" style="1" customWidth="1"/>
    <col min="26" max="26" width="11.85546875" style="1" customWidth="1"/>
    <col min="27" max="253" width="9.140625" style="1" customWidth="1"/>
    <col min="254" max="254" width="20.42578125" style="1" customWidth="1"/>
    <col min="255" max="16384" width="20.42578125" style="1"/>
  </cols>
  <sheetData>
    <row r="1" spans="1:256" x14ac:dyDescent="0.2">
      <c r="S1" s="3"/>
      <c r="T1" s="3"/>
      <c r="U1" s="4" t="s">
        <v>58</v>
      </c>
      <c r="V1" s="3"/>
    </row>
    <row r="2" spans="1:256" x14ac:dyDescent="0.2">
      <c r="S2" s="3"/>
      <c r="T2" s="3"/>
      <c r="U2" s="4"/>
      <c r="V2" s="3"/>
    </row>
    <row r="3" spans="1:256" ht="18.75" x14ac:dyDescent="0.2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</row>
    <row r="4" spans="1:256" ht="18.75" x14ac:dyDescent="0.2">
      <c r="A4" s="56" t="s">
        <v>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1:256" x14ac:dyDescent="0.2">
      <c r="A5" s="5"/>
      <c r="B5" s="5"/>
      <c r="C5" s="5"/>
      <c r="D5" s="5"/>
      <c r="E5" s="5"/>
      <c r="F5" s="5"/>
      <c r="G5" s="5"/>
      <c r="H5" s="6"/>
      <c r="I5" s="6"/>
      <c r="J5" s="6"/>
      <c r="K5" s="6"/>
      <c r="L5" s="6"/>
      <c r="M5" s="6"/>
      <c r="N5" s="7"/>
      <c r="O5" s="6"/>
      <c r="P5" s="6"/>
      <c r="Q5" s="6"/>
      <c r="R5" s="6"/>
      <c r="S5" s="6"/>
    </row>
    <row r="6" spans="1:256" ht="13.5" thickBot="1" x14ac:dyDescent="0.25">
      <c r="A6" s="5"/>
      <c r="B6" s="5"/>
      <c r="C6" s="5"/>
      <c r="D6" s="5"/>
      <c r="E6" s="5"/>
      <c r="F6" s="5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256" ht="90" thickBot="1" x14ac:dyDescent="0.25">
      <c r="A7" s="8" t="s">
        <v>2</v>
      </c>
      <c r="B7" s="9" t="s">
        <v>3</v>
      </c>
      <c r="C7" s="10" t="s">
        <v>4</v>
      </c>
      <c r="D7" s="11" t="s">
        <v>5</v>
      </c>
      <c r="E7" s="12" t="s">
        <v>6</v>
      </c>
      <c r="F7" s="13" t="s">
        <v>7</v>
      </c>
      <c r="G7" s="14" t="s">
        <v>8</v>
      </c>
      <c r="H7" s="15" t="s">
        <v>9</v>
      </c>
      <c r="I7" s="16" t="s">
        <v>10</v>
      </c>
      <c r="J7" s="17" t="s">
        <v>11</v>
      </c>
      <c r="K7" s="15" t="s">
        <v>12</v>
      </c>
      <c r="L7" s="15" t="s">
        <v>13</v>
      </c>
      <c r="M7" s="15" t="s">
        <v>14</v>
      </c>
      <c r="N7" s="15" t="s">
        <v>15</v>
      </c>
      <c r="O7" s="18" t="s">
        <v>16</v>
      </c>
      <c r="P7" s="19" t="s">
        <v>17</v>
      </c>
      <c r="Q7" s="20" t="s">
        <v>18</v>
      </c>
      <c r="R7" s="21" t="s">
        <v>19</v>
      </c>
      <c r="S7" s="22" t="s">
        <v>20</v>
      </c>
      <c r="T7" s="14" t="s">
        <v>21</v>
      </c>
      <c r="U7" s="16" t="s">
        <v>22</v>
      </c>
      <c r="W7" s="23"/>
      <c r="X7" s="23"/>
    </row>
    <row r="8" spans="1:256" ht="13.5" thickBot="1" x14ac:dyDescent="0.25">
      <c r="A8" s="8">
        <v>1</v>
      </c>
      <c r="B8" s="9">
        <v>2</v>
      </c>
      <c r="C8" s="11">
        <v>3</v>
      </c>
      <c r="D8" s="11">
        <v>4</v>
      </c>
      <c r="E8" s="9">
        <v>5</v>
      </c>
      <c r="F8" s="24">
        <v>6</v>
      </c>
      <c r="G8" s="8">
        <v>7</v>
      </c>
      <c r="H8" s="11">
        <v>8</v>
      </c>
      <c r="I8" s="24">
        <v>9</v>
      </c>
      <c r="J8" s="25">
        <v>10</v>
      </c>
      <c r="K8" s="11">
        <v>11</v>
      </c>
      <c r="L8" s="11">
        <v>12</v>
      </c>
      <c r="M8" s="11">
        <v>13</v>
      </c>
      <c r="N8" s="11">
        <v>14</v>
      </c>
      <c r="O8" s="11">
        <v>15</v>
      </c>
      <c r="P8" s="11">
        <v>16</v>
      </c>
      <c r="Q8" s="11">
        <v>17</v>
      </c>
      <c r="R8" s="11">
        <v>18</v>
      </c>
      <c r="S8" s="24">
        <v>19</v>
      </c>
      <c r="T8" s="8">
        <v>20</v>
      </c>
      <c r="U8" s="11">
        <v>20</v>
      </c>
      <c r="W8" s="26"/>
      <c r="X8" s="23"/>
    </row>
    <row r="9" spans="1:256" ht="20.100000000000001" customHeight="1" x14ac:dyDescent="0.2">
      <c r="A9" s="57" t="s">
        <v>23</v>
      </c>
      <c r="B9" s="58" t="s">
        <v>24</v>
      </c>
      <c r="C9" s="59">
        <v>1611000</v>
      </c>
      <c r="D9" s="59">
        <v>10000</v>
      </c>
      <c r="E9" s="42">
        <v>300</v>
      </c>
      <c r="F9" s="43">
        <f>D9*E9</f>
        <v>3000000</v>
      </c>
      <c r="G9" s="90">
        <v>-3000000</v>
      </c>
      <c r="H9" s="91">
        <v>3000000</v>
      </c>
      <c r="I9" s="60"/>
      <c r="J9" s="61">
        <f>F9+G9</f>
        <v>0</v>
      </c>
      <c r="K9" s="59">
        <v>25800</v>
      </c>
      <c r="L9" s="59">
        <v>31701</v>
      </c>
      <c r="M9" s="59">
        <f>L9*100/K9-100</f>
        <v>22.872093023255815</v>
      </c>
      <c r="N9" s="59">
        <f>E9*L9</f>
        <v>9510300</v>
      </c>
      <c r="O9" s="59">
        <v>0</v>
      </c>
      <c r="P9" s="62">
        <v>7740000</v>
      </c>
      <c r="Q9" s="62">
        <f>9510300</f>
        <v>9510300</v>
      </c>
      <c r="R9" s="59">
        <f>Q9-P9</f>
        <v>1770300</v>
      </c>
      <c r="S9" s="43">
        <v>0</v>
      </c>
      <c r="T9" s="92">
        <f>U9/E9</f>
        <v>0</v>
      </c>
      <c r="U9" s="43">
        <v>0</v>
      </c>
      <c r="W9" s="23"/>
    </row>
    <row r="10" spans="1:256" ht="20.100000000000001" customHeight="1" thickBot="1" x14ac:dyDescent="0.25">
      <c r="A10" s="63" t="s">
        <v>25</v>
      </c>
      <c r="B10" s="64" t="s">
        <v>24</v>
      </c>
      <c r="C10" s="39">
        <v>7037000</v>
      </c>
      <c r="D10" s="39">
        <v>125</v>
      </c>
      <c r="E10" s="40">
        <f>(1500*8)</f>
        <v>12000</v>
      </c>
      <c r="F10" s="41">
        <f>D10*E10</f>
        <v>1500000</v>
      </c>
      <c r="G10" s="63"/>
      <c r="H10" s="39"/>
      <c r="I10" s="65"/>
      <c r="J10" s="61">
        <f>F10+G10</f>
        <v>1500000</v>
      </c>
      <c r="K10" s="39">
        <v>3238</v>
      </c>
      <c r="L10" s="39">
        <v>2190</v>
      </c>
      <c r="M10" s="59">
        <f>L10*100/K10-100</f>
        <v>-32.365657813465106</v>
      </c>
      <c r="N10" s="59"/>
      <c r="O10" s="59">
        <f>E10*L10</f>
        <v>26280000</v>
      </c>
      <c r="P10" s="62">
        <v>38856000</v>
      </c>
      <c r="Q10" s="62"/>
      <c r="R10" s="62">
        <f>O10-P10</f>
        <v>-12576000</v>
      </c>
      <c r="S10" s="93">
        <v>38856000</v>
      </c>
      <c r="T10" s="94">
        <f>U10/E10</f>
        <v>0</v>
      </c>
      <c r="U10" s="43">
        <v>0</v>
      </c>
    </row>
    <row r="11" spans="1:256" ht="24.95" customHeight="1" thickBot="1" x14ac:dyDescent="0.25">
      <c r="A11" s="66"/>
      <c r="B11" s="67"/>
      <c r="C11" s="69">
        <f>SUM(C9:C10)</f>
        <v>8648000</v>
      </c>
      <c r="D11" s="69"/>
      <c r="E11" s="69"/>
      <c r="F11" s="68">
        <f>SUM(F9:F10)</f>
        <v>4500000</v>
      </c>
      <c r="G11" s="70">
        <v>0</v>
      </c>
      <c r="H11" s="69">
        <f>SUM(H9:H10)</f>
        <v>3000000</v>
      </c>
      <c r="I11" s="71">
        <v>0</v>
      </c>
      <c r="J11" s="72">
        <f>SUM(J9:J10)</f>
        <v>1500000</v>
      </c>
      <c r="K11" s="73"/>
      <c r="L11" s="73"/>
      <c r="M11" s="74"/>
      <c r="N11" s="74"/>
      <c r="O11" s="69">
        <f>SUM(O9:O10)</f>
        <v>26280000</v>
      </c>
      <c r="P11" s="75">
        <f>SUM(P9:P10)</f>
        <v>46596000</v>
      </c>
      <c r="Q11" s="75"/>
      <c r="R11" s="76">
        <f>SUM(R9:R10)</f>
        <v>-10805700</v>
      </c>
      <c r="S11" s="77">
        <f>SUM(S9:S10)</f>
        <v>38856000</v>
      </c>
      <c r="T11" s="70"/>
      <c r="U11" s="68">
        <f>SUM(U9:U10)</f>
        <v>0</v>
      </c>
      <c r="V11" s="27"/>
      <c r="W11" s="27"/>
      <c r="X11" s="28"/>
      <c r="Y11" s="26"/>
      <c r="Z11" s="29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</row>
    <row r="12" spans="1:256" x14ac:dyDescent="0.2">
      <c r="C12" s="2"/>
      <c r="D12" s="2"/>
      <c r="J12" s="2"/>
      <c r="K12" s="2"/>
      <c r="L12" s="2"/>
      <c r="M12" s="2"/>
      <c r="P12" s="2"/>
      <c r="Q12" s="2"/>
      <c r="R12" s="2"/>
      <c r="V12" s="28"/>
      <c r="W12" s="26"/>
      <c r="X12" s="29"/>
    </row>
    <row r="13" spans="1:256" s="3" customFormat="1" ht="15" customHeight="1" x14ac:dyDescent="0.2">
      <c r="A13" s="30" t="s">
        <v>26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</row>
    <row r="14" spans="1:256" ht="15" customHeight="1" x14ac:dyDescent="0.2">
      <c r="A14" s="30" t="s">
        <v>27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2"/>
      <c r="M14" s="30"/>
      <c r="N14" s="30"/>
      <c r="O14" s="30"/>
      <c r="P14" s="32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  <c r="IU14" s="30"/>
    </row>
    <row r="15" spans="1:256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2"/>
      <c r="R15" s="32"/>
      <c r="S15" s="32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</row>
    <row r="16" spans="1:256" x14ac:dyDescent="0.2">
      <c r="A16" s="30"/>
      <c r="B16" s="30"/>
      <c r="C16" s="30"/>
      <c r="D16" s="30"/>
      <c r="E16" s="32"/>
      <c r="F16" s="30"/>
      <c r="G16" s="30"/>
      <c r="H16" s="30"/>
      <c r="I16" s="30"/>
      <c r="J16" s="30"/>
      <c r="K16" s="32"/>
      <c r="L16" s="30"/>
      <c r="M16" s="30"/>
      <c r="N16" s="30"/>
      <c r="O16" s="30"/>
      <c r="P16" s="26"/>
      <c r="Q16" s="32"/>
      <c r="R16" s="32"/>
      <c r="S16" s="30" t="s">
        <v>28</v>
      </c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</row>
    <row r="17" spans="1:21" ht="18.75" x14ac:dyDescent="0.3">
      <c r="A17" s="56" t="s">
        <v>29</v>
      </c>
      <c r="B17" s="56"/>
      <c r="C17" s="56"/>
      <c r="D17" s="56"/>
      <c r="E17" s="56"/>
      <c r="F17" s="56"/>
      <c r="G17" s="56"/>
      <c r="H17" s="56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</row>
    <row r="18" spans="1:21" x14ac:dyDescent="0.2">
      <c r="K18" s="2"/>
      <c r="L18" s="2"/>
      <c r="M18" s="2"/>
      <c r="R18" s="2"/>
    </row>
    <row r="19" spans="1:21" ht="13.5" thickBot="1" x14ac:dyDescent="0.25">
      <c r="K19" s="2"/>
      <c r="L19" s="2"/>
      <c r="M19" s="2"/>
      <c r="R19" s="2"/>
    </row>
    <row r="20" spans="1:21" ht="51.75" thickBot="1" x14ac:dyDescent="0.25">
      <c r="A20" s="8" t="s">
        <v>2</v>
      </c>
      <c r="B20" s="9" t="s">
        <v>3</v>
      </c>
      <c r="C20" s="33" t="s">
        <v>30</v>
      </c>
      <c r="D20" s="34" t="s">
        <v>5</v>
      </c>
      <c r="E20" s="12" t="s">
        <v>6</v>
      </c>
      <c r="F20" s="35" t="s">
        <v>31</v>
      </c>
      <c r="G20" s="36" t="s">
        <v>32</v>
      </c>
      <c r="H20" s="15" t="s">
        <v>33</v>
      </c>
      <c r="I20" s="15" t="s">
        <v>9</v>
      </c>
      <c r="J20" s="15" t="s">
        <v>10</v>
      </c>
      <c r="K20" s="15" t="s">
        <v>34</v>
      </c>
      <c r="L20" s="15" t="s">
        <v>35</v>
      </c>
      <c r="M20" s="15" t="s">
        <v>36</v>
      </c>
      <c r="N20" s="15" t="s">
        <v>37</v>
      </c>
      <c r="O20" s="15" t="s">
        <v>38</v>
      </c>
      <c r="P20" s="15" t="s">
        <v>39</v>
      </c>
      <c r="Q20" s="21" t="s">
        <v>40</v>
      </c>
      <c r="R20" s="15" t="s">
        <v>41</v>
      </c>
      <c r="S20" s="22" t="s">
        <v>42</v>
      </c>
      <c r="T20" s="16" t="s">
        <v>43</v>
      </c>
      <c r="U20" s="37"/>
    </row>
    <row r="21" spans="1:21" ht="13.5" thickBot="1" x14ac:dyDescent="0.25">
      <c r="A21" s="8">
        <v>1</v>
      </c>
      <c r="B21" s="11">
        <v>2</v>
      </c>
      <c r="C21" s="11">
        <v>3</v>
      </c>
      <c r="D21" s="11">
        <v>4</v>
      </c>
      <c r="E21" s="11">
        <v>5</v>
      </c>
      <c r="F21" s="24">
        <v>6</v>
      </c>
      <c r="G21" s="8">
        <v>7</v>
      </c>
      <c r="H21" s="11">
        <v>8</v>
      </c>
      <c r="I21" s="11">
        <v>9</v>
      </c>
      <c r="J21" s="11">
        <v>10</v>
      </c>
      <c r="K21" s="11">
        <v>11</v>
      </c>
      <c r="L21" s="11">
        <v>12</v>
      </c>
      <c r="M21" s="11">
        <v>13</v>
      </c>
      <c r="N21" s="11">
        <v>14</v>
      </c>
      <c r="O21" s="11">
        <v>15</v>
      </c>
      <c r="P21" s="11">
        <v>16</v>
      </c>
      <c r="Q21" s="11">
        <v>17</v>
      </c>
      <c r="R21" s="11">
        <v>18</v>
      </c>
      <c r="S21" s="11">
        <v>19</v>
      </c>
      <c r="T21" s="24">
        <v>20</v>
      </c>
    </row>
    <row r="22" spans="1:21" ht="20.100000000000001" customHeight="1" x14ac:dyDescent="0.2">
      <c r="A22" s="57" t="s">
        <v>44</v>
      </c>
      <c r="B22" s="58" t="s">
        <v>45</v>
      </c>
      <c r="C22" s="42">
        <v>99990000</v>
      </c>
      <c r="D22" s="59">
        <v>10000</v>
      </c>
      <c r="E22" s="78">
        <v>9999</v>
      </c>
      <c r="F22" s="43">
        <f>D22*E22</f>
        <v>99990000</v>
      </c>
      <c r="G22" s="78">
        <v>51973698</v>
      </c>
      <c r="H22" s="59"/>
      <c r="I22" s="59"/>
      <c r="J22" s="59"/>
      <c r="K22" s="59">
        <v>263533000</v>
      </c>
      <c r="L22" s="59">
        <v>507000000</v>
      </c>
      <c r="M22" s="79">
        <f>K22/L22*100</f>
        <v>51.978895463510845</v>
      </c>
      <c r="N22" s="59">
        <v>244193000</v>
      </c>
      <c r="O22" s="59">
        <v>507000000</v>
      </c>
      <c r="P22" s="79">
        <f>N22/O22*100</f>
        <v>48.164299802761342</v>
      </c>
      <c r="Q22" s="79">
        <f>P22-M22</f>
        <v>-3.8145956607495037</v>
      </c>
      <c r="R22" s="59">
        <v>-3814214</v>
      </c>
      <c r="S22" s="59">
        <f>G22+R22</f>
        <v>48159484</v>
      </c>
      <c r="T22" s="80">
        <v>0</v>
      </c>
      <c r="U22" s="38"/>
    </row>
    <row r="23" spans="1:21" ht="20.100000000000001" customHeight="1" x14ac:dyDescent="0.2">
      <c r="A23" s="63" t="s">
        <v>46</v>
      </c>
      <c r="B23" s="58" t="s">
        <v>45</v>
      </c>
      <c r="C23" s="40">
        <v>7200000</v>
      </c>
      <c r="D23" s="39">
        <v>100000</v>
      </c>
      <c r="E23" s="61">
        <v>72</v>
      </c>
      <c r="F23" s="41">
        <f>D23*E23</f>
        <v>7200000</v>
      </c>
      <c r="G23" s="61">
        <v>12929040</v>
      </c>
      <c r="H23" s="39"/>
      <c r="I23" s="39"/>
      <c r="J23" s="39"/>
      <c r="K23" s="39">
        <v>305269000</v>
      </c>
      <c r="L23" s="39">
        <v>170000000</v>
      </c>
      <c r="M23" s="79">
        <f>K23/L23*100</f>
        <v>179.57</v>
      </c>
      <c r="N23" s="39">
        <v>314208000</v>
      </c>
      <c r="O23" s="39">
        <v>170000000</v>
      </c>
      <c r="P23" s="79">
        <f>N23/O23*100</f>
        <v>184.82823529411766</v>
      </c>
      <c r="Q23" s="79">
        <f>P23-M23</f>
        <v>5.258235294117668</v>
      </c>
      <c r="R23" s="39">
        <v>378593</v>
      </c>
      <c r="S23" s="59">
        <f>G23+R23</f>
        <v>13307633</v>
      </c>
      <c r="T23" s="80">
        <v>0</v>
      </c>
      <c r="U23" s="38"/>
    </row>
    <row r="24" spans="1:21" ht="24.95" customHeight="1" thickBot="1" x14ac:dyDescent="0.25">
      <c r="A24" s="81"/>
      <c r="B24" s="82"/>
      <c r="C24" s="83">
        <f>SUM(C22:C23)</f>
        <v>107190000</v>
      </c>
      <c r="D24" s="84"/>
      <c r="E24" s="85"/>
      <c r="F24" s="86">
        <f>SUM(F22:F23)</f>
        <v>107190000</v>
      </c>
      <c r="G24" s="83">
        <f>SUM(G22:G23)</f>
        <v>64902738</v>
      </c>
      <c r="H24" s="87">
        <f>SUM(H22:H23)</f>
        <v>0</v>
      </c>
      <c r="I24" s="87">
        <f>SUM(I22:I23)</f>
        <v>0</v>
      </c>
      <c r="J24" s="44">
        <v>0</v>
      </c>
      <c r="K24" s="83">
        <f>SUM(K22:K23)</f>
        <v>568802000</v>
      </c>
      <c r="L24" s="83">
        <f>SUM(L22:L23)</f>
        <v>677000000</v>
      </c>
      <c r="M24" s="45"/>
      <c r="N24" s="83">
        <f>SUM(N22:N23)</f>
        <v>558401000</v>
      </c>
      <c r="O24" s="83">
        <f>SUM(O22:O23)</f>
        <v>677000000</v>
      </c>
      <c r="P24" s="45"/>
      <c r="Q24" s="83"/>
      <c r="R24" s="83"/>
      <c r="S24" s="83">
        <f>SUM(S22:S23)</f>
        <v>61467117</v>
      </c>
      <c r="T24" s="88">
        <f>SUM(T22:T23)</f>
        <v>0</v>
      </c>
    </row>
    <row r="25" spans="1:21" x14ac:dyDescent="0.2">
      <c r="A25" s="46"/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T25" s="2"/>
    </row>
    <row r="26" spans="1:21" ht="15" customHeight="1" x14ac:dyDescent="0.2">
      <c r="A26" s="32" t="s">
        <v>47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21" ht="15" customHeight="1" x14ac:dyDescent="0.2">
      <c r="A27" s="32" t="s">
        <v>48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21" x14ac:dyDescent="0.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1:21" x14ac:dyDescent="0.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spans="1:21" ht="18.75" x14ac:dyDescent="0.3">
      <c r="A30" s="96" t="s">
        <v>49</v>
      </c>
      <c r="B30" s="96"/>
      <c r="C30" s="96"/>
      <c r="D30" s="96"/>
      <c r="E30" s="48"/>
      <c r="F30" s="48"/>
      <c r="G30" s="48"/>
      <c r="H30" s="48"/>
      <c r="I30" s="48"/>
      <c r="J30" s="48"/>
      <c r="K30" s="48"/>
      <c r="L30" s="48"/>
      <c r="M30" s="48"/>
      <c r="O30" s="48"/>
      <c r="P30" s="48"/>
      <c r="Q30" s="48"/>
      <c r="R30" s="48"/>
    </row>
    <row r="31" spans="1:21" ht="13.5" thickBot="1" x14ac:dyDescent="0.25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O31" s="48"/>
      <c r="P31" s="48"/>
      <c r="Q31" s="48"/>
      <c r="R31" s="48"/>
    </row>
    <row r="32" spans="1:21" ht="39" thickBot="1" x14ac:dyDescent="0.25">
      <c r="A32" s="8" t="s">
        <v>4</v>
      </c>
      <c r="B32" s="15" t="s">
        <v>50</v>
      </c>
      <c r="C32" s="15" t="s">
        <v>51</v>
      </c>
      <c r="D32" s="15" t="s">
        <v>52</v>
      </c>
      <c r="E32" s="16" t="s">
        <v>53</v>
      </c>
      <c r="F32" s="89" t="s">
        <v>54</v>
      </c>
      <c r="G32" s="49"/>
      <c r="K32" s="2"/>
      <c r="L32" s="2"/>
      <c r="M32" s="2"/>
      <c r="P32" s="2"/>
      <c r="Q32" s="2"/>
      <c r="R32" s="2"/>
    </row>
    <row r="33" spans="1:17" ht="20.100000000000001" customHeight="1" thickBot="1" x14ac:dyDescent="0.3">
      <c r="A33" s="50">
        <f>C24+C11</f>
        <v>115838000</v>
      </c>
      <c r="B33" s="51">
        <f>F11+F24</f>
        <v>111690000</v>
      </c>
      <c r="C33" s="51">
        <f>F24+J11</f>
        <v>108690000</v>
      </c>
      <c r="D33" s="52">
        <f>P11+G24</f>
        <v>111498738</v>
      </c>
      <c r="E33" s="53">
        <f>S11+S24</f>
        <v>100323117</v>
      </c>
      <c r="F33" s="54">
        <f>U11+T24</f>
        <v>0</v>
      </c>
      <c r="G33" s="7"/>
      <c r="K33" s="2"/>
      <c r="L33" s="2"/>
      <c r="M33" s="2"/>
      <c r="Q33" s="2"/>
    </row>
    <row r="34" spans="1:17" x14ac:dyDescent="0.2">
      <c r="A34" s="2"/>
      <c r="C34" s="2"/>
      <c r="K34" s="2"/>
      <c r="L34" s="2"/>
      <c r="M34" s="2"/>
    </row>
    <row r="35" spans="1:17" x14ac:dyDescent="0.2">
      <c r="A35" s="2"/>
      <c r="B35" s="2"/>
      <c r="C35" s="2"/>
      <c r="D35" s="2"/>
      <c r="K35" s="2"/>
      <c r="L35" s="2"/>
      <c r="M35" s="2"/>
    </row>
    <row r="36" spans="1:17" x14ac:dyDescent="0.2">
      <c r="A36" s="1" t="s">
        <v>55</v>
      </c>
      <c r="B36" s="2"/>
      <c r="D36" s="2"/>
      <c r="G36" s="2"/>
      <c r="H36" s="2"/>
      <c r="K36" s="2"/>
      <c r="L36" s="2"/>
      <c r="M36" s="2"/>
    </row>
    <row r="38" spans="1:17" x14ac:dyDescent="0.2">
      <c r="A38" s="1" t="s">
        <v>56</v>
      </c>
      <c r="B38" s="2"/>
      <c r="E38" s="2" t="s">
        <v>57</v>
      </c>
      <c r="K38" s="2"/>
      <c r="L38" s="2"/>
      <c r="M38" s="2"/>
    </row>
    <row r="39" spans="1:17" x14ac:dyDescent="0.2">
      <c r="K39" s="2"/>
      <c r="L39" s="2"/>
      <c r="M39" s="2"/>
    </row>
    <row r="40" spans="1:17" x14ac:dyDescent="0.2">
      <c r="K40" s="2"/>
      <c r="L40" s="2"/>
      <c r="M40" s="2"/>
    </row>
    <row r="41" spans="1:17" x14ac:dyDescent="0.2">
      <c r="K41" s="2"/>
      <c r="L41" s="2"/>
      <c r="M41" s="2"/>
    </row>
    <row r="42" spans="1:17" x14ac:dyDescent="0.2">
      <c r="K42" s="2"/>
      <c r="L42" s="2"/>
      <c r="M42" s="2"/>
    </row>
    <row r="43" spans="1:17" x14ac:dyDescent="0.2">
      <c r="K43" s="2"/>
      <c r="L43" s="2"/>
      <c r="M43" s="2"/>
    </row>
    <row r="44" spans="1:17" x14ac:dyDescent="0.2">
      <c r="K44" s="2"/>
      <c r="L44" s="2"/>
      <c r="M44" s="2"/>
    </row>
    <row r="45" spans="1:17" x14ac:dyDescent="0.2">
      <c r="K45" s="2"/>
      <c r="L45" s="2"/>
      <c r="M45" s="2"/>
    </row>
    <row r="46" spans="1:17" x14ac:dyDescent="0.2">
      <c r="K46" s="2"/>
      <c r="L46" s="2"/>
      <c r="M46" s="2"/>
    </row>
    <row r="47" spans="1:17" x14ac:dyDescent="0.2">
      <c r="K47" s="2"/>
      <c r="L47" s="2"/>
      <c r="M47" s="2"/>
    </row>
    <row r="48" spans="1:17" x14ac:dyDescent="0.2">
      <c r="B48" s="6"/>
      <c r="K48" s="2"/>
      <c r="L48" s="2"/>
      <c r="M48" s="2"/>
    </row>
    <row r="49" spans="2:13" x14ac:dyDescent="0.2">
      <c r="B49" s="38"/>
      <c r="K49" s="2"/>
      <c r="L49" s="2"/>
      <c r="M49" s="2"/>
    </row>
    <row r="50" spans="2:13" x14ac:dyDescent="0.2">
      <c r="B50" s="38"/>
      <c r="K50" s="2"/>
      <c r="L50" s="2"/>
      <c r="M50" s="2"/>
    </row>
    <row r="51" spans="2:13" x14ac:dyDescent="0.2">
      <c r="B51" s="38"/>
      <c r="K51" s="2"/>
      <c r="L51" s="2"/>
      <c r="M51" s="2"/>
    </row>
    <row r="52" spans="2:13" x14ac:dyDescent="0.2">
      <c r="B52" s="38"/>
      <c r="K52" s="2"/>
      <c r="L52" s="2"/>
      <c r="M52" s="2"/>
    </row>
    <row r="53" spans="2:13" x14ac:dyDescent="0.2">
      <c r="B53" s="38"/>
      <c r="C53" s="38"/>
      <c r="K53" s="2"/>
      <c r="L53" s="2"/>
      <c r="M53" s="2"/>
    </row>
    <row r="54" spans="2:13" x14ac:dyDescent="0.2">
      <c r="B54" s="55"/>
    </row>
  </sheetData>
  <mergeCells count="4">
    <mergeCell ref="A17:S17"/>
    <mergeCell ref="A30:D30"/>
    <mergeCell ref="A3:U3"/>
    <mergeCell ref="A4:U4"/>
  </mergeCells>
  <pageMargins left="0.36" right="0.2" top="0.74803149606299213" bottom="0.74803149606299213" header="0.31496062992125984" footer="0.31496062992125984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 részvény</vt:lpstr>
      <vt:lpstr>' részvény'!Nyomtatási_terület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Havas Beatrix</dc:creator>
  <cp:lastModifiedBy>Balog Lászlóné Zsuzsa</cp:lastModifiedBy>
  <cp:lastPrinted>2021-05-15T14:39:21Z</cp:lastPrinted>
  <dcterms:created xsi:type="dcterms:W3CDTF">2021-05-12T13:36:43Z</dcterms:created>
  <dcterms:modified xsi:type="dcterms:W3CDTF">2021-05-15T14:41:20Z</dcterms:modified>
</cp:coreProperties>
</file>