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Penzugyi es Koltsegvetesi Osztaly\HUPENZU\2020\Zárszámadás 2020\Leadott\"/>
    </mc:Choice>
  </mc:AlternateContent>
  <bookViews>
    <workbookView xWindow="0" yWindow="0" windowWidth="28800" windowHeight="12135" tabRatio="736"/>
  </bookViews>
  <sheets>
    <sheet name="T.1.mérleg" sheetId="402" r:id="rId1"/>
    <sheet name="T.2._kiadás" sheetId="350" r:id="rId2"/>
    <sheet name="T.3._bevétel" sheetId="351" r:id="rId3"/>
    <sheet name="4.tábla" sheetId="301" r:id="rId4"/>
    <sheet name="5.tábla" sheetId="302" r:id="rId5"/>
    <sheet name="6.sz" sheetId="453" r:id="rId6"/>
    <sheet name="7.sz" sheetId="454" r:id="rId7"/>
    <sheet name="8.sz" sheetId="458" r:id="rId8"/>
    <sheet name="T.9.műk.peszk.kiad" sheetId="314" r:id="rId9"/>
    <sheet name="T.10.műk.bev." sheetId="315" r:id="rId10"/>
    <sheet name="T.11.felh.peszk.átad." sheetId="316" r:id="rId11"/>
    <sheet name="T.12.felhalm.bev." sheetId="317" r:id="rId12"/>
    <sheet name="T.13_kölcsönök" sheetId="387" r:id="rId13"/>
    <sheet name="T.14_felúj" sheetId="403" r:id="rId14"/>
    <sheet name="T.15_ beruh " sheetId="404" r:id="rId15"/>
    <sheet name="T.16.Tartalék" sheetId="385" r:id="rId16"/>
    <sheet name="T.17.Maradv össz" sheetId="445" r:id="rId17"/>
    <sheet name="T.17.2.Maradv intézmények " sheetId="452" r:id="rId18"/>
    <sheet name="egysz.mérleg" sheetId="394" state="hidden" r:id="rId19"/>
    <sheet name="egysz.pforg" sheetId="343" state="hidden" r:id="rId20"/>
    <sheet name="egysz.pm." sheetId="344" state="hidden" r:id="rId21"/>
    <sheet name="pm.kimutatás" sheetId="370" state="hidden" r:id="rId22"/>
    <sheet name="pm.ÖM" sheetId="401" state="hidden" r:id="rId23"/>
    <sheet name="kötött normatív" sheetId="328" state="hidden" r:id="rId24"/>
    <sheet name="központosított" sheetId="329" state="hidden" r:id="rId25"/>
    <sheet name="cél,címzett" sheetId="330" state="hidden" r:id="rId26"/>
  </sheets>
  <definedNames>
    <definedName name="_15_" localSheetId="5">#REF!</definedName>
    <definedName name="_15_" localSheetId="6">#REF!</definedName>
    <definedName name="_15_" localSheetId="7">#REF!</definedName>
    <definedName name="_15_">#REF!</definedName>
    <definedName name="_16_" localSheetId="5">#REF!</definedName>
    <definedName name="_16_" localSheetId="6">#REF!</definedName>
    <definedName name="_16_" localSheetId="7">#REF!</definedName>
    <definedName name="_16_">#REF!</definedName>
    <definedName name="_1Excel_BuiltIn_Print_Area_34_1" localSheetId="7">#REF!</definedName>
    <definedName name="_1Excel_BuiltIn_Print_Area_34_1" localSheetId="19">#REF!</definedName>
    <definedName name="_1Excel_BuiltIn_Print_Area_34_1" localSheetId="17">#REF!</definedName>
    <definedName name="_1Excel_BuiltIn_Print_Area_34_1">#REF!</definedName>
    <definedName name="_2Excel_BuiltIn_Print_Area_34_1" localSheetId="20">#REF!</definedName>
    <definedName name="_3Excel_BuiltIn_Print_Area_34_1" localSheetId="21">#REF!</definedName>
    <definedName name="_3Excel_BuiltIn_Print_Area_34_1" localSheetId="22">#REF!</definedName>
    <definedName name="_4Excel_BuiltIn_Print_Area_34_1" localSheetId="7">#REF!</definedName>
    <definedName name="_4Excel_BuiltIn_Print_Area_34_1" localSheetId="17">#REF!</definedName>
    <definedName name="_4Excel_BuiltIn_Print_Area_34_1">#REF!</definedName>
    <definedName name="a" localSheetId="6">#REF!</definedName>
    <definedName name="a" localSheetId="7">#REF!</definedName>
    <definedName name="a" localSheetId="17">#REF!</definedName>
    <definedName name="a">#REF!</definedName>
    <definedName name="Excel_BuiltIn_Print_Area_100_1" localSheetId="5">#REF!</definedName>
    <definedName name="Excel_BuiltIn_Print_Area_100_1" localSheetId="6">#REF!</definedName>
    <definedName name="Excel_BuiltIn_Print_Area_100_1" localSheetId="7">#REF!</definedName>
    <definedName name="Excel_BuiltIn_Print_Area_100_1" localSheetId="18">#REF!</definedName>
    <definedName name="Excel_BuiltIn_Print_Area_100_1" localSheetId="20">#REF!</definedName>
    <definedName name="Excel_BuiltIn_Print_Area_100_1" localSheetId="21">#REF!</definedName>
    <definedName name="Excel_BuiltIn_Print_Area_100_1" localSheetId="22">#REF!</definedName>
    <definedName name="Excel_BuiltIn_Print_Area_100_1" localSheetId="17">#REF!</definedName>
    <definedName name="Excel_BuiltIn_Print_Area_100_1">#REF!</definedName>
    <definedName name="Excel_BuiltIn_Print_Area_109_1" localSheetId="5">#REF!</definedName>
    <definedName name="Excel_BuiltIn_Print_Area_109_1" localSheetId="6">#REF!</definedName>
    <definedName name="Excel_BuiltIn_Print_Area_109_1" localSheetId="7">#REF!</definedName>
    <definedName name="Excel_BuiltIn_Print_Area_109_1" localSheetId="18">#REF!</definedName>
    <definedName name="Excel_BuiltIn_Print_Area_109_1" localSheetId="19">#REF!</definedName>
    <definedName name="Excel_BuiltIn_Print_Area_109_1" localSheetId="20">#REF!</definedName>
    <definedName name="Excel_BuiltIn_Print_Area_109_1" localSheetId="21">#REF!</definedName>
    <definedName name="Excel_BuiltIn_Print_Area_109_1" localSheetId="22">#REF!</definedName>
    <definedName name="Excel_BuiltIn_Print_Area_109_1" localSheetId="14">'T.15_ beruh '!$A$13:$D$274</definedName>
    <definedName name="Excel_BuiltIn_Print_Area_109_1" localSheetId="17">#REF!</definedName>
    <definedName name="Excel_BuiltIn_Print_Area_109_1">#REF!</definedName>
    <definedName name="Excel_BuiltIn_Print_Area_111" localSheetId="5">#REF!</definedName>
    <definedName name="Excel_BuiltIn_Print_Area_111" localSheetId="6">#REF!</definedName>
    <definedName name="Excel_BuiltIn_Print_Area_111" localSheetId="7">#REF!</definedName>
    <definedName name="Excel_BuiltIn_Print_Area_111" localSheetId="18">#REF!</definedName>
    <definedName name="Excel_BuiltIn_Print_Area_111" localSheetId="17">#REF!</definedName>
    <definedName name="Excel_BuiltIn_Print_Area_111">#REF!</definedName>
    <definedName name="Excel_BuiltIn_Print_Area_14_1" localSheetId="5">#REF!</definedName>
    <definedName name="Excel_BuiltIn_Print_Area_14_1" localSheetId="7">#REF!</definedName>
    <definedName name="Excel_BuiltIn_Print_Area_14_1" localSheetId="18">#REF!</definedName>
    <definedName name="Excel_BuiltIn_Print_Area_14_1" localSheetId="20">#REF!</definedName>
    <definedName name="Excel_BuiltIn_Print_Area_14_1" localSheetId="21">#REF!</definedName>
    <definedName name="Excel_BuiltIn_Print_Area_14_1" localSheetId="22">#REF!</definedName>
    <definedName name="Excel_BuiltIn_Print_Area_14_1" localSheetId="0">#REF!</definedName>
    <definedName name="Excel_BuiltIn_Print_Area_14_1" localSheetId="12">#REF!</definedName>
    <definedName name="Excel_BuiltIn_Print_Area_14_1" localSheetId="13">#REF!</definedName>
    <definedName name="Excel_BuiltIn_Print_Area_14_1" localSheetId="14">#REF!</definedName>
    <definedName name="Excel_BuiltIn_Print_Area_14_1" localSheetId="17">#REF!</definedName>
    <definedName name="Excel_BuiltIn_Print_Area_14_1">#REF!</definedName>
    <definedName name="Excel_BuiltIn_Print_Area_14_1_1" localSheetId="5">#REF!</definedName>
    <definedName name="Excel_BuiltIn_Print_Area_14_1_1" localSheetId="7">#REF!</definedName>
    <definedName name="Excel_BuiltIn_Print_Area_14_1_1" localSheetId="18">#REF!</definedName>
    <definedName name="Excel_BuiltIn_Print_Area_14_1_1" localSheetId="20">#REF!</definedName>
    <definedName name="Excel_BuiltIn_Print_Area_14_1_1" localSheetId="21">#REF!</definedName>
    <definedName name="Excel_BuiltIn_Print_Area_14_1_1" localSheetId="22">#REF!</definedName>
    <definedName name="Excel_BuiltIn_Print_Area_14_1_1" localSheetId="0">#REF!</definedName>
    <definedName name="Excel_BuiltIn_Print_Area_14_1_1" localSheetId="12">#REF!</definedName>
    <definedName name="Excel_BuiltIn_Print_Area_14_1_1" localSheetId="13">#REF!</definedName>
    <definedName name="Excel_BuiltIn_Print_Area_14_1_1" localSheetId="14">#REF!</definedName>
    <definedName name="Excel_BuiltIn_Print_Area_14_1_1" localSheetId="17">#REF!</definedName>
    <definedName name="Excel_BuiltIn_Print_Area_14_1_1">#REF!</definedName>
    <definedName name="Excel_BuiltIn_Print_Area_2_1" localSheetId="7">#REF!</definedName>
    <definedName name="Excel_BuiltIn_Print_Area_2_1" localSheetId="18">#REF!</definedName>
    <definedName name="Excel_BuiltIn_Print_Area_2_1" localSheetId="20">#REF!</definedName>
    <definedName name="Excel_BuiltIn_Print_Area_2_1" localSheetId="21">#REF!</definedName>
    <definedName name="Excel_BuiltIn_Print_Area_2_1" localSheetId="22">#REF!</definedName>
    <definedName name="Excel_BuiltIn_Print_Area_2_1" localSheetId="17">#REF!</definedName>
    <definedName name="Excel_BuiltIn_Print_Area_2_1">#REF!</definedName>
    <definedName name="Excel_BuiltIn_Print_Area_29_1" localSheetId="5">#REF!</definedName>
    <definedName name="Excel_BuiltIn_Print_Area_29_1" localSheetId="7">#REF!</definedName>
    <definedName name="Excel_BuiltIn_Print_Area_29_1" localSheetId="18">#REF!</definedName>
    <definedName name="Excel_BuiltIn_Print_Area_29_1" localSheetId="20">#REF!</definedName>
    <definedName name="Excel_BuiltIn_Print_Area_29_1" localSheetId="21">#REF!</definedName>
    <definedName name="Excel_BuiltIn_Print_Area_29_1" localSheetId="22">#REF!</definedName>
    <definedName name="Excel_BuiltIn_Print_Area_29_1" localSheetId="0">#REF!</definedName>
    <definedName name="Excel_BuiltIn_Print_Area_29_1" localSheetId="12">#REF!</definedName>
    <definedName name="Excel_BuiltIn_Print_Area_29_1" localSheetId="13">#REF!</definedName>
    <definedName name="Excel_BuiltIn_Print_Area_29_1" localSheetId="14">#REF!</definedName>
    <definedName name="Excel_BuiltIn_Print_Area_29_1" localSheetId="17">#REF!</definedName>
    <definedName name="Excel_BuiltIn_Print_Area_29_1" localSheetId="1">#REF!</definedName>
    <definedName name="Excel_BuiltIn_Print_Area_29_1" localSheetId="2">#REF!</definedName>
    <definedName name="Excel_BuiltIn_Print_Area_29_1">#REF!</definedName>
    <definedName name="Excel_BuiltIn_Print_Area_29_1_1" localSheetId="5">#REF!</definedName>
    <definedName name="Excel_BuiltIn_Print_Area_29_1_1" localSheetId="7">#REF!</definedName>
    <definedName name="Excel_BuiltIn_Print_Area_29_1_1" localSheetId="18">#REF!</definedName>
    <definedName name="Excel_BuiltIn_Print_Area_29_1_1" localSheetId="20">#REF!</definedName>
    <definedName name="Excel_BuiltIn_Print_Area_29_1_1" localSheetId="21">#REF!</definedName>
    <definedName name="Excel_BuiltIn_Print_Area_29_1_1" localSheetId="22">#REF!</definedName>
    <definedName name="Excel_BuiltIn_Print_Area_29_1_1" localSheetId="0">#REF!</definedName>
    <definedName name="Excel_BuiltIn_Print_Area_29_1_1" localSheetId="12">#REF!</definedName>
    <definedName name="Excel_BuiltIn_Print_Area_29_1_1" localSheetId="13">#REF!</definedName>
    <definedName name="Excel_BuiltIn_Print_Area_29_1_1" localSheetId="14">#REF!</definedName>
    <definedName name="Excel_BuiltIn_Print_Area_29_1_1" localSheetId="17">#REF!</definedName>
    <definedName name="Excel_BuiltIn_Print_Area_29_1_1" localSheetId="1">#REF!</definedName>
    <definedName name="Excel_BuiltIn_Print_Area_29_1_1" localSheetId="2">#REF!</definedName>
    <definedName name="Excel_BuiltIn_Print_Area_29_1_1">#REF!</definedName>
    <definedName name="Excel_BuiltIn_Print_Area_29_1_1_62" localSheetId="5">#REF!</definedName>
    <definedName name="Excel_BuiltIn_Print_Area_29_1_1_62" localSheetId="7">#REF!</definedName>
    <definedName name="Excel_BuiltIn_Print_Area_29_1_1_62">#REF!</definedName>
    <definedName name="Excel_BuiltIn_Print_Area_29_1_62" localSheetId="5">#REF!</definedName>
    <definedName name="Excel_BuiltIn_Print_Area_29_1_62" localSheetId="7">#REF!</definedName>
    <definedName name="Excel_BuiltIn_Print_Area_29_1_62">#REF!</definedName>
    <definedName name="Excel_BuiltIn_Print_Area_30_1" localSheetId="7">#REF!</definedName>
    <definedName name="Excel_BuiltIn_Print_Area_30_1" localSheetId="18">#REF!</definedName>
    <definedName name="Excel_BuiltIn_Print_Area_30_1" localSheetId="20">#REF!</definedName>
    <definedName name="Excel_BuiltIn_Print_Area_30_1" localSheetId="21">#REF!</definedName>
    <definedName name="Excel_BuiltIn_Print_Area_30_1" localSheetId="22">#REF!</definedName>
    <definedName name="Excel_BuiltIn_Print_Area_30_1" localSheetId="17">#REF!</definedName>
    <definedName name="Excel_BuiltIn_Print_Area_30_1">#REF!</definedName>
    <definedName name="Excel_BuiltIn_Print_Area_31_1" localSheetId="5">#REF!</definedName>
    <definedName name="Excel_BuiltIn_Print_Area_31_1" localSheetId="7">#REF!</definedName>
    <definedName name="Excel_BuiltIn_Print_Area_31_1" localSheetId="18">#REF!</definedName>
    <definedName name="Excel_BuiltIn_Print_Area_31_1" localSheetId="19">#REF!</definedName>
    <definedName name="Excel_BuiltIn_Print_Area_31_1" localSheetId="20">#REF!</definedName>
    <definedName name="Excel_BuiltIn_Print_Area_31_1" localSheetId="21">#REF!</definedName>
    <definedName name="Excel_BuiltIn_Print_Area_31_1" localSheetId="22">#REF!</definedName>
    <definedName name="Excel_BuiltIn_Print_Area_31_1" localSheetId="0">#REF!</definedName>
    <definedName name="Excel_BuiltIn_Print_Area_31_1" localSheetId="12">#REF!</definedName>
    <definedName name="Excel_BuiltIn_Print_Area_31_1" localSheetId="13">#REF!</definedName>
    <definedName name="Excel_BuiltIn_Print_Area_31_1" localSheetId="14">#REF!</definedName>
    <definedName name="Excel_BuiltIn_Print_Area_31_1" localSheetId="17">#REF!</definedName>
    <definedName name="Excel_BuiltIn_Print_Area_31_1" localSheetId="1">#REF!</definedName>
    <definedName name="Excel_BuiltIn_Print_Area_31_1" localSheetId="2">#REF!</definedName>
    <definedName name="Excel_BuiltIn_Print_Area_31_1">#REF!</definedName>
    <definedName name="Excel_BuiltIn_Print_Area_32_1" localSheetId="5">#REF!</definedName>
    <definedName name="Excel_BuiltIn_Print_Area_32_1" localSheetId="7">#REF!</definedName>
    <definedName name="Excel_BuiltIn_Print_Area_32_1" localSheetId="18">#REF!</definedName>
    <definedName name="Excel_BuiltIn_Print_Area_32_1" localSheetId="20">#REF!</definedName>
    <definedName name="Excel_BuiltIn_Print_Area_32_1" localSheetId="21">#REF!</definedName>
    <definedName name="Excel_BuiltIn_Print_Area_32_1" localSheetId="22">#REF!</definedName>
    <definedName name="Excel_BuiltIn_Print_Area_32_1" localSheetId="0">#REF!</definedName>
    <definedName name="Excel_BuiltIn_Print_Area_32_1" localSheetId="12">#REF!</definedName>
    <definedName name="Excel_BuiltIn_Print_Area_32_1" localSheetId="13">#REF!</definedName>
    <definedName name="Excel_BuiltIn_Print_Area_32_1" localSheetId="14">#REF!</definedName>
    <definedName name="Excel_BuiltIn_Print_Area_32_1" localSheetId="17">#REF!</definedName>
    <definedName name="Excel_BuiltIn_Print_Area_32_1" localSheetId="1">#REF!</definedName>
    <definedName name="Excel_BuiltIn_Print_Area_32_1" localSheetId="2">#REF!</definedName>
    <definedName name="Excel_BuiltIn_Print_Area_32_1">#REF!</definedName>
    <definedName name="Excel_BuiltIn_Print_Area_32_1_64" localSheetId="5">#REF!</definedName>
    <definedName name="Excel_BuiltIn_Print_Area_32_1_64" localSheetId="7">#REF!</definedName>
    <definedName name="Excel_BuiltIn_Print_Area_32_1_64">#REF!</definedName>
    <definedName name="Excel_BuiltIn_Print_Area_33_1" localSheetId="5">#REF!</definedName>
    <definedName name="Excel_BuiltIn_Print_Area_33_1" localSheetId="7">#REF!</definedName>
    <definedName name="Excel_BuiltIn_Print_Area_33_1" localSheetId="18">#REF!</definedName>
    <definedName name="Excel_BuiltIn_Print_Area_33_1" localSheetId="20">#REF!</definedName>
    <definedName name="Excel_BuiltIn_Print_Area_33_1" localSheetId="21">#REF!</definedName>
    <definedName name="Excel_BuiltIn_Print_Area_33_1" localSheetId="22">#REF!</definedName>
    <definedName name="Excel_BuiltIn_Print_Area_33_1" localSheetId="17">#REF!</definedName>
    <definedName name="Excel_BuiltIn_Print_Area_33_1">#REF!</definedName>
    <definedName name="Excel_BuiltIn_Print_Area_34_1" localSheetId="5">#REF!</definedName>
    <definedName name="Excel_BuiltIn_Print_Area_34_1" localSheetId="7">#REF!</definedName>
    <definedName name="Excel_BuiltIn_Print_Area_34_1" localSheetId="18">#REF!</definedName>
    <definedName name="Excel_BuiltIn_Print_Area_34_1" localSheetId="19">#REF!</definedName>
    <definedName name="Excel_BuiltIn_Print_Area_34_1" localSheetId="20">#REF!</definedName>
    <definedName name="Excel_BuiltIn_Print_Area_34_1" localSheetId="21">#REF!</definedName>
    <definedName name="Excel_BuiltIn_Print_Area_34_1" localSheetId="22">#REF!</definedName>
    <definedName name="Excel_BuiltIn_Print_Area_34_1" localSheetId="0">#REF!</definedName>
    <definedName name="Excel_BuiltIn_Print_Area_34_1" localSheetId="12">#REF!</definedName>
    <definedName name="Excel_BuiltIn_Print_Area_34_1" localSheetId="13">#REF!</definedName>
    <definedName name="Excel_BuiltIn_Print_Area_34_1" localSheetId="14">#REF!</definedName>
    <definedName name="Excel_BuiltIn_Print_Area_34_1" localSheetId="17">#REF!</definedName>
    <definedName name="Excel_BuiltIn_Print_Area_34_1" localSheetId="1">#REF!</definedName>
    <definedName name="Excel_BuiltIn_Print_Area_34_1" localSheetId="2">#REF!</definedName>
    <definedName name="Excel_BuiltIn_Print_Area_34_1">#REF!</definedName>
    <definedName name="Excel_BuiltIn_Print_Area_35_1" localSheetId="5">#REF!</definedName>
    <definedName name="Excel_BuiltIn_Print_Area_35_1" localSheetId="7">#REF!</definedName>
    <definedName name="Excel_BuiltIn_Print_Area_35_1" localSheetId="18">#REF!</definedName>
    <definedName name="Excel_BuiltIn_Print_Area_35_1" localSheetId="20">#REF!</definedName>
    <definedName name="Excel_BuiltIn_Print_Area_35_1" localSheetId="21">#REF!</definedName>
    <definedName name="Excel_BuiltIn_Print_Area_35_1" localSheetId="22">#REF!</definedName>
    <definedName name="Excel_BuiltIn_Print_Area_35_1" localSheetId="17">#REF!</definedName>
    <definedName name="Excel_BuiltIn_Print_Area_35_1">#REF!</definedName>
    <definedName name="Excel_BuiltIn_Print_Area_36_1" localSheetId="5">#REF!</definedName>
    <definedName name="Excel_BuiltIn_Print_Area_36_1" localSheetId="7">#REF!</definedName>
    <definedName name="Excel_BuiltIn_Print_Area_36_1" localSheetId="18">#REF!</definedName>
    <definedName name="Excel_BuiltIn_Print_Area_36_1" localSheetId="20">#REF!</definedName>
    <definedName name="Excel_BuiltIn_Print_Area_36_1" localSheetId="21">#REF!</definedName>
    <definedName name="Excel_BuiltIn_Print_Area_36_1" localSheetId="22">#REF!</definedName>
    <definedName name="Excel_BuiltIn_Print_Area_36_1" localSheetId="17">#REF!</definedName>
    <definedName name="Excel_BuiltIn_Print_Area_36_1">#REF!</definedName>
    <definedName name="Excel_BuiltIn_Print_Area_37_1" localSheetId="5">#REF!</definedName>
    <definedName name="Excel_BuiltIn_Print_Area_37_1" localSheetId="7">#REF!</definedName>
    <definedName name="Excel_BuiltIn_Print_Area_37_1" localSheetId="18">#REF!</definedName>
    <definedName name="Excel_BuiltIn_Print_Area_37_1" localSheetId="20">#REF!</definedName>
    <definedName name="Excel_BuiltIn_Print_Area_37_1" localSheetId="21">#REF!</definedName>
    <definedName name="Excel_BuiltIn_Print_Area_37_1" localSheetId="22">#REF!</definedName>
    <definedName name="Excel_BuiltIn_Print_Area_37_1" localSheetId="0">#REF!</definedName>
    <definedName name="Excel_BuiltIn_Print_Area_37_1" localSheetId="12">#REF!</definedName>
    <definedName name="Excel_BuiltIn_Print_Area_37_1" localSheetId="13">#REF!</definedName>
    <definedName name="Excel_BuiltIn_Print_Area_37_1" localSheetId="14">#REF!</definedName>
    <definedName name="Excel_BuiltIn_Print_Area_37_1" localSheetId="17">#REF!</definedName>
    <definedName name="Excel_BuiltIn_Print_Area_37_1" localSheetId="1">#REF!</definedName>
    <definedName name="Excel_BuiltIn_Print_Area_37_1" localSheetId="2">#REF!</definedName>
    <definedName name="Excel_BuiltIn_Print_Area_37_1">#REF!</definedName>
    <definedName name="Excel_BuiltIn_Print_Area_38_1" localSheetId="7">#REF!</definedName>
    <definedName name="Excel_BuiltIn_Print_Area_38_1" localSheetId="18">#REF!</definedName>
    <definedName name="Excel_BuiltIn_Print_Area_38_1" localSheetId="20">#REF!</definedName>
    <definedName name="Excel_BuiltIn_Print_Area_38_1" localSheetId="21">#REF!</definedName>
    <definedName name="Excel_BuiltIn_Print_Area_38_1" localSheetId="22">#REF!</definedName>
    <definedName name="Excel_BuiltIn_Print_Area_38_1" localSheetId="17">#REF!</definedName>
    <definedName name="Excel_BuiltIn_Print_Area_38_1">#REF!</definedName>
    <definedName name="Excel_BuiltIn_Print_Area_4_1" localSheetId="5">#REF!</definedName>
    <definedName name="Excel_BuiltIn_Print_Area_4_1" localSheetId="7">#REF!</definedName>
    <definedName name="Excel_BuiltIn_Print_Area_4_1" localSheetId="18">#REF!</definedName>
    <definedName name="Excel_BuiltIn_Print_Area_4_1" localSheetId="20">#REF!</definedName>
    <definedName name="Excel_BuiltIn_Print_Area_4_1" localSheetId="21">#REF!</definedName>
    <definedName name="Excel_BuiltIn_Print_Area_4_1" localSheetId="22">#REF!</definedName>
    <definedName name="Excel_BuiltIn_Print_Area_4_1" localSheetId="17">#REF!</definedName>
    <definedName name="Excel_BuiltIn_Print_Area_4_1">#REF!</definedName>
    <definedName name="Excel_BuiltIn_Print_Area_41_1" localSheetId="5">#REF!</definedName>
    <definedName name="Excel_BuiltIn_Print_Area_41_1" localSheetId="7">#REF!</definedName>
    <definedName name="Excel_BuiltIn_Print_Area_41_1" localSheetId="18">#REF!</definedName>
    <definedName name="Excel_BuiltIn_Print_Area_41_1" localSheetId="20">#REF!</definedName>
    <definedName name="Excel_BuiltIn_Print_Area_41_1" localSheetId="21">#REF!</definedName>
    <definedName name="Excel_BuiltIn_Print_Area_41_1" localSheetId="22">#REF!</definedName>
    <definedName name="Excel_BuiltIn_Print_Area_41_1" localSheetId="17">#REF!</definedName>
    <definedName name="Excel_BuiltIn_Print_Area_41_1">#REF!</definedName>
    <definedName name="Excel_BuiltIn_Print_Area_44_1" localSheetId="5">#REF!</definedName>
    <definedName name="Excel_BuiltIn_Print_Area_44_1" localSheetId="7">#REF!</definedName>
    <definedName name="Excel_BuiltIn_Print_Area_44_1" localSheetId="18">#REF!</definedName>
    <definedName name="Excel_BuiltIn_Print_Area_44_1" localSheetId="20">#REF!</definedName>
    <definedName name="Excel_BuiltIn_Print_Area_44_1" localSheetId="21">#REF!</definedName>
    <definedName name="Excel_BuiltIn_Print_Area_44_1" localSheetId="22">#REF!</definedName>
    <definedName name="Excel_BuiltIn_Print_Area_44_1" localSheetId="17">#REF!</definedName>
    <definedName name="Excel_BuiltIn_Print_Area_44_1">#REF!</definedName>
    <definedName name="Excel_BuiltIn_Print_Area_48_1" localSheetId="5">#REF!</definedName>
    <definedName name="Excel_BuiltIn_Print_Area_48_1" localSheetId="7">#REF!</definedName>
    <definedName name="Excel_BuiltIn_Print_Area_48_1">#REF!</definedName>
    <definedName name="Excel_BuiltIn_Print_Area_5_1" localSheetId="5">#REF!</definedName>
    <definedName name="Excel_BuiltIn_Print_Area_5_1" localSheetId="7">#REF!</definedName>
    <definedName name="Excel_BuiltIn_Print_Area_5_1" localSheetId="18">#REF!</definedName>
    <definedName name="Excel_BuiltIn_Print_Area_5_1" localSheetId="20">#REF!</definedName>
    <definedName name="Excel_BuiltIn_Print_Area_5_1" localSheetId="21">#REF!</definedName>
    <definedName name="Excel_BuiltIn_Print_Area_5_1" localSheetId="22">#REF!</definedName>
    <definedName name="Excel_BuiltIn_Print_Area_5_1" localSheetId="17">#REF!</definedName>
    <definedName name="Excel_BuiltIn_Print_Area_5_1">#REF!</definedName>
    <definedName name="Excel_BuiltIn_Print_Area_50_1" localSheetId="5">#REF!</definedName>
    <definedName name="Excel_BuiltIn_Print_Area_50_1" localSheetId="7">#REF!</definedName>
    <definedName name="Excel_BuiltIn_Print_Area_50_1" localSheetId="18">#REF!</definedName>
    <definedName name="Excel_BuiltIn_Print_Area_50_1" localSheetId="20">#REF!</definedName>
    <definedName name="Excel_BuiltIn_Print_Area_50_1" localSheetId="21">#REF!</definedName>
    <definedName name="Excel_BuiltIn_Print_Area_50_1" localSheetId="22">#REF!</definedName>
    <definedName name="Excel_BuiltIn_Print_Area_50_1" localSheetId="17">#REF!</definedName>
    <definedName name="Excel_BuiltIn_Print_Area_50_1">#REF!</definedName>
    <definedName name="Excel_BuiltIn_Print_Area_55_1" localSheetId="5">#REF!</definedName>
    <definedName name="Excel_BuiltIn_Print_Area_55_1" localSheetId="7">#REF!</definedName>
    <definedName name="Excel_BuiltIn_Print_Area_55_1" localSheetId="18">#REF!</definedName>
    <definedName name="Excel_BuiltIn_Print_Area_55_1" localSheetId="19">#REF!</definedName>
    <definedName name="Excel_BuiltIn_Print_Area_55_1" localSheetId="20">#REF!</definedName>
    <definedName name="Excel_BuiltIn_Print_Area_55_1" localSheetId="21">#REF!</definedName>
    <definedName name="Excel_BuiltIn_Print_Area_55_1" localSheetId="22">#REF!</definedName>
    <definedName name="Excel_BuiltIn_Print_Area_55_1" localSheetId="0">#REF!</definedName>
    <definedName name="Excel_BuiltIn_Print_Area_55_1" localSheetId="12">#REF!</definedName>
    <definedName name="Excel_BuiltIn_Print_Area_55_1" localSheetId="13">#REF!</definedName>
    <definedName name="Excel_BuiltIn_Print_Area_55_1" localSheetId="14">#REF!</definedName>
    <definedName name="Excel_BuiltIn_Print_Area_55_1" localSheetId="17">#REF!</definedName>
    <definedName name="Excel_BuiltIn_Print_Area_55_1" localSheetId="1">#REF!</definedName>
    <definedName name="Excel_BuiltIn_Print_Area_55_1" localSheetId="2">#REF!</definedName>
    <definedName name="Excel_BuiltIn_Print_Area_55_1">#REF!</definedName>
    <definedName name="Excel_BuiltIn_Print_Area_61_1" localSheetId="5">#REF!</definedName>
    <definedName name="Excel_BuiltIn_Print_Area_61_1" localSheetId="7">#REF!</definedName>
    <definedName name="Excel_BuiltIn_Print_Area_61_1" localSheetId="18">#REF!</definedName>
    <definedName name="Excel_BuiltIn_Print_Area_61_1" localSheetId="20">#REF!</definedName>
    <definedName name="Excel_BuiltIn_Print_Area_61_1" localSheetId="21">#REF!</definedName>
    <definedName name="Excel_BuiltIn_Print_Area_61_1" localSheetId="22">#REF!</definedName>
    <definedName name="Excel_BuiltIn_Print_Area_61_1" localSheetId="17">#REF!</definedName>
    <definedName name="Excel_BuiltIn_Print_Area_61_1">#REF!</definedName>
    <definedName name="Excel_BuiltIn_Print_Area_61_1_68" localSheetId="5">#REF!</definedName>
    <definedName name="Excel_BuiltIn_Print_Area_61_1_68" localSheetId="7">#REF!</definedName>
    <definedName name="Excel_BuiltIn_Print_Area_61_1_68">#REF!</definedName>
    <definedName name="Excel_BuiltIn_Print_Area_62_1" localSheetId="5">#REF!</definedName>
    <definedName name="Excel_BuiltIn_Print_Area_62_1" localSheetId="7">#REF!</definedName>
    <definedName name="Excel_BuiltIn_Print_Area_62_1">#REF!</definedName>
    <definedName name="Excel_BuiltIn_Print_Area_64_1" localSheetId="7">#REF!</definedName>
    <definedName name="Excel_BuiltIn_Print_Area_64_1" localSheetId="18">#REF!</definedName>
    <definedName name="Excel_BuiltIn_Print_Area_64_1" localSheetId="20">#REF!</definedName>
    <definedName name="Excel_BuiltIn_Print_Area_64_1" localSheetId="21">#REF!</definedName>
    <definedName name="Excel_BuiltIn_Print_Area_64_1" localSheetId="22">#REF!</definedName>
    <definedName name="Excel_BuiltIn_Print_Area_64_1" localSheetId="17">#REF!</definedName>
    <definedName name="Excel_BuiltIn_Print_Area_64_1">#REF!</definedName>
    <definedName name="Excel_BuiltIn_Print_Area_71_1" localSheetId="7">#REF!</definedName>
    <definedName name="Excel_BuiltIn_Print_Area_71_1">#REF!</definedName>
    <definedName name="Excel_BuiltIn_Print_Area_91_1" localSheetId="5">#REF!</definedName>
    <definedName name="Excel_BuiltIn_Print_Area_91_1" localSheetId="7">#REF!</definedName>
    <definedName name="Excel_BuiltIn_Print_Area_91_1" localSheetId="18">#REF!</definedName>
    <definedName name="Excel_BuiltIn_Print_Area_91_1" localSheetId="20">#REF!</definedName>
    <definedName name="Excel_BuiltIn_Print_Area_91_1" localSheetId="21">#REF!</definedName>
    <definedName name="Excel_BuiltIn_Print_Area_91_1" localSheetId="22">#REF!</definedName>
    <definedName name="Excel_BuiltIn_Print_Area_91_1" localSheetId="17">#REF!</definedName>
    <definedName name="Excel_BuiltIn_Print_Area_91_1">#REF!</definedName>
    <definedName name="mama" localSheetId="7">#REF!</definedName>
    <definedName name="mama" localSheetId="17">#REF!</definedName>
    <definedName name="mama">#REF!</definedName>
    <definedName name="mimi">#REF!</definedName>
    <definedName name="_xlnm.Print_Titles" localSheetId="3">'4.tábla'!$A:$B</definedName>
    <definedName name="_xlnm.Print_Titles" localSheetId="4">'5.tábla'!$A:$B</definedName>
    <definedName name="_xlnm.Print_Titles" localSheetId="22">pm.ÖM!$A:$B</definedName>
    <definedName name="_xlnm.Print_Titles" localSheetId="13">T.14_felúj!$7:$10</definedName>
    <definedName name="_xlnm.Print_Titles" localSheetId="14">'T.15_ beruh '!$9:$12</definedName>
    <definedName name="_xlnm.Print_Area" localSheetId="3">'4.tábla'!$A$2:$DY$57</definedName>
    <definedName name="_xlnm.Print_Area" localSheetId="4">'5.tábla'!$A$2:$DY$92</definedName>
    <definedName name="_xlnm.Print_Area" localSheetId="5">'6.sz'!$A$1:$Q$51</definedName>
    <definedName name="_xlnm.Print_Area" localSheetId="6">'7.sz'!$A$1:$Q$51</definedName>
    <definedName name="_xlnm.Print_Area" localSheetId="25">'cél,címzett'!$A$1:$O$29</definedName>
    <definedName name="_xlnm.Print_Area" localSheetId="18">egysz.mérleg!$A$1:$N$50</definedName>
    <definedName name="_xlnm.Print_Area" localSheetId="19">egysz.pforg!$A$2:$E$60</definedName>
    <definedName name="_xlnm.Print_Area" localSheetId="20">egysz.pm.!$A$1:$H$35</definedName>
    <definedName name="_xlnm.Print_Area" localSheetId="23">'kötött normatív'!$A$1:$M$52</definedName>
    <definedName name="_xlnm.Print_Area" localSheetId="24">központosított!$A$1:$I$37</definedName>
    <definedName name="_xlnm.Print_Area" localSheetId="21">pm.kimutatás!$A$1:$K$39</definedName>
    <definedName name="_xlnm.Print_Area" localSheetId="22">pm.ÖM!$A$1:$AH$40</definedName>
    <definedName name="_xlnm.Print_Area" localSheetId="0">T.1.mérleg!$A$2:$Q$53</definedName>
    <definedName name="_xlnm.Print_Area" localSheetId="9">T.10.műk.bev.!$A$2:$F$49</definedName>
    <definedName name="_xlnm.Print_Area" localSheetId="10">T.11.felh.peszk.átad.!$A$2:$F$68</definedName>
    <definedName name="_xlnm.Print_Area" localSheetId="11">T.12.felhalm.bev.!$A$1:$F$31</definedName>
    <definedName name="_xlnm.Print_Area" localSheetId="12">T.13_kölcsönök!$A$1:$F$46</definedName>
    <definedName name="_xlnm.Print_Area" localSheetId="13">T.14_felúj!$A$1:$F$183</definedName>
    <definedName name="_xlnm.Print_Area" localSheetId="14">'T.15_ beruh '!$A$2:$F$380</definedName>
    <definedName name="_xlnm.Print_Area" localSheetId="15">T.16.Tartalék!$A$1:$H$69</definedName>
    <definedName name="_xlnm.Print_Area" localSheetId="17">'T.17.2.Maradv intézmények '!$A$1:$W$21</definedName>
    <definedName name="_xlnm.Print_Area" localSheetId="1">T.2._kiadás!$A$2:$F$55</definedName>
    <definedName name="_xlnm.Print_Area" localSheetId="2">T.3._bevétel!$A$2:$F$92</definedName>
    <definedName name="_xlnm.Print_Area" localSheetId="8">T.9.műk.peszk.kiad!$A$2:$F$73</definedName>
    <definedName name="pm" localSheetId="5">#REF!</definedName>
    <definedName name="pm" localSheetId="7">#REF!</definedName>
    <definedName name="pm" localSheetId="18">#REF!</definedName>
    <definedName name="pm" localSheetId="0">#REF!</definedName>
    <definedName name="pm" localSheetId="12">#REF!</definedName>
    <definedName name="pm" localSheetId="13">#REF!</definedName>
    <definedName name="pm" localSheetId="14">#REF!</definedName>
    <definedName name="pm" localSheetId="17">#REF!</definedName>
    <definedName name="pm">#REF!</definedName>
    <definedName name="szabadság." localSheetId="7">#REF!</definedName>
    <definedName name="szabadság." localSheetId="17">#REF!</definedName>
    <definedName name="szabadság.">#REF!</definedName>
    <definedName name="teszt" localSheetId="7">#REF!</definedName>
    <definedName name="teszt" localSheetId="17">#REF!</definedName>
    <definedName name="teszt">#REF!</definedName>
    <definedName name="uuuuu" localSheetId="7">#REF!</definedName>
    <definedName name="uuuuu" localSheetId="17">#REF!</definedName>
    <definedName name="uuuuu">#REF!</definedName>
    <definedName name="xxxx" localSheetId="7">#REF!</definedName>
    <definedName name="xxxx">#REF!</definedName>
    <definedName name="XXXXXXX" localSheetId="7">#REF!</definedName>
    <definedName name="XXXXXXX">#REF!</definedName>
  </definedNames>
  <calcPr calcId="152511"/>
</workbook>
</file>

<file path=xl/calcChain.xml><?xml version="1.0" encoding="utf-8"?>
<calcChain xmlns="http://schemas.openxmlformats.org/spreadsheetml/2006/main">
  <c r="E89" i="351" l="1"/>
  <c r="E21" i="343" l="1"/>
  <c r="E16" i="343"/>
  <c r="D15" i="343"/>
  <c r="E19" i="343"/>
  <c r="B18" i="330"/>
  <c r="C18" i="330"/>
  <c r="D18" i="330"/>
  <c r="E18" i="330"/>
  <c r="F18" i="330"/>
  <c r="G18" i="330"/>
  <c r="H18" i="330"/>
  <c r="I18" i="330"/>
  <c r="J18" i="330"/>
  <c r="K18" i="330"/>
  <c r="L18" i="330"/>
  <c r="M18" i="330"/>
  <c r="N18" i="330"/>
  <c r="O18" i="330"/>
  <c r="B27" i="330"/>
  <c r="C27" i="330"/>
  <c r="D27" i="330"/>
  <c r="E27" i="330"/>
  <c r="F27" i="330"/>
  <c r="G27" i="330"/>
  <c r="H27" i="330"/>
  <c r="I27" i="330"/>
  <c r="J27" i="330"/>
  <c r="K27" i="330"/>
  <c r="L27" i="330"/>
  <c r="M27" i="330"/>
  <c r="N27" i="330"/>
  <c r="O27" i="330"/>
  <c r="B28" i="329"/>
  <c r="B37" i="329"/>
  <c r="D28" i="329"/>
  <c r="D37" i="329" s="1"/>
  <c r="F28" i="329"/>
  <c r="H28" i="329"/>
  <c r="H32" i="329"/>
  <c r="F37" i="329"/>
  <c r="E24" i="328"/>
  <c r="G24" i="328"/>
  <c r="E25" i="328"/>
  <c r="G25" i="328"/>
  <c r="E26" i="328"/>
  <c r="G26" i="328"/>
  <c r="I26" i="328"/>
  <c r="E27" i="328"/>
  <c r="G27" i="328"/>
  <c r="H27" i="328"/>
  <c r="E28" i="328"/>
  <c r="G28" i="328"/>
  <c r="I28" i="328"/>
  <c r="E29" i="328"/>
  <c r="G29" i="328"/>
  <c r="I29" i="328"/>
  <c r="J29" i="328"/>
  <c r="E30" i="328"/>
  <c r="G30" i="328"/>
  <c r="I30" i="328"/>
  <c r="E31" i="328"/>
  <c r="G31" i="328"/>
  <c r="J31" i="328" s="1"/>
  <c r="I31" i="328"/>
  <c r="E32" i="328"/>
  <c r="G32" i="328"/>
  <c r="I32" i="328"/>
  <c r="J32" i="328"/>
  <c r="L32" i="328"/>
  <c r="M32" i="328" s="1"/>
  <c r="E33" i="328"/>
  <c r="G33" i="328"/>
  <c r="J33" i="328"/>
  <c r="I33" i="328"/>
  <c r="L33" i="328" s="1"/>
  <c r="M33" i="328" s="1"/>
  <c r="E34" i="328"/>
  <c r="G34" i="328"/>
  <c r="I34" i="328"/>
  <c r="L34" i="328"/>
  <c r="M34" i="328"/>
  <c r="E35" i="328"/>
  <c r="G35" i="328"/>
  <c r="I35" i="328"/>
  <c r="J35" i="328"/>
  <c r="E36" i="328"/>
  <c r="G36" i="328"/>
  <c r="H36" i="328"/>
  <c r="G37" i="328"/>
  <c r="H37" i="328"/>
  <c r="B38" i="328"/>
  <c r="C38" i="328"/>
  <c r="D38" i="328"/>
  <c r="F38" i="328"/>
  <c r="K38" i="328"/>
  <c r="K45" i="328"/>
  <c r="B45" i="328"/>
  <c r="C45" i="328"/>
  <c r="D45" i="328"/>
  <c r="F45" i="328"/>
  <c r="AH15" i="401"/>
  <c r="G14" i="370" s="1"/>
  <c r="AH16" i="401"/>
  <c r="C17" i="401"/>
  <c r="D17" i="401"/>
  <c r="E17" i="401"/>
  <c r="F17" i="401"/>
  <c r="G17" i="401"/>
  <c r="H17" i="401"/>
  <c r="H27" i="401" s="1"/>
  <c r="H33" i="401" s="1"/>
  <c r="I17" i="401"/>
  <c r="I27" i="401"/>
  <c r="I33" i="401"/>
  <c r="I36" i="401" s="1"/>
  <c r="J17" i="401"/>
  <c r="K17" i="401"/>
  <c r="L17" i="401"/>
  <c r="L27" i="401" s="1"/>
  <c r="L33" i="401" s="1"/>
  <c r="L36" i="401" s="1"/>
  <c r="M17" i="401"/>
  <c r="M27" i="401" s="1"/>
  <c r="N17" i="401"/>
  <c r="O17" i="401"/>
  <c r="P17" i="401"/>
  <c r="P27" i="401"/>
  <c r="P33" i="401" s="1"/>
  <c r="P36" i="401" s="1"/>
  <c r="Q17" i="401"/>
  <c r="Q27" i="401"/>
  <c r="Q33" i="401" s="1"/>
  <c r="Q36" i="401" s="1"/>
  <c r="R17" i="401"/>
  <c r="S17" i="401"/>
  <c r="T17" i="401"/>
  <c r="U17" i="401"/>
  <c r="U27" i="401" s="1"/>
  <c r="U33" i="401" s="1"/>
  <c r="U36" i="401" s="1"/>
  <c r="V17" i="401"/>
  <c r="W17" i="401"/>
  <c r="X17" i="401"/>
  <c r="Y17" i="401"/>
  <c r="Y27" i="401" s="1"/>
  <c r="Y33" i="401" s="1"/>
  <c r="Y36" i="401" s="1"/>
  <c r="Z17" i="401"/>
  <c r="Z27" i="401" s="1"/>
  <c r="Z33" i="401" s="1"/>
  <c r="Z36" i="401" s="1"/>
  <c r="AA17" i="401"/>
  <c r="AB17" i="401"/>
  <c r="AC17" i="401"/>
  <c r="AC27" i="401"/>
  <c r="AC33" i="401" s="1"/>
  <c r="AC36" i="401" s="1"/>
  <c r="AD17" i="401"/>
  <c r="AE17" i="401"/>
  <c r="AF17" i="401"/>
  <c r="AG17" i="401"/>
  <c r="AG27" i="401" s="1"/>
  <c r="AG33" i="401" s="1"/>
  <c r="AG36" i="401" s="1"/>
  <c r="AH18" i="401"/>
  <c r="AH19" i="401"/>
  <c r="G18" i="370" s="1"/>
  <c r="H18" i="370" s="1"/>
  <c r="K18" i="370" s="1"/>
  <c r="AH20" i="401"/>
  <c r="G19" i="370" s="1"/>
  <c r="H19" i="370" s="1"/>
  <c r="K19" i="370" s="1"/>
  <c r="AH21" i="401"/>
  <c r="G20" i="370" s="1"/>
  <c r="H20" i="370" s="1"/>
  <c r="K20" i="370" s="1"/>
  <c r="AH22" i="401"/>
  <c r="AH23" i="401"/>
  <c r="G22" i="370"/>
  <c r="H22" i="370"/>
  <c r="K22" i="370" s="1"/>
  <c r="C24" i="401"/>
  <c r="C27" i="401"/>
  <c r="D24" i="401"/>
  <c r="E24" i="401"/>
  <c r="F24" i="401"/>
  <c r="G24" i="401"/>
  <c r="G27" i="401"/>
  <c r="G33" i="401" s="1"/>
  <c r="G36" i="401" s="1"/>
  <c r="H24" i="401"/>
  <c r="I24" i="401"/>
  <c r="J24" i="401"/>
  <c r="J27" i="401"/>
  <c r="J33" i="401" s="1"/>
  <c r="J36" i="401" s="1"/>
  <c r="K24" i="401"/>
  <c r="K27" i="401"/>
  <c r="K33" i="401"/>
  <c r="L24" i="401"/>
  <c r="M24" i="401"/>
  <c r="N24" i="401"/>
  <c r="O24" i="401"/>
  <c r="O27" i="401" s="1"/>
  <c r="O33" i="401" s="1"/>
  <c r="O36" i="401" s="1"/>
  <c r="P24" i="401"/>
  <c r="Q24" i="401"/>
  <c r="R24" i="401"/>
  <c r="R27" i="401" s="1"/>
  <c r="R33" i="401" s="1"/>
  <c r="R36" i="401" s="1"/>
  <c r="S24" i="401"/>
  <c r="S27" i="401"/>
  <c r="S33" i="401" s="1"/>
  <c r="S36" i="401" s="1"/>
  <c r="T24" i="401"/>
  <c r="U24" i="401"/>
  <c r="V24" i="401"/>
  <c r="W24" i="401"/>
  <c r="W27" i="401"/>
  <c r="W33" i="401" s="1"/>
  <c r="W36" i="401" s="1"/>
  <c r="X24" i="401"/>
  <c r="X27" i="401" s="1"/>
  <c r="X33" i="401" s="1"/>
  <c r="Y24" i="401"/>
  <c r="Z24" i="401"/>
  <c r="AA24" i="401"/>
  <c r="AA27" i="401"/>
  <c r="AA33" i="401" s="1"/>
  <c r="AA36" i="401" s="1"/>
  <c r="AB24" i="401"/>
  <c r="AB27" i="401" s="1"/>
  <c r="AB33" i="401" s="1"/>
  <c r="AB36" i="401" s="1"/>
  <c r="AC24" i="401"/>
  <c r="AD24" i="401"/>
  <c r="AE24" i="401"/>
  <c r="AE27" i="401"/>
  <c r="AF24" i="401"/>
  <c r="AG24" i="401"/>
  <c r="AH25" i="401"/>
  <c r="G24" i="370"/>
  <c r="H24" i="370"/>
  <c r="K24" i="370" s="1"/>
  <c r="AH26" i="401"/>
  <c r="E27" i="401"/>
  <c r="E33" i="401"/>
  <c r="E36" i="401" s="1"/>
  <c r="F27" i="401"/>
  <c r="F33" i="401"/>
  <c r="F36" i="401"/>
  <c r="N27" i="401"/>
  <c r="N33" i="401" s="1"/>
  <c r="N36" i="401" s="1"/>
  <c r="T27" i="401"/>
  <c r="T33" i="401"/>
  <c r="T36" i="401" s="1"/>
  <c r="AD27" i="401"/>
  <c r="AD33" i="401"/>
  <c r="AD36" i="401" s="1"/>
  <c r="AH28" i="401"/>
  <c r="AH29" i="401"/>
  <c r="G28" i="370"/>
  <c r="H28" i="370" s="1"/>
  <c r="K28" i="370" s="1"/>
  <c r="AH30" i="401"/>
  <c r="G29" i="370"/>
  <c r="H29" i="370" s="1"/>
  <c r="K29" i="370" s="1"/>
  <c r="AH31" i="401"/>
  <c r="G30" i="370" s="1"/>
  <c r="H30" i="370" s="1"/>
  <c r="K30" i="370" s="1"/>
  <c r="AH32" i="401"/>
  <c r="C33" i="401"/>
  <c r="H36" i="401"/>
  <c r="X36" i="401"/>
  <c r="AE33" i="401"/>
  <c r="AE36" i="401" s="1"/>
  <c r="AH34" i="401"/>
  <c r="G33" i="370" s="1"/>
  <c r="H33" i="370" s="1"/>
  <c r="K33" i="370" s="1"/>
  <c r="AH35" i="401"/>
  <c r="G34" i="370" s="1"/>
  <c r="H34" i="370" s="1"/>
  <c r="K34" i="370" s="1"/>
  <c r="K36" i="401"/>
  <c r="AH38" i="401"/>
  <c r="AH39" i="401"/>
  <c r="G38" i="370" s="1"/>
  <c r="H38" i="370" s="1"/>
  <c r="AH40" i="401"/>
  <c r="G39" i="370" s="1"/>
  <c r="H39" i="370" s="1"/>
  <c r="K39" i="370" s="1"/>
  <c r="G15" i="370"/>
  <c r="H15" i="370" s="1"/>
  <c r="K15" i="370" s="1"/>
  <c r="C16" i="370"/>
  <c r="D16" i="370"/>
  <c r="E16" i="370"/>
  <c r="F16" i="370"/>
  <c r="F26" i="370"/>
  <c r="F32" i="370"/>
  <c r="F35" i="370" s="1"/>
  <c r="I16" i="370"/>
  <c r="J16" i="370"/>
  <c r="J26" i="370" s="1"/>
  <c r="J32" i="370" s="1"/>
  <c r="J35" i="370" s="1"/>
  <c r="G17" i="370"/>
  <c r="G21" i="370"/>
  <c r="H21" i="370"/>
  <c r="K21" i="370" s="1"/>
  <c r="C23" i="370"/>
  <c r="D23" i="370"/>
  <c r="E23" i="370"/>
  <c r="F23" i="370"/>
  <c r="I23" i="370"/>
  <c r="J23" i="370"/>
  <c r="G25" i="370"/>
  <c r="H25" i="370" s="1"/>
  <c r="K25" i="370" s="1"/>
  <c r="C26" i="370"/>
  <c r="G27" i="370"/>
  <c r="H27" i="370" s="1"/>
  <c r="K27" i="370" s="1"/>
  <c r="G31" i="370"/>
  <c r="H31" i="370"/>
  <c r="K31" i="370" s="1"/>
  <c r="G37" i="370"/>
  <c r="H37" i="370"/>
  <c r="K37" i="370" s="1"/>
  <c r="K38" i="370"/>
  <c r="E16" i="344"/>
  <c r="H16" i="344"/>
  <c r="E17" i="344"/>
  <c r="H17" i="344"/>
  <c r="E18" i="344"/>
  <c r="H18" i="344"/>
  <c r="E19" i="344"/>
  <c r="H19" i="344"/>
  <c r="E20" i="344"/>
  <c r="H20" i="344"/>
  <c r="C21" i="344"/>
  <c r="F21" i="344"/>
  <c r="E22" i="344"/>
  <c r="H22" i="344"/>
  <c r="E23" i="344"/>
  <c r="H23" i="344"/>
  <c r="E25" i="344"/>
  <c r="H25" i="344"/>
  <c r="E26" i="344"/>
  <c r="H26" i="344"/>
  <c r="E29" i="344"/>
  <c r="H29" i="344"/>
  <c r="E30" i="344"/>
  <c r="H30" i="344"/>
  <c r="E31" i="344"/>
  <c r="H31" i="344"/>
  <c r="C52" i="343"/>
  <c r="D52" i="343"/>
  <c r="E52" i="343"/>
  <c r="C60" i="343"/>
  <c r="D60" i="343"/>
  <c r="D21" i="394"/>
  <c r="D31" i="394" s="1"/>
  <c r="G21" i="394"/>
  <c r="K21" i="394"/>
  <c r="N21" i="394"/>
  <c r="D23" i="394"/>
  <c r="G23" i="394"/>
  <c r="K23" i="394"/>
  <c r="N23" i="394"/>
  <c r="D25" i="394"/>
  <c r="G25" i="394"/>
  <c r="K25" i="394"/>
  <c r="N25" i="394"/>
  <c r="D27" i="394"/>
  <c r="G27" i="394"/>
  <c r="I27" i="394"/>
  <c r="J27" i="394"/>
  <c r="L27" i="394"/>
  <c r="L49" i="394"/>
  <c r="M27" i="394"/>
  <c r="B31" i="394"/>
  <c r="B49" i="394" s="1"/>
  <c r="C31" i="394"/>
  <c r="C49" i="394"/>
  <c r="E31" i="394"/>
  <c r="F31" i="394"/>
  <c r="F49" i="394" s="1"/>
  <c r="K32" i="394"/>
  <c r="K36" i="394"/>
  <c r="N32" i="394"/>
  <c r="N36" i="394" s="1"/>
  <c r="K34" i="394"/>
  <c r="N34" i="394"/>
  <c r="I36" i="394"/>
  <c r="J36" i="394"/>
  <c r="L36" i="394"/>
  <c r="M36" i="394"/>
  <c r="M49" i="394" s="1"/>
  <c r="D37" i="394"/>
  <c r="G37" i="394"/>
  <c r="D39" i="394"/>
  <c r="G39" i="394"/>
  <c r="D41" i="394"/>
  <c r="G41" i="394"/>
  <c r="K41" i="394"/>
  <c r="N41" i="394"/>
  <c r="D43" i="394"/>
  <c r="G43" i="394"/>
  <c r="K43" i="394"/>
  <c r="N43" i="394"/>
  <c r="D45" i="394"/>
  <c r="G45" i="394"/>
  <c r="K45" i="394"/>
  <c r="N45" i="394"/>
  <c r="B47" i="394"/>
  <c r="C47" i="394"/>
  <c r="D47" i="394"/>
  <c r="E47" i="394"/>
  <c r="E49" i="394"/>
  <c r="F47" i="394"/>
  <c r="I47" i="394"/>
  <c r="J47" i="394"/>
  <c r="L47" i="394"/>
  <c r="M47" i="394"/>
  <c r="N47" i="394"/>
  <c r="E20" i="343"/>
  <c r="C32" i="343"/>
  <c r="C32" i="370"/>
  <c r="J49" i="394"/>
  <c r="N27" i="394"/>
  <c r="L26" i="328"/>
  <c r="M26" i="328"/>
  <c r="J26" i="328"/>
  <c r="J24" i="328"/>
  <c r="L24" i="328" s="1"/>
  <c r="G16" i="370"/>
  <c r="H14" i="370"/>
  <c r="K14" i="370"/>
  <c r="C27" i="344"/>
  <c r="E27" i="344" s="1"/>
  <c r="C24" i="344"/>
  <c r="E24" i="344"/>
  <c r="E21" i="344"/>
  <c r="J30" i="328"/>
  <c r="L30" i="328"/>
  <c r="M30" i="328"/>
  <c r="L29" i="328"/>
  <c r="M29" i="328" s="1"/>
  <c r="E26" i="370"/>
  <c r="E32" i="370"/>
  <c r="E35" i="370"/>
  <c r="C36" i="401"/>
  <c r="D27" i="401"/>
  <c r="D33" i="401"/>
  <c r="L35" i="328"/>
  <c r="M35" i="328"/>
  <c r="K27" i="394"/>
  <c r="C54" i="343"/>
  <c r="H16" i="370"/>
  <c r="K16" i="370"/>
  <c r="D26" i="370"/>
  <c r="D32" i="370"/>
  <c r="D35" i="370"/>
  <c r="AH24" i="401"/>
  <c r="I36" i="328"/>
  <c r="J36" i="328"/>
  <c r="J25" i="328"/>
  <c r="L25" i="328"/>
  <c r="M25" i="328" s="1"/>
  <c r="H21" i="344"/>
  <c r="I26" i="370"/>
  <c r="I32" i="370"/>
  <c r="I35" i="370" s="1"/>
  <c r="H38" i="328"/>
  <c r="H45" i="328"/>
  <c r="L31" i="328"/>
  <c r="M31" i="328"/>
  <c r="L36" i="328"/>
  <c r="M36" i="328"/>
  <c r="E55" i="343"/>
  <c r="C35" i="370"/>
  <c r="C20" i="343"/>
  <c r="E54" i="343"/>
  <c r="D54" i="343"/>
  <c r="C45" i="343" l="1"/>
  <c r="C40" i="343"/>
  <c r="E33" i="343"/>
  <c r="E60" i="343" s="1"/>
  <c r="D24" i="343"/>
  <c r="D30" i="343" s="1"/>
  <c r="D59" i="343" s="1"/>
  <c r="C12" i="343"/>
  <c r="D32" i="343"/>
  <c r="D21" i="343"/>
  <c r="D13" i="343"/>
  <c r="C19" i="343"/>
  <c r="D19" i="343"/>
  <c r="C15" i="343"/>
  <c r="E32" i="343"/>
  <c r="C13" i="343"/>
  <c r="C24" i="343"/>
  <c r="C30" i="343" s="1"/>
  <c r="C59" i="343" s="1"/>
  <c r="G31" i="394"/>
  <c r="G49" i="394" s="1"/>
  <c r="C21" i="343"/>
  <c r="H17" i="370"/>
  <c r="K17" i="370" s="1"/>
  <c r="G23" i="370"/>
  <c r="M33" i="401"/>
  <c r="M36" i="401" s="1"/>
  <c r="D42" i="343"/>
  <c r="D43" i="343" s="1"/>
  <c r="C39" i="343"/>
  <c r="E11" i="343"/>
  <c r="D49" i="394"/>
  <c r="G47" i="394"/>
  <c r="N49" i="394"/>
  <c r="I27" i="328"/>
  <c r="G38" i="328"/>
  <c r="G45" i="328" s="1"/>
  <c r="E38" i="328"/>
  <c r="E45" i="328" s="1"/>
  <c r="D36" i="401"/>
  <c r="AH36" i="401" s="1"/>
  <c r="K47" i="394"/>
  <c r="K49" i="394" s="1"/>
  <c r="V27" i="401"/>
  <c r="V33" i="401" s="1"/>
  <c r="V36" i="401" s="1"/>
  <c r="AH17" i="401"/>
  <c r="M24" i="328"/>
  <c r="I49" i="394"/>
  <c r="F24" i="344"/>
  <c r="H24" i="344" s="1"/>
  <c r="F27" i="344"/>
  <c r="H27" i="344" s="1"/>
  <c r="AF27" i="401"/>
  <c r="AF33" i="401" s="1"/>
  <c r="AF36" i="401" s="1"/>
  <c r="J28" i="328"/>
  <c r="L28" i="328"/>
  <c r="M28" i="328" s="1"/>
  <c r="I37" i="328"/>
  <c r="L37" i="328" s="1"/>
  <c r="M37" i="328" s="1"/>
  <c r="J37" i="328"/>
  <c r="H37" i="329"/>
  <c r="C36" i="343" l="1"/>
  <c r="E40" i="343"/>
  <c r="E45" i="343"/>
  <c r="D45" i="343"/>
  <c r="C42" i="343"/>
  <c r="C43" i="343" s="1"/>
  <c r="E42" i="343"/>
  <c r="E43" i="343" s="1"/>
  <c r="D12" i="343"/>
  <c r="D11" i="343"/>
  <c r="C16" i="343"/>
  <c r="D36" i="343"/>
  <c r="J38" i="328"/>
  <c r="J45" i="328" s="1"/>
  <c r="L27" i="328"/>
  <c r="I38" i="328"/>
  <c r="I45" i="328" s="1"/>
  <c r="E36" i="343"/>
  <c r="AH27" i="401"/>
  <c r="E13" i="343"/>
  <c r="E12" i="343"/>
  <c r="D40" i="343"/>
  <c r="D16" i="343"/>
  <c r="AH33" i="401"/>
  <c r="D18" i="343"/>
  <c r="G26" i="370"/>
  <c r="H23" i="370"/>
  <c r="K23" i="370" s="1"/>
  <c r="C44" i="343" l="1"/>
  <c r="C38" i="343" s="1"/>
  <c r="C18" i="343"/>
  <c r="D44" i="343"/>
  <c r="D38" i="343" s="1"/>
  <c r="E18" i="343"/>
  <c r="C14" i="343"/>
  <c r="E17" i="343"/>
  <c r="E22" i="343"/>
  <c r="D22" i="343"/>
  <c r="E24" i="343"/>
  <c r="E30" i="343" s="1"/>
  <c r="E59" i="343" s="1"/>
  <c r="G32" i="370"/>
  <c r="H26" i="370"/>
  <c r="K26" i="370" s="1"/>
  <c r="M27" i="328"/>
  <c r="M38" i="328" s="1"/>
  <c r="M45" i="328" s="1"/>
  <c r="L38" i="328"/>
  <c r="L45" i="328" s="1"/>
  <c r="C22" i="343"/>
  <c r="C41" i="343"/>
  <c r="D41" i="343"/>
  <c r="D20" i="343"/>
  <c r="C11" i="343"/>
  <c r="C37" i="343" l="1"/>
  <c r="E44" i="343"/>
  <c r="E38" i="343" s="1"/>
  <c r="D37" i="343"/>
  <c r="E41" i="343"/>
  <c r="E15" i="343"/>
  <c r="G35" i="370"/>
  <c r="H35" i="370" s="1"/>
  <c r="K35" i="370" s="1"/>
  <c r="H32" i="370"/>
  <c r="K32" i="370" s="1"/>
  <c r="C17" i="343"/>
  <c r="C23" i="343" s="1"/>
  <c r="D14" i="343"/>
  <c r="C35" i="343" l="1"/>
  <c r="C46" i="343" s="1"/>
  <c r="C53" i="343" s="1"/>
  <c r="C56" i="343" s="1"/>
  <c r="E37" i="343"/>
  <c r="C31" i="343"/>
  <c r="C34" i="343" s="1"/>
  <c r="D17" i="343"/>
  <c r="D23" i="343" s="1"/>
  <c r="D31" i="343" s="1"/>
  <c r="D34" i="343" s="1"/>
  <c r="E14" i="343"/>
  <c r="E23" i="343" s="1"/>
  <c r="E31" i="343" s="1"/>
  <c r="E34" i="343" s="1"/>
  <c r="D35" i="343" l="1"/>
  <c r="C57" i="343"/>
  <c r="C58" i="343" s="1"/>
  <c r="D39" i="343"/>
  <c r="E35" i="343"/>
  <c r="E39" i="343"/>
  <c r="D46" i="343" l="1"/>
  <c r="D57" i="343" s="1"/>
  <c r="D58" i="343" s="1"/>
  <c r="E46" i="343"/>
  <c r="E57" i="343" s="1"/>
  <c r="E58" i="343" s="1"/>
  <c r="D53" i="343" l="1"/>
  <c r="D56" i="343" s="1"/>
  <c r="E53" i="343"/>
  <c r="E56" i="343" s="1"/>
</calcChain>
</file>

<file path=xl/comments1.xml><?xml version="1.0" encoding="utf-8"?>
<comments xmlns="http://schemas.openxmlformats.org/spreadsheetml/2006/main">
  <authors>
    <author>Balog Lászlóné Zsuzsa</author>
  </authors>
  <commentList>
    <comment ref="E25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18537 fel nem használt Átm.tart. Fa nem terh.tart-ba átcsop. kv-i rendelet elfogadásakor</t>
        </r>
      </text>
    </comment>
    <comment ref="D42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maradvány beem-nél
</t>
        </r>
      </text>
    </comment>
    <comment ref="D43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maradvány beem-nél
</t>
        </r>
      </text>
    </comment>
    <comment ref="E43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760000 - félévig elmarad bev-k miatt
159183,792 - állami tám.csökkentés miatt  (gyermekétkeztetés)</t>
        </r>
      </text>
    </comment>
    <comment ref="F43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IFA bev.elmaradásra készülve</t>
        </r>
      </text>
    </comment>
  </commentList>
</comments>
</file>

<file path=xl/comments2.xml><?xml version="1.0" encoding="utf-8"?>
<comments xmlns="http://schemas.openxmlformats.org/spreadsheetml/2006/main">
  <authors>
    <author>Balogh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38"/>
          </rPr>
          <t>Balogh:</t>
        </r>
        <r>
          <rPr>
            <sz val="8"/>
            <color indexed="81"/>
            <rFont val="Tahoma"/>
            <family val="2"/>
            <charset val="238"/>
          </rPr>
          <t xml:space="preserve">
29 űrlapról intézményenként és PH </t>
        </r>
      </text>
    </comment>
  </commentList>
</comments>
</file>

<file path=xl/sharedStrings.xml><?xml version="1.0" encoding="utf-8"?>
<sst xmlns="http://schemas.openxmlformats.org/spreadsheetml/2006/main" count="2972" uniqueCount="1369">
  <si>
    <t>19. sz. tábla  3. oldal a   /2013. (     )</t>
  </si>
  <si>
    <t>19. sz. tábla  4. oldal a   /2013. (     )</t>
  </si>
  <si>
    <t>19. sz. tábla  5. oldal a   /2013. (     )</t>
  </si>
  <si>
    <t>2012.évi egyszerűsített pénzmaradvány kimutatása</t>
  </si>
  <si>
    <t>Bolyai</t>
  </si>
  <si>
    <r>
      <t xml:space="preserve">Budapest Főváros II. kerületének Önkormányzat önállóan működő </t>
    </r>
    <r>
      <rPr>
        <b/>
        <sz val="12"/>
        <rFont val="Times New Roman CE"/>
        <charset val="238"/>
      </rPr>
      <t>intézményeinek</t>
    </r>
    <r>
      <rPr>
        <b/>
        <sz val="12"/>
        <rFont val="Times New Roman CE"/>
        <family val="1"/>
        <charset val="238"/>
      </rPr>
      <t xml:space="preserve"> </t>
    </r>
  </si>
  <si>
    <t xml:space="preserve">Pénzforgalmi költségvetési bevételek és kiadások különbsége (36-13)
[költségvetési hiány (-), költségvetési többlet (+)]   </t>
  </si>
  <si>
    <t>Budapest Főváros II. kerületének Önkormányzata 2012. évi egyszerűsített  pénzmaradvány kimutatása</t>
  </si>
  <si>
    <t>előirányzat</t>
  </si>
  <si>
    <t>III.</t>
  </si>
  <si>
    <t>Felújítás</t>
  </si>
  <si>
    <t>a.</t>
  </si>
  <si>
    <t>Keretek</t>
  </si>
  <si>
    <t>b.</t>
  </si>
  <si>
    <t xml:space="preserve">Közlekedési kiskorrekció </t>
  </si>
  <si>
    <t xml:space="preserve">Járdaépítés </t>
  </si>
  <si>
    <t xml:space="preserve">Műszaki előkészítés </t>
  </si>
  <si>
    <t xml:space="preserve">Útépítés </t>
  </si>
  <si>
    <t>Közterületi parkolóhelyek kialakítása zöldterület rendezésével</t>
  </si>
  <si>
    <t xml:space="preserve">Polgármesteri Hivatal bútorcsere </t>
  </si>
  <si>
    <t xml:space="preserve">Egyéb gép, berendezés </t>
  </si>
  <si>
    <t>Magyar Máltai Szeretetszolgálat - hajléktalan ellátásra</t>
  </si>
  <si>
    <t>c.</t>
  </si>
  <si>
    <t>Dologi kiadások</t>
  </si>
  <si>
    <t xml:space="preserve">Nyomtató vásárlás </t>
  </si>
  <si>
    <t>Budapesti Szent Ferenc Kórház</t>
  </si>
  <si>
    <t>Testvérvárosi kapcsolatok</t>
  </si>
  <si>
    <t>Központi karbantartási keret (intézményi hálózathoz)</t>
  </si>
  <si>
    <t>Települési  vízellátás</t>
  </si>
  <si>
    <t xml:space="preserve">Pasaréti Páduai Szent Antal Plébánia </t>
  </si>
  <si>
    <t>Nem önkormányzati oktatási intézmények  támogatása</t>
  </si>
  <si>
    <t>Megnevezés</t>
  </si>
  <si>
    <t>Remetekertvárosi Szentlélek Egyházközség</t>
  </si>
  <si>
    <t>Ingatlanértékesítések</t>
  </si>
  <si>
    <t xml:space="preserve">Mindösszesen: ( I. + II. ) </t>
  </si>
  <si>
    <t>Egyszeri adóhátralék</t>
  </si>
  <si>
    <t>eredeti</t>
  </si>
  <si>
    <t>1.5</t>
  </si>
  <si>
    <t>2.1</t>
  </si>
  <si>
    <t>2.2</t>
  </si>
  <si>
    <t>3.1</t>
  </si>
  <si>
    <t>Vásárolt élelmezés</t>
  </si>
  <si>
    <t>ÓVODÁK ÖSSZESEN:</t>
  </si>
  <si>
    <t>E/ Tartalékok</t>
  </si>
  <si>
    <t>Általános tartalék</t>
  </si>
  <si>
    <t xml:space="preserve">Működési  céltartalék </t>
  </si>
  <si>
    <t>Pénzforgalom nélküli kiadások</t>
  </si>
  <si>
    <t>Felhalmozási és tőke jellegű bevételek</t>
  </si>
  <si>
    <t>* Az előző évet érintő és a könyvekben tárgyévben rögzített módosítások</t>
  </si>
  <si>
    <t>** A tárgyévet érintő és könyvekben tárgyévet követő évben rögzített módosítások</t>
  </si>
  <si>
    <t>Járóbeteg ellátás</t>
  </si>
  <si>
    <t>a)</t>
  </si>
  <si>
    <t>b)</t>
  </si>
  <si>
    <t>c)</t>
  </si>
  <si>
    <t>d)</t>
  </si>
  <si>
    <t>önkormányzati rendelethez</t>
  </si>
  <si>
    <t>(ezer forintban)</t>
  </si>
  <si>
    <t>( ± )</t>
  </si>
  <si>
    <t>Egyéb aktiv és passzív pénzügyi elszámolások
összevont záróegyenlege ( ± )</t>
  </si>
  <si>
    <t>Előző év(ek)ben képzett tartalékok maradványa (-)</t>
  </si>
  <si>
    <t>Munkaadókat terh. járulékok, szociális hozzájárulási adó</t>
  </si>
  <si>
    <t xml:space="preserve">Működési költségvetési kiadások </t>
  </si>
  <si>
    <t>Felhalmozási költségvetési kiadások</t>
  </si>
  <si>
    <t>Felhalmozási költségvetési bevételek</t>
  </si>
  <si>
    <t xml:space="preserve">Költségvetési kiadások összesen </t>
  </si>
  <si>
    <t xml:space="preserve">Költségvetési bevételek összesen </t>
  </si>
  <si>
    <t>Finanszírozási kiadások</t>
  </si>
  <si>
    <t>Pénzmaradványt terhelő elvonások ( ± )</t>
  </si>
  <si>
    <t>Hálózat építés</t>
  </si>
  <si>
    <t xml:space="preserve">Működési tartalék </t>
  </si>
  <si>
    <t xml:space="preserve">Fejlesztések </t>
  </si>
  <si>
    <t>Egészségügyi Szolgálat eszközbeszerzése</t>
  </si>
  <si>
    <t>Céltartalék összesen ( a + b )</t>
  </si>
  <si>
    <t>16. sz. melléklet</t>
  </si>
  <si>
    <t>Önkormányzati lakások értékesítése</t>
  </si>
  <si>
    <t xml:space="preserve">  Bérlők részére</t>
  </si>
  <si>
    <t xml:space="preserve">  Bérlő nélküli lakások értékesítése</t>
  </si>
  <si>
    <t>Telekingatlan értékesítése</t>
  </si>
  <si>
    <t>Egyéb vagyoni értékű jog értékesítése</t>
  </si>
  <si>
    <t>Kapcsolattartás a határon túli magyar iskolákkal Keret</t>
  </si>
  <si>
    <r>
      <t xml:space="preserve"> </t>
    </r>
    <r>
      <rPr>
        <i/>
        <sz val="10"/>
        <rFont val="Times New Roman CE"/>
        <charset val="238"/>
      </rPr>
      <t>Kiürült önk-i.építmények értékesítése</t>
    </r>
  </si>
  <si>
    <t xml:space="preserve">Ellátottak pénzbeli juttatásai </t>
  </si>
  <si>
    <t xml:space="preserve"> - Egészségbiztosítási Alapból
   folyósított pénzeszköz maradványa</t>
  </si>
  <si>
    <t xml:space="preserve"> - Kötelezettséggel terhelt
   pénzmaradvány</t>
  </si>
  <si>
    <t xml:space="preserve"> - Szabad pénzmaradvány</t>
  </si>
  <si>
    <t>megnevezése</t>
  </si>
  <si>
    <t>Települési vízellátás</t>
  </si>
  <si>
    <t>Egyházi épületek felújítására adott támogatás</t>
  </si>
  <si>
    <t>Nem önkormányzati oktatási intézm.támogatása</t>
  </si>
  <si>
    <t>Lakosságnak</t>
  </si>
  <si>
    <t xml:space="preserve">Állami </t>
  </si>
  <si>
    <t xml:space="preserve"> hozzájárulás</t>
  </si>
  <si>
    <t xml:space="preserve">eltérése a  </t>
  </si>
  <si>
    <t xml:space="preserve">tényleges </t>
  </si>
  <si>
    <t xml:space="preserve">adatokhoz </t>
  </si>
  <si>
    <t xml:space="preserve"> viszonyítva</t>
  </si>
  <si>
    <t xml:space="preserve">A központi </t>
  </si>
  <si>
    <t>költségvetéssel</t>
  </si>
  <si>
    <t>rendezendő</t>
  </si>
  <si>
    <t>pótlólagos</t>
  </si>
  <si>
    <t>támogatási</t>
  </si>
  <si>
    <t>Forintban</t>
  </si>
  <si>
    <t>hozzá-</t>
  </si>
  <si>
    <t>Évközi</t>
  </si>
  <si>
    <t>változások</t>
  </si>
  <si>
    <t>Ténylegesen</t>
  </si>
  <si>
    <t>megillető</t>
  </si>
  <si>
    <t>tervezet</t>
  </si>
  <si>
    <t>támogatás</t>
  </si>
  <si>
    <t>állami</t>
  </si>
  <si>
    <t>mutató-</t>
  </si>
  <si>
    <t>összeg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</si>
  <si>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</si>
  <si>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</si>
  <si>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</si>
  <si>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</si>
  <si>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</si>
  <si>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</si>
  <si>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</si>
  <si>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</si>
  <si>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</si>
  <si>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</si>
  <si>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</si>
  <si>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</si>
  <si>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Kieg.tám.egyes közoktatási feladatok ellátásához</t>
  </si>
  <si>
    <t xml:space="preserve"> adatok között</t>
  </si>
  <si>
    <t xml:space="preserve">korrigált eredeti </t>
  </si>
  <si>
    <t xml:space="preserve">Általános tartalék összesen </t>
  </si>
  <si>
    <t>a</t>
  </si>
  <si>
    <t>Tartalékba helyezett összeg jogcíme</t>
  </si>
  <si>
    <t>I.</t>
  </si>
  <si>
    <t xml:space="preserve">Általános tartalék </t>
  </si>
  <si>
    <t>Felhalmozási céltartalék</t>
  </si>
  <si>
    <t>Ö s s z e s e n :</t>
  </si>
  <si>
    <t>Céltámogatás:</t>
  </si>
  <si>
    <t>Ált. Isk.</t>
  </si>
  <si>
    <t>és Gimn.</t>
  </si>
  <si>
    <t>Sorszám</t>
  </si>
  <si>
    <t>bevételek</t>
  </si>
  <si>
    <t>teljesítés</t>
  </si>
  <si>
    <t>Előirányzat</t>
  </si>
  <si>
    <t>járulás</t>
  </si>
  <si>
    <t>EGYESÍTETT BÖLCSŐDÉK ÖSSZESEN:</t>
  </si>
  <si>
    <t>Felszíni vízelvezetés</t>
  </si>
  <si>
    <t>Szoftver vásárlás</t>
  </si>
  <si>
    <t>Szerver licensz</t>
  </si>
  <si>
    <t>ÉNO</t>
  </si>
  <si>
    <t>HUMÁN SZOLGÁLTATÁS ÖSSZESEN:</t>
  </si>
  <si>
    <t>Testvérkék Ferences Óvoda</t>
  </si>
  <si>
    <t>Eredeti eir.</t>
  </si>
  <si>
    <t>Állategészségügyi</t>
  </si>
  <si>
    <t>Szennyvízelvezetés</t>
  </si>
  <si>
    <t>feladatok</t>
  </si>
  <si>
    <t>tevékenység</t>
  </si>
  <si>
    <t>Eredeti</t>
  </si>
  <si>
    <t>Érvényes</t>
  </si>
  <si>
    <t>Munkaadókat terhelő járulékok</t>
  </si>
  <si>
    <t>Módosított</t>
  </si>
  <si>
    <t>Egészségügyi Szolgálat</t>
  </si>
  <si>
    <t>Bursa Hungarica: felsőoktatásban tanulók ösztöndíja</t>
  </si>
  <si>
    <t>Hivatal</t>
  </si>
  <si>
    <t>Budapest Főváros II.ker.Önkormányzatának  cél- és címzett támogatásainak alakulása 2007. évben</t>
  </si>
  <si>
    <t xml:space="preserve">Szennyvízcsatorna bekötővezeték kiépítése </t>
  </si>
  <si>
    <t>Virág árok Óvoda összesen:</t>
  </si>
  <si>
    <t>7. sz. melléklet 2. oldal</t>
  </si>
  <si>
    <t>7. sz. melléklet 3. oldal</t>
  </si>
  <si>
    <t>7. sz. melléklet 4. oldal</t>
  </si>
  <si>
    <t>7. sz. melléklet 5. oldal</t>
  </si>
  <si>
    <t>A feladatra a</t>
  </si>
  <si>
    <t>központi</t>
  </si>
  <si>
    <t>Többletbevételből származó tartalék</t>
  </si>
  <si>
    <t>Fejlesztések előkészítése</t>
  </si>
  <si>
    <t>L É T S Z Á M :</t>
  </si>
  <si>
    <t>Beruházásokhoz kapcsolódó közműfejlesztés</t>
  </si>
  <si>
    <t>költségvetésből</t>
  </si>
  <si>
    <t>igényelt összeg</t>
  </si>
  <si>
    <t>Az önkormányzat</t>
  </si>
  <si>
    <t>által az adott célra</t>
  </si>
  <si>
    <t>ténylegesen</t>
  </si>
  <si>
    <t>Római Katolikus Plénánia Máriaremete (Bazilika)</t>
  </si>
  <si>
    <t>Úthibák miatti kártalanítások</t>
  </si>
  <si>
    <t>Cimbalom utcai Református Egyházközség</t>
  </si>
  <si>
    <t>Aktív eszközök hálózathoz</t>
  </si>
  <si>
    <t>Szerver bővítése</t>
  </si>
  <si>
    <t>Egyéb gépek, berendezések</t>
  </si>
  <si>
    <t xml:space="preserve">Pályázatokkal kapcsolatos feladatok </t>
  </si>
  <si>
    <t>Társasházak felújítása</t>
  </si>
  <si>
    <t>fő</t>
  </si>
  <si>
    <t>Társasházak felújítása - önkormányzati tulajdon után</t>
  </si>
  <si>
    <t>Teljesítés</t>
  </si>
  <si>
    <t>%-a</t>
  </si>
  <si>
    <t>% - a</t>
  </si>
  <si>
    <t>Telj.</t>
  </si>
  <si>
    <t>4. sz. tábla 6. oldal</t>
  </si>
  <si>
    <t>e</t>
  </si>
  <si>
    <t>h</t>
  </si>
  <si>
    <t>i</t>
  </si>
  <si>
    <t>j</t>
  </si>
  <si>
    <t>k</t>
  </si>
  <si>
    <t>Előző évi</t>
  </si>
  <si>
    <t>Sor-</t>
  </si>
  <si>
    <t>szám</t>
  </si>
  <si>
    <t>f</t>
  </si>
  <si>
    <t>g</t>
  </si>
  <si>
    <t>Címzett támogatás:</t>
  </si>
  <si>
    <t>4. sz. melléklet 1. oldal</t>
  </si>
  <si>
    <t>Címzett támogatás összesen:</t>
  </si>
  <si>
    <t>Szennyvíz csatorna hálózat</t>
  </si>
  <si>
    <t>6-7. vízgyűjtő csatorna</t>
  </si>
  <si>
    <t>Budai Görögkatolikus Egyházközség</t>
  </si>
  <si>
    <t>Egyéb vállalkozásnak</t>
  </si>
  <si>
    <t>Egészségügyi Szolgálat összesen:</t>
  </si>
  <si>
    <t>Működési célú támogatásértékű kiadások, egyéb támogatások</t>
  </si>
  <si>
    <t>ÁHT-n kívülre végleges működési pénzeszközátadások</t>
  </si>
  <si>
    <t>Ellátottak pénzbeli juttatásai</t>
  </si>
  <si>
    <t>Felhalmozási célú támogatásértékű kiadások, egyéb támogatások</t>
  </si>
  <si>
    <t>Költségvetési</t>
  </si>
  <si>
    <t>Működési</t>
  </si>
  <si>
    <t>Felhalmozási</t>
  </si>
  <si>
    <t>Személyi</t>
  </si>
  <si>
    <t>terhelő</t>
  </si>
  <si>
    <t>Dologi</t>
  </si>
  <si>
    <t>célú</t>
  </si>
  <si>
    <t>felhalmozási</t>
  </si>
  <si>
    <t>juttatások</t>
  </si>
  <si>
    <t>pénzeszköz</t>
  </si>
  <si>
    <t>pénzbeli</t>
  </si>
  <si>
    <t>Közfog-</t>
  </si>
  <si>
    <t>szocilis</t>
  </si>
  <si>
    <t>juttatásai</t>
  </si>
  <si>
    <t>lalkoztatottak</t>
  </si>
  <si>
    <t>hozzájárulási</t>
  </si>
  <si>
    <t>adó</t>
  </si>
  <si>
    <t xml:space="preserve">Egyesített Bölcsődék </t>
  </si>
  <si>
    <t xml:space="preserve">Felhalmozási </t>
  </si>
  <si>
    <t>Felhalmozási kiadások (felújítások nélkül)</t>
  </si>
  <si>
    <t>Pénzügyi lizing tőketörlesztés miatti kiadások</t>
  </si>
  <si>
    <t>Pénzforgalmi kiadások (13+20)</t>
  </si>
  <si>
    <t>Finanszírozási kiadások összesen: (14+ 15+ 17+18+19)</t>
  </si>
  <si>
    <t>Kiadások összesen (21+22+23)</t>
  </si>
  <si>
    <t>Költségvetési pénzforgalmi bevételek összesen:
(25+... +28+30+31+32+34+35)</t>
  </si>
  <si>
    <t>Bevételek összesen (43+…+45)</t>
  </si>
  <si>
    <t>Finanszírozási műveletek eredménye (42-20)</t>
  </si>
  <si>
    <t>Aktív és passzív pénzügyi műveletek egyenlege (45-23)</t>
  </si>
  <si>
    <t>Működési bevételek</t>
  </si>
  <si>
    <t xml:space="preserve">Igénybe vett tartalékokkal korrigált költségvetési bevételek és kiadások különbsége (47+44-22)
[korrigált költségvetési hiány (-), korrigált költségvetési többlet (+)]  </t>
  </si>
  <si>
    <t>Parkoltatás</t>
  </si>
  <si>
    <t>Egyéb jogi tevékenység</t>
  </si>
  <si>
    <t>Önkormányzat</t>
  </si>
  <si>
    <t>feladatai összesen</t>
  </si>
  <si>
    <t>II. Kerületi Kulturális Közhasznú Nonprofit Kft. műk.tám.</t>
  </si>
  <si>
    <t>Közvilágítás fejlesztése</t>
  </si>
  <si>
    <t>ÁHT-n kívülre végleges felhalmozási pénzeszközátadások</t>
  </si>
  <si>
    <t>Hosszú lejáratú kölcsönök nyújtása</t>
  </si>
  <si>
    <t>Rövid lejáratú kölcsönök nyújtása</t>
  </si>
  <si>
    <t>Költségvetési pénzforgalmi kiadások összesen: (01+…+12)</t>
  </si>
  <si>
    <t>Tartós hitelviszonyt megtestesítő értékpapírok kiadásai</t>
  </si>
  <si>
    <t>Forgatási célú hitelviszonyt megtestesítő értékpapírok kiadásai</t>
  </si>
  <si>
    <t xml:space="preserve">Kiegyenlítő, függő, átfutó kiadások </t>
  </si>
  <si>
    <t>Működési célú támogatásértékű bevételek, egyéb támogatások</t>
  </si>
  <si>
    <t>ÁHT-n kívülről végleges működési pénzeszközátvételek</t>
  </si>
  <si>
    <t>Felhalmozási célú támogatásértékű bevételek, egyéb támogatások</t>
  </si>
  <si>
    <t>ÁHT-n kívülről végleges felhalmozási pénzeszközátvételek</t>
  </si>
  <si>
    <t>Támogatások, kiegészítések</t>
  </si>
  <si>
    <t>32-ből Önkormányzatok költségvetési támogatása</t>
  </si>
  <si>
    <t>Hosszú lejáratú kölcsönök visszatérülése</t>
  </si>
  <si>
    <t>Rövid lejáratú kölcsönök visszatérülése</t>
  </si>
  <si>
    <t>Hosszú lejáratú hitelek felvétele</t>
  </si>
  <si>
    <t>Rövid lejáratú hitelek felvétele</t>
  </si>
  <si>
    <t>11. sz. melléklet</t>
  </si>
  <si>
    <t>Tartós hitelviszonyt megtestesítő értékpapírok bevételei</t>
  </si>
  <si>
    <t>Forgatási célú hitelviszonyt megtestesítő értékpapírok bevételei</t>
  </si>
  <si>
    <t>Kiegyenlítő, függő, átfutó bevételek</t>
  </si>
  <si>
    <t xml:space="preserve">      </t>
  </si>
  <si>
    <t xml:space="preserve">dec.31-ig </t>
  </si>
  <si>
    <t>felhasznált</t>
  </si>
  <si>
    <t>feladattal</t>
  </si>
  <si>
    <t>terhelt, de fel</t>
  </si>
  <si>
    <t>nem használt</t>
  </si>
  <si>
    <t>Forgatási célú pénzügyi műveletek egyenlege</t>
  </si>
  <si>
    <t>Vállalkozási tevékenység pénzforgalmi vállalkozási
maradványa (-)</t>
  </si>
  <si>
    <t>Tárgyévi helyesbített pénzmaradvány (1+ 2 ± 3 - 4 - 5)</t>
  </si>
  <si>
    <t>Finanszírozásból származó korrekciók ( + )</t>
  </si>
  <si>
    <t>Költségvetési pénzmaradvány (6 ± 7 ± 8)</t>
  </si>
  <si>
    <t>A vállalkozási maradványból az alaptevékenység
ellátására felhasznált összeg</t>
  </si>
  <si>
    <t>Módosított pénzmaradvány (3 ± 10 ± 11)</t>
  </si>
  <si>
    <t xml:space="preserve">A 12. sorból </t>
  </si>
  <si>
    <t>14.</t>
  </si>
  <si>
    <t>- Kötelezettségvállalással terhelt pénzmaradvány</t>
  </si>
  <si>
    <t>15.</t>
  </si>
  <si>
    <t>Az állami hozzájárulás jogcíme</t>
  </si>
  <si>
    <t>(az éves költségvetési törvény szerint)</t>
  </si>
  <si>
    <t>törvényben megállapított,</t>
  </si>
  <si>
    <t xml:space="preserve">Az éves költségvetési </t>
  </si>
  <si>
    <t>Eltérés a költségvetési</t>
  </si>
  <si>
    <t>visszafizetés (-),</t>
  </si>
  <si>
    <t>igény (+)</t>
  </si>
  <si>
    <t>törvény és a tényleges</t>
  </si>
  <si>
    <t>II.</t>
  </si>
  <si>
    <t>22.sz tábla a     /2008. (        )</t>
  </si>
  <si>
    <t>Képviselő-testülethez rendelt tartalék</t>
  </si>
  <si>
    <t>Támogatás mindösszesen</t>
  </si>
  <si>
    <t>Beruházás</t>
  </si>
  <si>
    <t>Előző időszak</t>
  </si>
  <si>
    <t>Tárgyévi</t>
  </si>
  <si>
    <t>tervezett összes költsége</t>
  </si>
  <si>
    <t>ebből a támog.össz.</t>
  </si>
  <si>
    <t>beruházás összes ráford.</t>
  </si>
  <si>
    <t>beruházás tervezett ráfordítása</t>
  </si>
  <si>
    <t>beruházás tényleges ráfordítása</t>
  </si>
  <si>
    <t>igénybe vett támogatás</t>
  </si>
  <si>
    <t>módosított</t>
  </si>
  <si>
    <t>időarányos előirányzat</t>
  </si>
  <si>
    <t>igénybe vett összeg</t>
  </si>
  <si>
    <t>áthúzódó</t>
  </si>
  <si>
    <t>tárgyévi</t>
  </si>
  <si>
    <t>összes</t>
  </si>
  <si>
    <t>előirányzata</t>
  </si>
  <si>
    <t>1.</t>
  </si>
  <si>
    <t>Személyi juttatások</t>
  </si>
  <si>
    <t>Tartalékok mindösszesen ( I+II)</t>
  </si>
  <si>
    <t>Non-profit szervezeteknek</t>
  </si>
  <si>
    <t>Társadalmi szervezetek támogatása</t>
  </si>
  <si>
    <t>Nyugdíjas klubok támogatása</t>
  </si>
  <si>
    <t>érvényes</t>
  </si>
  <si>
    <t>Feladattal nem terhelt tartalék</t>
  </si>
  <si>
    <t>Jogcím</t>
  </si>
  <si>
    <t>Befektetett eszközök összesen</t>
  </si>
  <si>
    <t>B/ Forgóeszközök</t>
  </si>
  <si>
    <t>Tartalékok összesen</t>
  </si>
  <si>
    <t>F/ Kötelezettségek</t>
  </si>
  <si>
    <t>Előző</t>
  </si>
  <si>
    <t>Tárgy</t>
  </si>
  <si>
    <t>évi</t>
  </si>
  <si>
    <t>E S Z K Ö Z Ö K</t>
  </si>
  <si>
    <t>auditált</t>
  </si>
  <si>
    <t>F O R R Á S O K</t>
  </si>
  <si>
    <t>költség-</t>
  </si>
  <si>
    <t>Auditá-</t>
  </si>
  <si>
    <t>egysze-</t>
  </si>
  <si>
    <t>vetési</t>
  </si>
  <si>
    <t>lási</t>
  </si>
  <si>
    <t>rűsített</t>
  </si>
  <si>
    <t>beszá-</t>
  </si>
  <si>
    <t>eltéré-</t>
  </si>
  <si>
    <t>moló</t>
  </si>
  <si>
    <t>sek*</t>
  </si>
  <si>
    <t>sek**</t>
  </si>
  <si>
    <t>záró</t>
  </si>
  <si>
    <t>(+,-)</t>
  </si>
  <si>
    <t>adatai</t>
  </si>
  <si>
    <t>D/Saját tőke</t>
  </si>
  <si>
    <t>Saját tőke összesen</t>
  </si>
  <si>
    <t>Egyéb non-profit szervezetek:</t>
  </si>
  <si>
    <t xml:space="preserve">Céltartalékok </t>
  </si>
  <si>
    <t>Magánszemélyek kommunális adója</t>
  </si>
  <si>
    <t>Havaria keret</t>
  </si>
  <si>
    <t>Polgármesteri Hivatal</t>
  </si>
  <si>
    <t xml:space="preserve"> Kiadás</t>
  </si>
  <si>
    <t>b</t>
  </si>
  <si>
    <t>Ssz.</t>
  </si>
  <si>
    <t>Előző év</t>
  </si>
  <si>
    <t>költségve-</t>
  </si>
  <si>
    <t>Auditálá-</t>
  </si>
  <si>
    <t>tési beszá-</t>
  </si>
  <si>
    <t>si eltéré</t>
  </si>
  <si>
    <t>egyszerűsí-</t>
  </si>
  <si>
    <t>moló záró</t>
  </si>
  <si>
    <t>tett beszá-</t>
  </si>
  <si>
    <t>e)</t>
  </si>
  <si>
    <t>Vállalkozásoknak</t>
  </si>
  <si>
    <t>IV.</t>
  </si>
  <si>
    <t>V.</t>
  </si>
  <si>
    <t>Budenz</t>
  </si>
  <si>
    <t>Rákóczi</t>
  </si>
  <si>
    <t>Móricz</t>
  </si>
  <si>
    <t>Intézmények</t>
  </si>
  <si>
    <t>Kerület</t>
  </si>
  <si>
    <t>Gimnázium</t>
  </si>
  <si>
    <t>Szolgálat</t>
  </si>
  <si>
    <t>( ezer forintban )</t>
  </si>
  <si>
    <t xml:space="preserve">Kiadási előirányzat-csoport </t>
  </si>
  <si>
    <t xml:space="preserve">Bevételi előirányzat-csoport </t>
  </si>
  <si>
    <t>Működési forráshiány/többlet</t>
  </si>
  <si>
    <t>Hosszú lejáratú hitel felvétele</t>
  </si>
  <si>
    <t>Beruházások</t>
  </si>
  <si>
    <t>Felújítások</t>
  </si>
  <si>
    <t>teljesítése</t>
  </si>
  <si>
    <t>Bolyai Utcai Óvoda</t>
  </si>
  <si>
    <t>Budakeszi Úti Óvoda</t>
  </si>
  <si>
    <t>Hűvösvölgyi Gesztenyéskert Óvoda</t>
  </si>
  <si>
    <t>Kitaibel Pál Utcai Óvoda</t>
  </si>
  <si>
    <t>Kolozsvár Utcai Óvoda</t>
  </si>
  <si>
    <t>Községház Utcai Óvoda</t>
  </si>
  <si>
    <t>Pitypang Utcai Óvoda</t>
  </si>
  <si>
    <t>Százszorszép Óvoda</t>
  </si>
  <si>
    <t>Szemlőhegy Utcai Óvoda</t>
  </si>
  <si>
    <t>Törökvész Úti Óvoda</t>
  </si>
  <si>
    <t>államháztartáson</t>
  </si>
  <si>
    <t xml:space="preserve">működési </t>
  </si>
  <si>
    <t>belülről</t>
  </si>
  <si>
    <t>Víz és csatorna díj</t>
  </si>
  <si>
    <t>Szemét szállítás és szelektív hulladék gyűjtés</t>
  </si>
  <si>
    <t xml:space="preserve">Rezsi költségek összesen </t>
  </si>
  <si>
    <t>Takarítás, porta szolgálat</t>
  </si>
  <si>
    <t>Munkaruha, védőruha</t>
  </si>
  <si>
    <t>Virág árok Óvoda</t>
  </si>
  <si>
    <t>MINDÖSSZESEN:</t>
  </si>
  <si>
    <t>Budagyöngye Bölcsőde összesen:</t>
  </si>
  <si>
    <t>Hidegkúti Bölcsőde összesen:</t>
  </si>
  <si>
    <t>Pasaréti Úti Bölcsőde összesen:</t>
  </si>
  <si>
    <t>Varsányi Úti Bölcsőde összesen:</t>
  </si>
  <si>
    <t>Mobil Bölcsőde összesen:</t>
  </si>
  <si>
    <t>Bölcsődék  összesen (a+…+f) :</t>
  </si>
  <si>
    <t>Bólyai Utcai Óvoda összesen:</t>
  </si>
  <si>
    <t>Budakeszi Úti Óvoda összesen:</t>
  </si>
  <si>
    <t>Hűvösvölgyi Gesztenyéskert Óvoda összesen:</t>
  </si>
  <si>
    <t>Kolozsvár Utcai Óvoda összesen:</t>
  </si>
  <si>
    <t>Községház Utcai Óvoda összesen:</t>
  </si>
  <si>
    <t>Pitypang Utcai Óvoda összesen:</t>
  </si>
  <si>
    <t>Százszorszép Óvoda összesen:</t>
  </si>
  <si>
    <t>Szemlőhegy Utcai Óvoda összesen:</t>
  </si>
  <si>
    <t>Törökvész Úti Óvoda összesen:</t>
  </si>
  <si>
    <t>III. sz. Gondozási Központ összesen:</t>
  </si>
  <si>
    <t>II. KERÜLET MINDÖSSZESEN:</t>
  </si>
  <si>
    <t>Bútor, kötelező eszköz, gép, berendezés, informatikai eszköz beszerzés</t>
  </si>
  <si>
    <t>Központi költségvetési szervnek</t>
  </si>
  <si>
    <t>Önkormányzatoknak és költségvetési szerveinek</t>
  </si>
  <si>
    <t>Pesthidegkúti VÖK területén lévő szervezetek</t>
  </si>
  <si>
    <t>Civitan Help Club működési támogatása</t>
  </si>
  <si>
    <t>Magyarok Nagyasszonya Ferences Rendtartomány</t>
  </si>
  <si>
    <t>Központi költségvetési szervtől</t>
  </si>
  <si>
    <t>4. sz. melléklet 4. oldal</t>
  </si>
  <si>
    <t>28-ból Önkormányzatok sajátos felhalmozási és tőkebevételei</t>
  </si>
  <si>
    <t>20. sz. tábla a     /2010. (        )</t>
  </si>
  <si>
    <t>Belterületi utak szilárd burkolattal való ellátása</t>
  </si>
  <si>
    <t>Lehívás vagy</t>
  </si>
  <si>
    <t>tényleges</t>
  </si>
  <si>
    <t xml:space="preserve">Kötelező feladatok </t>
  </si>
  <si>
    <t>Helyi közutak, közterek és parkok</t>
  </si>
  <si>
    <t>Településrendezés, településfejlesztés</t>
  </si>
  <si>
    <t>Turizmussal kapcsolatos feladatok</t>
  </si>
  <si>
    <t>Szociális, gyermekjóléti szolg.és ell.</t>
  </si>
  <si>
    <t>Helyi közművelődési tevékenység</t>
  </si>
  <si>
    <t>Saját tul.lakás- és helyiséggazdálkodás összesen:</t>
  </si>
  <si>
    <t>Helyi adóval kapcsolatos feladatok</t>
  </si>
  <si>
    <t>Oktatási intézmények működtetése, fejlesztése összesen:</t>
  </si>
  <si>
    <t>Egyéb, jogszab.alapján kötelező feladat</t>
  </si>
  <si>
    <t>Önk-i egyéb vagyonnal való gazdálkodás</t>
  </si>
  <si>
    <t>Kötelező feladatok összesen ( A ):</t>
  </si>
  <si>
    <t xml:space="preserve">Önként vállalt feladatok </t>
  </si>
  <si>
    <t>Állateü.tevékenység</t>
  </si>
  <si>
    <t>Hulladékgazdálkodás és környezetvédelem</t>
  </si>
  <si>
    <t>Média tevékenység (újság, honlap)</t>
  </si>
  <si>
    <t>Szennyvízelvezetés és -kezelés</t>
  </si>
  <si>
    <t>Önk-i egyéb önként vállalt feladatok</t>
  </si>
  <si>
    <t>Önként vállalt feladatok összesen ( B ):</t>
  </si>
  <si>
    <t xml:space="preserve">Önkormányzati feladatok összesen </t>
  </si>
  <si>
    <t xml:space="preserve">Polgármesteri Hivatal </t>
  </si>
  <si>
    <t>n</t>
  </si>
  <si>
    <t>o</t>
  </si>
  <si>
    <t>p</t>
  </si>
  <si>
    <t>q</t>
  </si>
  <si>
    <t>r</t>
  </si>
  <si>
    <t>s</t>
  </si>
  <si>
    <t>t</t>
  </si>
  <si>
    <t>u</t>
  </si>
  <si>
    <t>v</t>
  </si>
  <si>
    <t>Helyi közutak, közterek és parkok összesen:</t>
  </si>
  <si>
    <t>Parkoltatás összesen:</t>
  </si>
  <si>
    <t>Közterület-felügyelet összesen:</t>
  </si>
  <si>
    <t>Egészségügyi alapellátás összesen:</t>
  </si>
  <si>
    <t>Óvodai ellátás összesen:</t>
  </si>
  <si>
    <t>Szociális, gyermekjóléti szolg.és ellátás összesen:</t>
  </si>
  <si>
    <t>Ügyfélszolgálati Központ beruházása / kommunikációs akadálymentesítés</t>
  </si>
  <si>
    <t>Egyéb, jogszab.alapján kötelező feladat összesen:</t>
  </si>
  <si>
    <t>Önk-i egyéb vagyonnal való gazdálkodás összesen:</t>
  </si>
  <si>
    <t>Közvilágítás összesen:</t>
  </si>
  <si>
    <t>Települési vízellátás összesen:</t>
  </si>
  <si>
    <t>Önkormányzati egyéb önként vállalt feladatok összesen:</t>
  </si>
  <si>
    <t>Önkormányzati feladatok összesen ( A + B )</t>
  </si>
  <si>
    <t>Szünetmentes tápegység vásárlás</t>
  </si>
  <si>
    <t xml:space="preserve">II. </t>
  </si>
  <si>
    <t>15. sz. melléklet</t>
  </si>
  <si>
    <t>felhasználás</t>
  </si>
  <si>
    <t>XII. 31-ig</t>
  </si>
  <si>
    <t>Feladattal terhelt,</t>
  </si>
  <si>
    <t>de fel nem</t>
  </si>
  <si>
    <t xml:space="preserve"> használt összeg</t>
  </si>
  <si>
    <t>Visszafizetendő</t>
  </si>
  <si>
    <t>sek</t>
  </si>
  <si>
    <t>Helyi nemzetiségi önkormányzatok támogatása</t>
  </si>
  <si>
    <t>Közterületek szépítése lakossági pályázat</t>
  </si>
  <si>
    <t>tevezett kölcsön nyújtások és visszatérülésük</t>
  </si>
  <si>
    <t xml:space="preserve"> Működési célú kölcsönök:</t>
  </si>
  <si>
    <t xml:space="preserve"> Felhalmozási célú kölcsönök:</t>
  </si>
  <si>
    <t>Kölcsönök nyújtása összesen:</t>
  </si>
  <si>
    <t>Működési célú kölcsönök visszatérülése:</t>
  </si>
  <si>
    <t>Felhalmozási célú kölcsönök visszatérülése:</t>
  </si>
  <si>
    <t>Kölcsönök visszatérülése összesen:</t>
  </si>
  <si>
    <t>13. sz. melléklet</t>
  </si>
  <si>
    <t>Kötelező feladatok</t>
  </si>
  <si>
    <t xml:space="preserve">Hulladékgazdálkodás és </t>
  </si>
  <si>
    <t>környezetvédelem</t>
  </si>
  <si>
    <t>Média tevékenység</t>
  </si>
  <si>
    <t>(újság, honlap)</t>
  </si>
  <si>
    <t xml:space="preserve">Közvilágítás </t>
  </si>
  <si>
    <t>és -kezelés</t>
  </si>
  <si>
    <t>Önk-i egyéb önként vállalt</t>
  </si>
  <si>
    <t>Támogatások, ösztöndíjak</t>
  </si>
  <si>
    <t>Önként vállalt feladatok</t>
  </si>
  <si>
    <t>Szociális, gyermekjóléti</t>
  </si>
  <si>
    <t>szolg.és ell.</t>
  </si>
  <si>
    <t>Helyi közművelődési</t>
  </si>
  <si>
    <t>Polg.Hiv.</t>
  </si>
  <si>
    <t>államigazgatási feladatai</t>
  </si>
  <si>
    <t>Közfoglalkoztatottak létszáma:</t>
  </si>
  <si>
    <t xml:space="preserve">Budapest Főváros II. kerületének Önkormányzata 2013. évi egyszerűsített pénzforgalmi jelentése         </t>
  </si>
  <si>
    <t>Egyéb működési célú kiadások</t>
  </si>
  <si>
    <t>Egyéb felhalmozási célú kiadások</t>
  </si>
  <si>
    <t>Közhatalmi bevételek</t>
  </si>
  <si>
    <t>( I.+II.)</t>
  </si>
  <si>
    <t>Finanszírozási célú pénzügyi műveletek kiadásai</t>
  </si>
  <si>
    <t>Finanszírozási célú pénzügyi műveletek bevételei</t>
  </si>
  <si>
    <t>Kvi egyenleg</t>
  </si>
  <si>
    <t>Mindösszesen</t>
  </si>
  <si>
    <t>Önkormányzati feladatok</t>
  </si>
  <si>
    <t>Játszóeszközök kihelyezése</t>
  </si>
  <si>
    <t>Forgalomtechnikai eszközök láthatóságának fejlesztése</t>
  </si>
  <si>
    <t>Közlekedési csomópontok áteresztőképességének növelése</t>
  </si>
  <si>
    <t>Korlátozott várakozási övezet forgalomtechnikai beavatkozások</t>
  </si>
  <si>
    <t>Önkormányzatoktól és költségvetési szerveitől</t>
  </si>
  <si>
    <t xml:space="preserve">IV. Üzemeltetésre, kezelésre átadott, koncesszióba, </t>
  </si>
  <si>
    <t xml:space="preserve">     vagyonkezelésbe vett eszközök</t>
  </si>
  <si>
    <t xml:space="preserve">     vagyonkezelésbe adott, illetve </t>
  </si>
  <si>
    <t>eredeti bevételi</t>
  </si>
  <si>
    <t>érvényes bevételi</t>
  </si>
  <si>
    <t>Felhalmozási célú pénzeszközátvételek:</t>
  </si>
  <si>
    <t>Helyi támogatás visszafizetése</t>
  </si>
  <si>
    <t xml:space="preserve">Önkorm.tul.bérbeadandó lakások felújítása </t>
  </si>
  <si>
    <t xml:space="preserve">BUDÉP KFT.  Társasház felújítás </t>
  </si>
  <si>
    <t xml:space="preserve">BUDÉP KFT.  Társasház felújítás bonyolítási díj </t>
  </si>
  <si>
    <t xml:space="preserve"> </t>
  </si>
  <si>
    <t>összesen</t>
  </si>
  <si>
    <r>
      <t xml:space="preserve">Budapest Főváros II. kerületének Önkormányzat </t>
    </r>
    <r>
      <rPr>
        <b/>
        <u/>
        <sz val="12"/>
        <rFont val="Times New Roman CE"/>
        <charset val="238"/>
      </rPr>
      <t>Intézményeinek</t>
    </r>
    <r>
      <rPr>
        <b/>
        <sz val="12"/>
        <rFont val="Times New Roman CE"/>
        <family val="1"/>
        <charset val="238"/>
      </rPr>
      <t xml:space="preserve"> 2012.évi egyszerűsített pénzmaradvány kimutatása</t>
    </r>
  </si>
  <si>
    <t>Önkor-</t>
  </si>
  <si>
    <t>mányzat</t>
  </si>
  <si>
    <t>Polgár-</t>
  </si>
  <si>
    <t>mesteri</t>
  </si>
  <si>
    <t>ügyi</t>
  </si>
  <si>
    <t>Egészség-</t>
  </si>
  <si>
    <t>19. sz. tábla 2. oldal a   /2013. (     )</t>
  </si>
  <si>
    <t>Pénzforgalom nélküli bevételek</t>
  </si>
  <si>
    <t>2. sz. melléklet</t>
  </si>
  <si>
    <t>1. sz. melléklet</t>
  </si>
  <si>
    <t>20. sz. tábla a     /2013. (        )</t>
  </si>
  <si>
    <t>7. sz. tábla 2. oldal</t>
  </si>
  <si>
    <t>7. sz. tábla 3. oldal</t>
  </si>
  <si>
    <t>7. sz. tábla 5. oldal</t>
  </si>
  <si>
    <t>VI.</t>
  </si>
  <si>
    <t xml:space="preserve">Kiadások összesen </t>
  </si>
  <si>
    <t xml:space="preserve">Bevételek összesen </t>
  </si>
  <si>
    <t xml:space="preserve"> Kiadás jogcíme</t>
  </si>
  <si>
    <t>1.1</t>
  </si>
  <si>
    <t>1.2</t>
  </si>
  <si>
    <t>1.3</t>
  </si>
  <si>
    <t>1.4</t>
  </si>
  <si>
    <t>Költségvetési pénzmaradványt külön jogszabály
alapján módosító tétel ( ± )</t>
  </si>
  <si>
    <t>- az Egészségbiztosítási Alapból folyósított pénzmaradványa</t>
  </si>
  <si>
    <t>- Szabad pénzmaradvány</t>
  </si>
  <si>
    <t>Klebelsberg</t>
  </si>
  <si>
    <t>Kuno</t>
  </si>
  <si>
    <t>Költségvetési bank-
számlák záróegyenlegei</t>
  </si>
  <si>
    <t>Pénztárak és betétköny-
vek záróegyenlegei</t>
  </si>
  <si>
    <t>Záró pénzkészlet  ( 1 + 2 )</t>
  </si>
  <si>
    <t>Költségvetési aktív kiegyenlítő
elszámolások záróegyenlege</t>
  </si>
  <si>
    <t>Költségvetési passzív kiegyenlítő
elszámolások záróegyenlegei (-)</t>
  </si>
  <si>
    <t>Költségvetési aktív átfutó
elszámolások záróegyenlege</t>
  </si>
  <si>
    <t>Rezsi költségek</t>
  </si>
  <si>
    <t>Villamos energia díj</t>
  </si>
  <si>
    <t xml:space="preserve">I. Gondozási Központ </t>
  </si>
  <si>
    <t xml:space="preserve">II. Gondozási Központ </t>
  </si>
  <si>
    <t xml:space="preserve">III. Gondozási Központ </t>
  </si>
  <si>
    <t>Költségvetési passzív átfutó
elszámolások záróegyenlege (-)</t>
  </si>
  <si>
    <t>Költségvetési aktív függő
elszámolások záróegyenlege</t>
  </si>
  <si>
    <t>Költségvetési passzív függő
elszámolások záróegyenlege (-)</t>
  </si>
  <si>
    <t>Egyéb aktív és passzív pénzügyi
elszámolások össz.( 4-5+6-7+8-9)</t>
  </si>
  <si>
    <t>Előző évben (években) képzett
tartalékok maradványa (-)</t>
  </si>
  <si>
    <t>Vállalkozási tevékenység
pénzforgalmi eredménye (-)</t>
  </si>
  <si>
    <t>Tárgyévi helyesbített
pénzmaradvány (3 ± 10-11-12)</t>
  </si>
  <si>
    <t>Intézményi költségvetési befizetés
többlettámogatás miatt</t>
  </si>
  <si>
    <t>Költségvetési befizetés
többlettámogatás miatt</t>
  </si>
  <si>
    <t>Költségvetési kiutalás - (int.fin)
kiutalatlan intézményi támogatás miatt</t>
  </si>
  <si>
    <t>Költségvetési kiutalás - (közp.tám.)
kiutalatlan támogatás miatt</t>
  </si>
  <si>
    <t>Pénzmaradványt terhelő elvonások</t>
  </si>
  <si>
    <t>Költségvetési pénzmaradvány
(13 ± 14 ± 15 ± 16 ± 17 ± 18)</t>
  </si>
  <si>
    <t>A vállalk.tev.eredményéből alaptev.
ellátására felhasznált összeg</t>
  </si>
  <si>
    <t>Költségvetési pénzm-t külön jogszab.
alapján módosító tétel  ( ± )</t>
  </si>
  <si>
    <t>Módosított pénzmaradvány
(19+20 ± 21)</t>
  </si>
  <si>
    <t>A 19. sorból:</t>
  </si>
  <si>
    <t xml:space="preserve"> Személyi juttatások </t>
  </si>
  <si>
    <t xml:space="preserve"> Munkaadókat terhelő járulékok </t>
  </si>
  <si>
    <t xml:space="preserve"> Dologi  kiadások összesen </t>
  </si>
  <si>
    <t>Társadalombiztosítási alapoktól és kezelőitől</t>
  </si>
  <si>
    <t>Munkaadókat</t>
  </si>
  <si>
    <t>Egyéb</t>
  </si>
  <si>
    <t>Ellátottak</t>
  </si>
  <si>
    <t>kiadások</t>
  </si>
  <si>
    <t>4. sz. melléklet 2. oldal</t>
  </si>
  <si>
    <t>4. sz. tábla 2. oldal</t>
  </si>
  <si>
    <t>4. sz. melléklet 3. oldal</t>
  </si>
  <si>
    <t>4. sz. tábla 3. oldal</t>
  </si>
  <si>
    <t>4. sz. tábla 5. oldal</t>
  </si>
  <si>
    <t>4. sz. melléklet 6. oldal</t>
  </si>
  <si>
    <t>12. sz. melléklet</t>
  </si>
  <si>
    <t>Ssz</t>
  </si>
  <si>
    <t>Képződés</t>
  </si>
  <si>
    <t>Felhasználás</t>
  </si>
  <si>
    <t xml:space="preserve"> előirányzat</t>
  </si>
  <si>
    <t>Működési költségvetési bevételek</t>
  </si>
  <si>
    <t>Számítógépek vásárlása</t>
  </si>
  <si>
    <t>3.2</t>
  </si>
  <si>
    <t>2.3</t>
  </si>
  <si>
    <t xml:space="preserve">  Nem lakáscélú helyiségek értékesítése </t>
  </si>
  <si>
    <t xml:space="preserve">  Üres, nem lakáscélú helyiségek értékesítése </t>
  </si>
  <si>
    <t>I. sz. Gondozási Központ összesen:</t>
  </si>
  <si>
    <t>eredeti kiadási</t>
  </si>
  <si>
    <t>érvényes kiadási</t>
  </si>
  <si>
    <t xml:space="preserve"> Bevétel jogcíme</t>
  </si>
  <si>
    <t>3. sz. melléklet</t>
  </si>
  <si>
    <t>Pedagógiai szakszolgálat - 8 hó</t>
  </si>
  <si>
    <t>Pedagógiai szakszolgálat - 4 hó</t>
  </si>
  <si>
    <t>ezer Ft-ban</t>
  </si>
  <si>
    <t>Gáz és távhő díj</t>
  </si>
  <si>
    <t>Szociális továbbképzés és szakvizsga támogatása</t>
  </si>
  <si>
    <t>7. sz. melléklet</t>
  </si>
  <si>
    <t>9. sz. melléklet</t>
  </si>
  <si>
    <t>10. sz. melléklet</t>
  </si>
  <si>
    <t>Budapest Főváros II. Kerületi Önkormányzat</t>
  </si>
  <si>
    <t>17. sz. melléklet</t>
  </si>
  <si>
    <t>Bevétel jogcíme</t>
  </si>
  <si>
    <t>II. sz. Gondozási Központ összesen:</t>
  </si>
  <si>
    <t>Mindössz.</t>
  </si>
  <si>
    <t>Központ</t>
  </si>
  <si>
    <t>Záró pénzkészlet</t>
  </si>
  <si>
    <t>Forgóeszközök összesen</t>
  </si>
  <si>
    <t>Kötelezettségek összesen</t>
  </si>
  <si>
    <t xml:space="preserve">Eszközök összesen </t>
  </si>
  <si>
    <t>Források összesen</t>
  </si>
  <si>
    <t>Sor</t>
  </si>
  <si>
    <t>M e g n e v e z é s</t>
  </si>
  <si>
    <t>Dologi és egyéb folyó kiadások</t>
  </si>
  <si>
    <t>Érvényes eir.</t>
  </si>
  <si>
    <t>l</t>
  </si>
  <si>
    <t>m</t>
  </si>
  <si>
    <t>Céltámogatás összesen:</t>
  </si>
  <si>
    <t>Polgármesteri Hivatal összesen</t>
  </si>
  <si>
    <t>Működési céltartalék</t>
  </si>
  <si>
    <t>Srsz</t>
  </si>
  <si>
    <t>Szennyvízelvezetés és kezelés összesen:</t>
  </si>
  <si>
    <t>Sorsz.</t>
  </si>
  <si>
    <t>A</t>
  </si>
  <si>
    <t>B</t>
  </si>
  <si>
    <t>Kisebb csatornák</t>
  </si>
  <si>
    <t>16-os űrlap 47. sora</t>
  </si>
  <si>
    <t>19. sz. tábla 1. oldal a    /2013.(      )</t>
  </si>
  <si>
    <t xml:space="preserve">I. Immateriális javak </t>
  </si>
  <si>
    <t xml:space="preserve">II. Tárgyi eszközök </t>
  </si>
  <si>
    <t>III. Befektetett pü-i eszközök</t>
  </si>
  <si>
    <t>I. Költségvetési tartalékok</t>
  </si>
  <si>
    <t>II. Vállalkozási tartalékok</t>
  </si>
  <si>
    <t xml:space="preserve">I. Készletek </t>
  </si>
  <si>
    <t xml:space="preserve">II. Követelések </t>
  </si>
  <si>
    <t xml:space="preserve">III. Értékpapírok </t>
  </si>
  <si>
    <t>I. Hosszú lejáratú kötelezettségek</t>
  </si>
  <si>
    <t xml:space="preserve">IV. Pénzeszközök </t>
  </si>
  <si>
    <t>II. Rövid lejáratú kötelezettségek</t>
  </si>
  <si>
    <t>III. Egyéb passzív pü-i elszámolások</t>
  </si>
  <si>
    <t>17. sz. tábla a     /2013. (        )</t>
  </si>
  <si>
    <t>18. sz. tábla a     /2013. (         )</t>
  </si>
  <si>
    <t>Budapest Főváros II. kerületi Önkormányzatának 2012.évi egyszerűsített mérlege</t>
  </si>
  <si>
    <t>Önkormányzat feladatai összesen</t>
  </si>
  <si>
    <t>7. sz. tábla a     /2013. (        )</t>
  </si>
  <si>
    <t>II. kerület mindöszesen</t>
  </si>
  <si>
    <t>Működési költségvetési kiadások</t>
  </si>
  <si>
    <t xml:space="preserve">Helyi közutak, </t>
  </si>
  <si>
    <t>közterek és parkok</t>
  </si>
  <si>
    <t>Közterület-felügyelet</t>
  </si>
  <si>
    <t xml:space="preserve">Településrendezés, </t>
  </si>
  <si>
    <t>településfejlesztés</t>
  </si>
  <si>
    <t xml:space="preserve">Turizmussal kapcsolatos </t>
  </si>
  <si>
    <t>Egészségügyi alapellátás</t>
  </si>
  <si>
    <t>Óvodai ellátás</t>
  </si>
  <si>
    <t>Hajléktalan ellátás</t>
  </si>
  <si>
    <t>Saját tul.lakás- és helyiséggazdálkodás</t>
  </si>
  <si>
    <t xml:space="preserve">Helyi adóval kapcsolatos </t>
  </si>
  <si>
    <t>Sport és szabadidő tevékenység</t>
  </si>
  <si>
    <t>Helyi közbiztonság</t>
  </si>
  <si>
    <t>Nemzetiségek támogatása</t>
  </si>
  <si>
    <t xml:space="preserve">Egyéb, jogszab.alapján </t>
  </si>
  <si>
    <t>kötelező feladat</t>
  </si>
  <si>
    <t>Önk-i egyéb vagyonnal</t>
  </si>
  <si>
    <t>való gazdálkodás</t>
  </si>
  <si>
    <t>Könyvtári és közművelődési érdekeltségnövelő támogatás</t>
  </si>
  <si>
    <t>Központosított támogatás összesen</t>
  </si>
  <si>
    <t>Egyes jövedelempótló támogatások kiegészítése</t>
  </si>
  <si>
    <t>d</t>
  </si>
  <si>
    <t>Intézményi működési kiadások</t>
  </si>
  <si>
    <t xml:space="preserve">  Oktatásfejlesztési Keret</t>
  </si>
  <si>
    <t xml:space="preserve">  Közművelődési Keret</t>
  </si>
  <si>
    <t xml:space="preserve">  Sport- és Tömegsport Keret</t>
  </si>
  <si>
    <t xml:space="preserve">  Szociálpolitikai Keret</t>
  </si>
  <si>
    <t xml:space="preserve">  Környezetvédelmi Keret</t>
  </si>
  <si>
    <t>Várakozóhelyek megváltása</t>
  </si>
  <si>
    <t>Építményadó</t>
  </si>
  <si>
    <t>jogcíme</t>
  </si>
  <si>
    <t>Don Bosco Nővérek Szent Család Óvodája</t>
  </si>
  <si>
    <t>c</t>
  </si>
  <si>
    <t>V. Egyéb aktív pénzügyi elszámolások</t>
  </si>
  <si>
    <t>A/ Befektetett eszközök</t>
  </si>
  <si>
    <t>I. Tartós tőke</t>
  </si>
  <si>
    <t>II. Tőkeváltozások</t>
  </si>
  <si>
    <t>III. Értékelési tartalék</t>
  </si>
  <si>
    <t>Hosszú lejáratú hitelek törlesztése</t>
  </si>
  <si>
    <t>Rövid lejáratú hitelek törlesztése</t>
  </si>
  <si>
    <t>15-ből likvidhitelek kiadása</t>
  </si>
  <si>
    <t>38-ből likvid hitelek bevétele</t>
  </si>
  <si>
    <t>Finanszírozási bevételek összesen: (37+38+ 40+41)</t>
  </si>
  <si>
    <t>Pénzforgalmi bevételek (36+42)</t>
  </si>
  <si>
    <t>Budapest Főváros II. kerületének Önkormányzata - 2012. évi központosított támogatások elszámolása</t>
  </si>
  <si>
    <t>Kieg.tám.nemzetiségi nevelési, oktatási feladatokhoz</t>
  </si>
  <si>
    <t>A 2011. évről áthúzódó bérkompenzáció támogatása</t>
  </si>
  <si>
    <t>Színházak költségvetési támogatása</t>
  </si>
  <si>
    <t>A kv-i szerveknél foglalkoztatottak 2012. évi kompenzációja</t>
  </si>
  <si>
    <t>Egyéb központi támogatások</t>
  </si>
  <si>
    <t xml:space="preserve">Budapest Főváros II. kerületének Önkormányzata 2012. évi normativ, kötött felhasználású támogatások </t>
  </si>
  <si>
    <t>Pedagógus továbbképzés támogatása - 8 hó</t>
  </si>
  <si>
    <t>Pedagógus továbbképzés támogatása - 4 hó</t>
  </si>
  <si>
    <t>Osztályfőnöki pótlék kiegészítése - 8 hó</t>
  </si>
  <si>
    <t>Osztályfőnöki pótlék kiegészítése - 4 hó</t>
  </si>
  <si>
    <t>Gyógypedagógiai pótlék kiegészítése - 8 hó</t>
  </si>
  <si>
    <t>Gyógypedagógiai pótlék kiegészítése - 4 hó</t>
  </si>
  <si>
    <t>Kedvezményes óvodai, iskolai, kollégiumi étkeztetés</t>
  </si>
  <si>
    <t>Szakmai, tanügyig-i informatikai feladatok tám. - 8 hó</t>
  </si>
  <si>
    <t>Szakmai, tanügyig-i informatikai feladatok tám. - 4 hó</t>
  </si>
  <si>
    <t>Ingyenes tankönyvellátás</t>
  </si>
  <si>
    <t>Ingyenes bölcsődei étkeztetés</t>
  </si>
  <si>
    <t>Önállóan</t>
  </si>
  <si>
    <t>működő</t>
  </si>
  <si>
    <t>intézmények</t>
  </si>
  <si>
    <t>Hvölgyi</t>
  </si>
  <si>
    <t>Szemlő-</t>
  </si>
  <si>
    <t>Törökvész</t>
  </si>
  <si>
    <t>Csik F.</t>
  </si>
  <si>
    <t>Kodály Z.</t>
  </si>
  <si>
    <t>Mremete-</t>
  </si>
  <si>
    <t>Remete-</t>
  </si>
  <si>
    <t>Szabó L.</t>
  </si>
  <si>
    <t>Pedagógiai</t>
  </si>
  <si>
    <t>Egyesített</t>
  </si>
  <si>
    <t xml:space="preserve">Budakeszi </t>
  </si>
  <si>
    <t>Gesztenyés-</t>
  </si>
  <si>
    <t>Kitaibel</t>
  </si>
  <si>
    <t>Kolozsvár</t>
  </si>
  <si>
    <t>Községház</t>
  </si>
  <si>
    <t xml:space="preserve">Pitypang </t>
  </si>
  <si>
    <t>Százszorszép</t>
  </si>
  <si>
    <t>hegy</t>
  </si>
  <si>
    <t>úti</t>
  </si>
  <si>
    <t>Virág</t>
  </si>
  <si>
    <t>Áldás</t>
  </si>
  <si>
    <t>Fillér</t>
  </si>
  <si>
    <t xml:space="preserve">Járdányi </t>
  </si>
  <si>
    <t>Ének-Zenei</t>
  </si>
  <si>
    <t>Hkúti</t>
  </si>
  <si>
    <t>kertvárosi</t>
  </si>
  <si>
    <t>Újlaki</t>
  </si>
  <si>
    <t>Család-</t>
  </si>
  <si>
    <t>I. sz.</t>
  </si>
  <si>
    <t>II. sz.</t>
  </si>
  <si>
    <t>III. sz.</t>
  </si>
  <si>
    <t>Bölcsődék</t>
  </si>
  <si>
    <t>Óvoda</t>
  </si>
  <si>
    <t>kert</t>
  </si>
  <si>
    <t>u-i</t>
  </si>
  <si>
    <t>Kézműves</t>
  </si>
  <si>
    <t>Árok</t>
  </si>
  <si>
    <t>és</t>
  </si>
  <si>
    <t>Pál</t>
  </si>
  <si>
    <t>Ált. Isk. és</t>
  </si>
  <si>
    <t>Ökumenikus</t>
  </si>
  <si>
    <t xml:space="preserve">és </t>
  </si>
  <si>
    <t>segítő</t>
  </si>
  <si>
    <t>Gondozási</t>
  </si>
  <si>
    <t>Szolgáltató</t>
  </si>
  <si>
    <t>Szak-</t>
  </si>
  <si>
    <t>Gimn.</t>
  </si>
  <si>
    <t>Zeneisk.</t>
  </si>
  <si>
    <t>Gomn.</t>
  </si>
  <si>
    <t>Kp.</t>
  </si>
  <si>
    <t>Működési kiadások összesen:</t>
  </si>
  <si>
    <t xml:space="preserve">   ebből: kamatkiadások</t>
  </si>
  <si>
    <t>1.5.1</t>
  </si>
  <si>
    <t>Nemzetközi kötelezettségek</t>
  </si>
  <si>
    <t>1.5.2</t>
  </si>
  <si>
    <t>1.5.3</t>
  </si>
  <si>
    <t>1.5.4</t>
  </si>
  <si>
    <t>1.5.5</t>
  </si>
  <si>
    <t>1.5.6</t>
  </si>
  <si>
    <t>1.5.7</t>
  </si>
  <si>
    <t>1.5.8</t>
  </si>
  <si>
    <t>1.5.9</t>
  </si>
  <si>
    <t>1.5.10</t>
  </si>
  <si>
    <t>Felhalmozási kiadások összesen: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</si>
  <si>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</si>
  <si>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</si>
  <si>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</si>
  <si>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</si>
  <si>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</si>
  <si>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</si>
  <si>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</si>
  <si>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</si>
  <si>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Költségvetési kiadások  (1 + 2)</t>
  </si>
  <si>
    <t>Belföldi finanszírozás kiadásai</t>
  </si>
  <si>
    <t>3.1.1</t>
  </si>
  <si>
    <t>Hitel-, kölcsöntörlesztés államháztartáson kívülre</t>
  </si>
  <si>
    <t>3.1.1.1</t>
  </si>
  <si>
    <t>3.1.1.2</t>
  </si>
  <si>
    <t>3.1.1.3</t>
  </si>
  <si>
    <t xml:space="preserve">Rövid lejáratú hitelek, kölcsönök törlesztése </t>
  </si>
  <si>
    <t>3.1.2</t>
  </si>
  <si>
    <t>3.1.3</t>
  </si>
  <si>
    <t>3.1.4</t>
  </si>
  <si>
    <t>Külföldi finanszírozás kiadásai</t>
  </si>
  <si>
    <t>3.3</t>
  </si>
  <si>
    <t>Adóssághoz nem kapcsolódó származékos ügyletek kiadásai</t>
  </si>
  <si>
    <t>K I A D Á S O K   Ö S S Z E S E N   (1 + 2 + 3)</t>
  </si>
  <si>
    <t xml:space="preserve"> Személyi juttatások</t>
  </si>
  <si>
    <t xml:space="preserve"> Dologi  kiadások összesen</t>
  </si>
  <si>
    <t>Egyéb felhalmozási célú támogatások áht-n kívülre</t>
  </si>
  <si>
    <t>Felh.c.visszatérítendő tám., kölcsön nyújtása áht-n kívülre</t>
  </si>
  <si>
    <t>Felh.c.garancia- és kezességváll-ból szárm.kif. áht-n kívülre</t>
  </si>
  <si>
    <t>Egyéb felhalmozási célú támogatások áht-n belülre</t>
  </si>
  <si>
    <t>Felh.c.visszatérítendő tám., kölcsön törlesztése áht-n belülre</t>
  </si>
  <si>
    <t>Felh.c.visszatérítendő tám., kölcsön nyújtása áht-n belülre</t>
  </si>
  <si>
    <t>Felh.c.garancia- és kezességváll-ból szárm.kif.áht-n belülre</t>
  </si>
  <si>
    <t>Elvonások és befizetések</t>
  </si>
  <si>
    <t>Műk.c.garancia- és kezességváll-ból szárm.kif.áht-n belülre</t>
  </si>
  <si>
    <t>Műk.c.visszatérítendő tám., kölcsön nyújtása áht-n belülre</t>
  </si>
  <si>
    <t>Műk.c.visszatérítendő tám., kölcsön törlesztése áht-n belülre</t>
  </si>
  <si>
    <t>Egyéb működési célú támogatások áht-n belülre</t>
  </si>
  <si>
    <t>Műk.c.garancia- és kezességváll-ból szárm.kif. áht-n kívülre</t>
  </si>
  <si>
    <t>Műk.c.visszatérítendő tám., kölcsön nyújtása áht-n kívülre</t>
  </si>
  <si>
    <t>Egyéb működési célú támogatások áht-n kívülre</t>
  </si>
  <si>
    <t>Tartalékok</t>
  </si>
  <si>
    <t>Hosszú lejáratú hitelek, kölcsönök törlesztése</t>
  </si>
  <si>
    <t>Likviditási c.hitelek, kölcsönök törlesztése pénzügyi váll-nak</t>
  </si>
  <si>
    <t>Belföldi értékpapírok kiadásai</t>
  </si>
  <si>
    <t>Pénzeszközök betétként elhelyezése</t>
  </si>
  <si>
    <t xml:space="preserve"> Munkaadókat terh.járulékok, szoc.hozzájárulási adó</t>
  </si>
  <si>
    <t>Lakástámogatás</t>
  </si>
  <si>
    <t>Gazdasági szervezettel nem</t>
  </si>
  <si>
    <t>rendelkező költségvetési szervek</t>
  </si>
  <si>
    <t>Műk.c.garancia- és kezességváll-ból származó kifizetés áht-n belülre</t>
  </si>
  <si>
    <t>Műk.c.visszatérítendő támogatások, kölcsönök nyújtása áht-n belülre</t>
  </si>
  <si>
    <t>Műk.c.visszatérítendő támogatások, kölcsönök törlesztése áht-n belülre</t>
  </si>
  <si>
    <t>Műk.c.garancia- és kezességváll-ból származó kifizetés áht-n kívülre</t>
  </si>
  <si>
    <t>Műk.c.visszatérítendő támogatások, kölcsönök nyújtása áht-n kívülre</t>
  </si>
  <si>
    <t>Felh.c.garancia- és kezességváll-ból származó kifizetés áht-n belülre</t>
  </si>
  <si>
    <t>Felh.c.visszatérítendő támogatások, kölcsönök nyújtása áht-n belülre</t>
  </si>
  <si>
    <t>Felh.c.visszatérítendő támogatások, kölcsönök törlesztése áht-n belülre</t>
  </si>
  <si>
    <t>Felh.c.garancia- és kezességváll-ból származó kifizetés áht-n kívülre</t>
  </si>
  <si>
    <t>Likviditási célú hitelek, kölcsönök törlesztése pénzügyi vállalkozásnak</t>
  </si>
  <si>
    <t>Felh.c.visszatérítendő támogatások, kölcsönök nyújtása áht-n kívülre</t>
  </si>
  <si>
    <t xml:space="preserve">Lakástámogatás </t>
  </si>
  <si>
    <t>Önkormányzat működési támogatása</t>
  </si>
  <si>
    <t>Elvonások és befizetések bevételei</t>
  </si>
  <si>
    <t>Egyéb működési célú támogatások bevételei áht-n belülről</t>
  </si>
  <si>
    <t>Egyéb működési célú átvett pénzeszközök</t>
  </si>
  <si>
    <t>Felh.c.vtér.támogatások, kölcsönök nyújtása áht-n kívülre</t>
  </si>
  <si>
    <t>Előző év ktgvetési maradványának igénybevétele működésre</t>
  </si>
  <si>
    <t xml:space="preserve">Működési finanszírozási kiadások </t>
  </si>
  <si>
    <t>Működési finanszírozási bevételek</t>
  </si>
  <si>
    <t>Hosszú lejáratú hitel tőkeösszegének törlesztése</t>
  </si>
  <si>
    <t>Irányító szervi támogatásként folyósított felhalmozási
támogatás kiutalása</t>
  </si>
  <si>
    <t>Irányító szervi támogatásként folyósított felhalmozási
támogatás fizetési számlán történő jóváírása</t>
  </si>
  <si>
    <t>Előző év ktgvetési maradvány igénybevétele felhalmozásra</t>
  </si>
  <si>
    <t xml:space="preserve">Felhalmozási finanszírozási kiadások </t>
  </si>
  <si>
    <t>Felhalmozási finanszírozási bevételek</t>
  </si>
  <si>
    <t>MŰKÖDÉSI BEVÉTELEK ÖSSZESEN</t>
  </si>
  <si>
    <t>Működési célú támogatások államháztartáson belülről</t>
  </si>
  <si>
    <t>1.1.1</t>
  </si>
  <si>
    <t>Helyi önkormányzatok működésének általános támogatása</t>
  </si>
  <si>
    <t>1.1.2</t>
  </si>
  <si>
    <t>1.1.4</t>
  </si>
  <si>
    <t>Települési önkormányzatok kulturális feladatainak támogatása</t>
  </si>
  <si>
    <t>1.1.5</t>
  </si>
  <si>
    <t>1.1.6</t>
  </si>
  <si>
    <t>1.6</t>
  </si>
  <si>
    <t>Adók</t>
  </si>
  <si>
    <t xml:space="preserve">Iparűzési adó állandó jelleggel végzett iparűzési tevékenység után </t>
  </si>
  <si>
    <t>Gépjárműadó</t>
  </si>
  <si>
    <t>Idegenforgalmi adó tartózkodás után</t>
  </si>
  <si>
    <t>Bírságok</t>
  </si>
  <si>
    <t>Parkolási bírság</t>
  </si>
  <si>
    <t>Közterület-felügyeleti bírság</t>
  </si>
  <si>
    <t>Végrehajtási bírság</t>
  </si>
  <si>
    <t>Egyéb bírság bevétel</t>
  </si>
  <si>
    <t>Egyéb közhatalmi bevételek</t>
  </si>
  <si>
    <t>Igazgatási szolgáltatási díj</t>
  </si>
  <si>
    <t>Helyi adók utáni pótlékok</t>
  </si>
  <si>
    <t>Készletértékesítés ellenértéke</t>
  </si>
  <si>
    <t>Szolgáltatások ellenértéke</t>
  </si>
  <si>
    <t>Közvetített szolgáltatások ellenértéke</t>
  </si>
  <si>
    <t>3.4</t>
  </si>
  <si>
    <t>3.5</t>
  </si>
  <si>
    <t>Ellátási díjak</t>
  </si>
  <si>
    <t>3.6</t>
  </si>
  <si>
    <t>Kiszámlázott általános forgalmi adó</t>
  </si>
  <si>
    <t>3.7</t>
  </si>
  <si>
    <t>Általános forgalmi adó visszatérítése</t>
  </si>
  <si>
    <t>3.8</t>
  </si>
  <si>
    <t>Kamatbevételek</t>
  </si>
  <si>
    <t>3.9</t>
  </si>
  <si>
    <t>Egyéb pénzügyi műveletek bevételei</t>
  </si>
  <si>
    <t>3.10</t>
  </si>
  <si>
    <t>Egyéb működési bevételek</t>
  </si>
  <si>
    <t>FELHALMOZÁSI BEVÉTELEK ÖSSZESEN</t>
  </si>
  <si>
    <t>Felhalmozási célú támogatások államháztartáson belülről</t>
  </si>
  <si>
    <t>Immateriális javak értékesítése</t>
  </si>
  <si>
    <t>Ingatlanok értékesítése</t>
  </si>
  <si>
    <t>Egyéb tárgyi eszközök értékesítése</t>
  </si>
  <si>
    <t>2.4</t>
  </si>
  <si>
    <t>Részesedések értékesítése</t>
  </si>
  <si>
    <t>Felhalmozási célú átvett pénzeszközök</t>
  </si>
  <si>
    <t>Költségvetési bevételek (I. + II.)</t>
  </si>
  <si>
    <t xml:space="preserve">FINANSZÍROZÁSI BEVÉTELEK </t>
  </si>
  <si>
    <t>Belföldi finanszírozás bevételei</t>
  </si>
  <si>
    <t>Hitel-, kölcsönfelvétel államháztartáson kívülről</t>
  </si>
  <si>
    <t>B E V É T E L E K   Ö S S Z E S E N (I. + II. + III.)</t>
  </si>
  <si>
    <t>Települési önk. egyes köznevelési feladatainak támogatása</t>
  </si>
  <si>
    <t>Műk.c.garancia- és kezességvállalásból szárm.megtér.áht-n belülről</t>
  </si>
  <si>
    <t>Egyéb működési célú támogatások bevételei államháztartáson belülről</t>
  </si>
  <si>
    <t>Működési célú átvett pénzeszközök</t>
  </si>
  <si>
    <t>Felhalmozási célú önkormányzati támogatások</t>
  </si>
  <si>
    <t>Felh.c.garancia- és kezességvállalásból származó megtér.áht-n belülről</t>
  </si>
  <si>
    <t>Felh.c.visszatérítendő támogatások, kölcsönök visszatér.áht-n belülről</t>
  </si>
  <si>
    <t>Műk.c.visszatérítendő támogatások, kölcsönök visszatér.áht-n belülről</t>
  </si>
  <si>
    <t>Műk.c.visszatérítendő támogatások, kölcsönök igénybevét.áht-n belülről</t>
  </si>
  <si>
    <t>Tulajdonosi bevételek-Önk-i többségi tulajdonú váll-tól kapott osztalék</t>
  </si>
  <si>
    <t>Felh.c.visszatérítendő támogatások, kölcsönök igénybev.áht-n belülről</t>
  </si>
  <si>
    <t>Felhalmozási bevételek</t>
  </si>
  <si>
    <t>Egyéb felhalmozási c.támogatások bevételei államháztartáson belülről</t>
  </si>
  <si>
    <t>Felh.c.garancia- és kezességvállalásból származó megtér.áht-n kívülről</t>
  </si>
  <si>
    <t>Felh.c.visszatérítendő támogatások, kölcsönök visszatér.áht-n kívülről</t>
  </si>
  <si>
    <t>Egyéb felhalmozási célú átvett pénzeszközök</t>
  </si>
  <si>
    <t>Belföldi értékpapírok bevételei</t>
  </si>
  <si>
    <t>Előző év költségvetési maradványának igénybevétele - működési</t>
  </si>
  <si>
    <t>Előző év költségvetési maradványának igénybevétele - felhalmozási</t>
  </si>
  <si>
    <t>Előző év költségvetési maradványának igénybevétele</t>
  </si>
  <si>
    <t>Egyéb felhalmozási célú támogatások bevételei áht-n belülről</t>
  </si>
  <si>
    <t>Felh.c.visszatér.támogatások, kölcsönök visszatérülése áht-n kívülről</t>
  </si>
  <si>
    <t>egyéb működési célú támogatások</t>
  </si>
  <si>
    <t xml:space="preserve">  Életvitel stratégia</t>
  </si>
  <si>
    <t>Egyéb működési célú támogatások áht-n belülre:</t>
  </si>
  <si>
    <t>Egyéb működési célú támogatások áht-n kívülre:</t>
  </si>
  <si>
    <t>egyéb működési célú támogatások bevételei és átvett  pénzeszközök</t>
  </si>
  <si>
    <t>Egyéb működési célú támogatások áht-n belülről:</t>
  </si>
  <si>
    <t>Egyéb működési célú átvett  pénzeszközök:</t>
  </si>
  <si>
    <t xml:space="preserve"> egyéb felhalmozási célú támogatások</t>
  </si>
  <si>
    <t>Egyéb felhalmozási célú támogatások áht-n belülre:</t>
  </si>
  <si>
    <t>Egyéb felhalmozási célú támogatások áht-n kívülre:</t>
  </si>
  <si>
    <t>egyéb felhalmozási célú támogatások bevételei és átvett  pénzeszközök</t>
  </si>
  <si>
    <t>Egyéb felhalmozási célú támogatások bevételei áht-n belülről:</t>
  </si>
  <si>
    <t>Társasházak felújítási támogatása – homlokzat felújításra</t>
  </si>
  <si>
    <t>Lakás bérleti jogviszony megváltása</t>
  </si>
  <si>
    <t xml:space="preserve">Gyalogátkelő helyek kialakítása </t>
  </si>
  <si>
    <t>x</t>
  </si>
  <si>
    <t>Pesthidegkúti gyalogos közlekedés fejlesztése</t>
  </si>
  <si>
    <t>Kommunikációs eszközök beszerzése</t>
  </si>
  <si>
    <t>Ingatlan vásárlás</t>
  </si>
  <si>
    <t>Sport és szabadidő tevékenység összesen:</t>
  </si>
  <si>
    <t>Szennyvízcsatorna gerincvezeték kiépítése</t>
  </si>
  <si>
    <t>Monitor és szkenner beszerzés</t>
  </si>
  <si>
    <t>Lakásgazdálkodási  feladatokhoz</t>
  </si>
  <si>
    <t>Közcélú foglalkoztatás támogatása</t>
  </si>
  <si>
    <t xml:space="preserve">Költségvetési szerv </t>
  </si>
  <si>
    <t>járulékok és</t>
  </si>
  <si>
    <t>Intézményeket Működtető Központ</t>
  </si>
  <si>
    <t>Költségvetési bevételek</t>
  </si>
  <si>
    <t>Finanszírozási bevételek</t>
  </si>
  <si>
    <t>költségvetési</t>
  </si>
  <si>
    <t>irányító szervi</t>
  </si>
  <si>
    <t>átvett</t>
  </si>
  <si>
    <t>maradvány</t>
  </si>
  <si>
    <t>igénybevétel</t>
  </si>
  <si>
    <t>Költségvetési szerv megnevezése</t>
  </si>
  <si>
    <t>Törökméz Bölcsőde összesen:</t>
  </si>
  <si>
    <t>Intézményeket Működtető Központ összesen:</t>
  </si>
  <si>
    <t xml:space="preserve">Bútor, kötelező eszköz, gép, berendezés, informatikai eszköz beszerzés </t>
  </si>
  <si>
    <t>Gazdasági szervezettel nem rendelkező költségvetési szervek</t>
  </si>
  <si>
    <r>
      <t xml:space="preserve">Belföldi finanszírozás bevételei  </t>
    </r>
    <r>
      <rPr>
        <sz val="10"/>
        <rFont val="Times New Roman CE"/>
        <charset val="238"/>
      </rPr>
      <t>(1.1 + 1.2 + 1.3)</t>
    </r>
  </si>
  <si>
    <t>4. sz. tábla 4. oldal</t>
  </si>
  <si>
    <r>
      <t xml:space="preserve">(ezer forintban)                                                                                  </t>
    </r>
    <r>
      <rPr>
        <sz val="10"/>
        <color indexed="9"/>
        <rFont val="Times New Roman"/>
        <family val="1"/>
        <charset val="238"/>
      </rPr>
      <t xml:space="preserve"> .</t>
    </r>
  </si>
  <si>
    <t>Társasházak felújítási támogatása – önk-i önrészből</t>
  </si>
  <si>
    <t>Kamatmentes szociális kölcsön</t>
  </si>
  <si>
    <t>z</t>
  </si>
  <si>
    <t>Hulladékgazdálkodás és környezetvédelem összesen:</t>
  </si>
  <si>
    <t>Vonalas telefonközpont és készülékek beszerzése</t>
  </si>
  <si>
    <t>Völgy Utcai Óvoda összesen:</t>
  </si>
  <si>
    <t>Völgy Utcai Óvoda</t>
  </si>
  <si>
    <t>Kötelezettségvállalással terhelt maradvány</t>
  </si>
  <si>
    <t>Szabad maradvány</t>
  </si>
  <si>
    <t>(nem intézmények
által ellátott feladatok)</t>
  </si>
  <si>
    <t xml:space="preserve">Polgármesteri
</t>
  </si>
  <si>
    <t>Alaptevékenység 
költségvetési bevételei</t>
  </si>
  <si>
    <t>Alaptevékenység 
költségvetési kiadásai</t>
  </si>
  <si>
    <t>Alaptevékenység 
költségvetési egyenlege</t>
  </si>
  <si>
    <t>Alaptevékenység 
finanszírozási bevételei</t>
  </si>
  <si>
    <t>Alaptevékenység 
finanszírozási kiadásai</t>
  </si>
  <si>
    <t>Alaptevékenység 
finanszírozási egyenlege</t>
  </si>
  <si>
    <t>Összesen</t>
  </si>
  <si>
    <t>Bolyai Utcai</t>
  </si>
  <si>
    <t>Budakeszi Úti</t>
  </si>
  <si>
    <t xml:space="preserve"> Gesztenyékert</t>
  </si>
  <si>
    <t xml:space="preserve">Kitaibel Pál </t>
  </si>
  <si>
    <t>Utcai Óvoda</t>
  </si>
  <si>
    <t>Pitpang Utcai</t>
  </si>
  <si>
    <t xml:space="preserve">Szemlőhegy </t>
  </si>
  <si>
    <t>Törökvész Úti</t>
  </si>
  <si>
    <t>Virág árok</t>
  </si>
  <si>
    <t>Völgy Utcai</t>
  </si>
  <si>
    <t>I. Gondozási</t>
  </si>
  <si>
    <t>II. Gondozási</t>
  </si>
  <si>
    <t>III. Gondozási</t>
  </si>
  <si>
    <t>Családsegítő</t>
  </si>
  <si>
    <t>Intézmény</t>
  </si>
  <si>
    <t>Működtetési Központ</t>
  </si>
  <si>
    <t>Egészségügyi</t>
  </si>
  <si>
    <t>Egyéb finanszírozási kiadás</t>
  </si>
  <si>
    <t>Egyéb finanszírozási bevétel</t>
  </si>
  <si>
    <t>Egyéb finanszírozás kiadásai</t>
  </si>
  <si>
    <t>Működési célú költségvetési támogatások és kiegészítő támogatások</t>
  </si>
  <si>
    <t>Elszámolásból származó bevételek</t>
  </si>
  <si>
    <t>Helyi adók utáni bírságok</t>
  </si>
  <si>
    <t>Biztosító által fizetett kártérítés</t>
  </si>
  <si>
    <t>3.11</t>
  </si>
  <si>
    <t>Közbiztonsági feladatok támogatása</t>
  </si>
  <si>
    <t>II. Kerületi Sport és Szabadidősport Nonprofit Kft. műk.tám.</t>
  </si>
  <si>
    <t>Felhalmozási forráshiány/többlet</t>
  </si>
  <si>
    <t>Országúti Szent István Első Vértanú Plébánia</t>
  </si>
  <si>
    <t>Budapest Újlak Sarlós Boldogasszony Plébánia</t>
  </si>
  <si>
    <t>Bp. Hidegkút-Ófalu Sarlós Boldogasszony Plébánia</t>
  </si>
  <si>
    <t>Szent Angéla Ferences Ált.Iskola és Gimn.</t>
  </si>
  <si>
    <t>Baár-Madas Református Gimn., Ált.Iskola és Kollégium</t>
  </si>
  <si>
    <t>Segítő Szűz Mária Leányai Don Bosco Nővérek</t>
  </si>
  <si>
    <t>Polgármesteri keretből felhalmozási célú pe. átadás</t>
  </si>
  <si>
    <t>Munkáltatói lakásépítési kölcsön</t>
  </si>
  <si>
    <t>Munkáltatói kölcsön visszatérülése</t>
  </si>
  <si>
    <t>Szociális kölcsönök visszatérülése</t>
  </si>
  <si>
    <t>Frankel L. u. 1.  - padozat csere</t>
  </si>
  <si>
    <t>Frankel L. u. 5.  - padozat csere</t>
  </si>
  <si>
    <t>2013. évi L. törvényből adódó feladatok</t>
  </si>
  <si>
    <t>Gépjármű flotta színvonal megőrzését szolgáló beszerzések cserével</t>
  </si>
  <si>
    <t>Informatikai eszközök beszerzése képviselők részére</t>
  </si>
  <si>
    <t>Iparűzési adó költségtérítése Főváros felé</t>
  </si>
  <si>
    <t>Előző évi fel nem használt pályázati tám.visszafiz.helyi/nemzetiségi önk-tól</t>
  </si>
  <si>
    <t>II. Kerületi Sport és Szabadidősport Nonprofit Kft. felh.tám.</t>
  </si>
  <si>
    <t>Lámpateset sűrítés</t>
  </si>
  <si>
    <t>Kitaibel Utcai Óvoda összesen:</t>
  </si>
  <si>
    <t>Kisértékű eszköz beszerzés</t>
  </si>
  <si>
    <t>Alaptevékenység maradványa (összes maradvány)</t>
  </si>
  <si>
    <t xml:space="preserve">Parkoltatás Fővárosi </t>
  </si>
  <si>
    <t>tulajdonú területen</t>
  </si>
  <si>
    <t>Önk. talajterhelési díj</t>
  </si>
  <si>
    <t>Magánfőzött párlat adója</t>
  </si>
  <si>
    <t>(III.+ IV.+V.)</t>
  </si>
  <si>
    <t>(III.+IV.+V.)</t>
  </si>
  <si>
    <t xml:space="preserve">Család és Gyermekjóléti Központ </t>
  </si>
  <si>
    <t>Magyar Állatorvosok Világszervezete (Múzeum 1956 Emlékére)</t>
  </si>
  <si>
    <t>Fejezetnek</t>
  </si>
  <si>
    <t>KVSZ által előírt kötelező szabályozás miatti kártalanítás</t>
  </si>
  <si>
    <t>Parkoló automaták</t>
  </si>
  <si>
    <t>Parkoltatás Fővárosi tulajdonú területen</t>
  </si>
  <si>
    <t>Parkoltatás Fővárosi tulajdonú területen összesen:</t>
  </si>
  <si>
    <t>Informatikai egyéb eszközök beszerzése</t>
  </si>
  <si>
    <t xml:space="preserve">Óvodák  összesen (a+…+l) : </t>
  </si>
  <si>
    <t>ÉNO összesen:</t>
  </si>
  <si>
    <t>Család és Gyermekjóléti Központ összesen:</t>
  </si>
  <si>
    <t>Összes iskolában konyha technikai eszközök pótlása, cseréje</t>
  </si>
  <si>
    <t>Iskolai intézményi</t>
  </si>
  <si>
    <t>étkeztetés</t>
  </si>
  <si>
    <t>átmeneti időszakra</t>
  </si>
  <si>
    <t>Okt-i int-k műk., fejl.</t>
  </si>
  <si>
    <t>Államháztartáson belüli megelőlegezések visszafizetése</t>
  </si>
  <si>
    <r>
      <t xml:space="preserve"> </t>
    </r>
    <r>
      <rPr>
        <i/>
        <sz val="10"/>
        <rFont val="Times New Roman CE"/>
        <charset val="238"/>
      </rPr>
      <t>Kiürült önk-i építmények értékesítése</t>
    </r>
  </si>
  <si>
    <t>fejlesztése</t>
  </si>
  <si>
    <t>Közép-Budai Tankerületi Központ</t>
  </si>
  <si>
    <t>Jó Pásztor Nővérek Kongregációja - családok átmeneti éllátására</t>
  </si>
  <si>
    <t>Fogadj örökbe egy közterületet!</t>
  </si>
  <si>
    <t>Polgármester támogatása non-profit és civil szervezeteknek</t>
  </si>
  <si>
    <t>Bursa Hungarica támogatáskezelő visszautalása (nem folyósított ösztöndíjak)</t>
  </si>
  <si>
    <t>Nemzetiségi önkormányzattól kapott támogatás -  óvodáknak</t>
  </si>
  <si>
    <t>Támogatásértékű működési bevétel NEAK-tól - háziorvosi ügyeletre</t>
  </si>
  <si>
    <t>Támogatásértékű működési bevétel NEAK-tól - járóbeteg szakellátásra</t>
  </si>
  <si>
    <t>Budai Irgalmasrendi Kórház</t>
  </si>
  <si>
    <t>Pályázaton elnyert beruh.c. támogatás 
Közlekedésbiztonsági és kerékpáros-barát fejlesztések Budapest II. kerületében - VEKOP-5.3.1-15-2016-00003</t>
  </si>
  <si>
    <t>Iskolai intézményi étkeztetés</t>
  </si>
  <si>
    <t>Okt-i int-k műk., fejl. - átmeneti időszakra</t>
  </si>
  <si>
    <t xml:space="preserve">VEKOP-5.3.1 Közlekedésbizt.és kerékpáros-barát fejlesztések pályázat </t>
  </si>
  <si>
    <t>Eszközbeszerzés étkeztetés lebonyolításához</t>
  </si>
  <si>
    <t>Járóbeteg ellátás fejlesztése</t>
  </si>
  <si>
    <t>Járóbeteg ellátás fejlesztése összesen:</t>
  </si>
  <si>
    <t>Fénymásoló és kieg. vásárlás</t>
  </si>
  <si>
    <t>Polgármesteri Hivatal - klímaberendezés cseréje 409. szobában</t>
  </si>
  <si>
    <t>Család és Gyermekjóléti Központ</t>
  </si>
  <si>
    <t>Óvodai, Bölcsődei játszóeszközök, udvari bútorok, támfalak pótlása</t>
  </si>
  <si>
    <t>Államháztartáson belüli megelőlegezés</t>
  </si>
  <si>
    <t>Államháztartáson belüli megelőlegezés visszafizetése</t>
  </si>
  <si>
    <t>4. sz. tábla 7. oldal</t>
  </si>
  <si>
    <t>Jelzőrendszeres házi segítségnyújtáshoz kapott támogatás</t>
  </si>
  <si>
    <t>Krisztus Király Templomigazgatóság</t>
  </si>
  <si>
    <t>Budapest Széphalom Jézus Szive Plébánia</t>
  </si>
  <si>
    <t>II. Kerületi Kulturális Közhasznú Nonprofit Kft. felh. tám.</t>
  </si>
  <si>
    <t>Pilisi Parkerdő Zrt.</t>
  </si>
  <si>
    <t xml:space="preserve">Szociális lakások felújítása </t>
  </si>
  <si>
    <t>Létszám adatok</t>
  </si>
  <si>
    <t>előirnyzat</t>
  </si>
  <si>
    <t>ősszesen</t>
  </si>
  <si>
    <t>Családsegítő és Gyermekjóléti Központ</t>
  </si>
  <si>
    <t>Parkolók kialakítása</t>
  </si>
  <si>
    <t>Klebelsberg Kúriához vezető híd</t>
  </si>
  <si>
    <t>Ütéscsillapító burkolatok cseréje</t>
  </si>
  <si>
    <t>y</t>
  </si>
  <si>
    <t xml:space="preserve">Földutak szilárd burkolása </t>
  </si>
  <si>
    <t>TÉR_KÖZ 2018 pályázat - Közösségi Liget megvalósítása</t>
  </si>
  <si>
    <t>Rét utcai háziorvosi rendelő - vízmelegítő bojler beszerzés</t>
  </si>
  <si>
    <t xml:space="preserve">Kadarka u. 1-3. Óvoda 
</t>
  </si>
  <si>
    <t>Frankel Leó u. 80-82. Egészségközpont</t>
  </si>
  <si>
    <t>Polgármesteri Hivatal -  tűzjelző központ bővítése</t>
  </si>
  <si>
    <t xml:space="preserve">Polgármesteri Hivatal - riasztórendszer egységesítése </t>
  </si>
  <si>
    <t>Átmeneti időszakra biztosított tartalék</t>
  </si>
  <si>
    <t>Működési tartalék - választáshoz</t>
  </si>
  <si>
    <t>Informatikai fejlesztések tartaléka</t>
  </si>
  <si>
    <t>2019. évi</t>
  </si>
  <si>
    <t>Csapadékvíz elvezetés</t>
  </si>
  <si>
    <t>kötelező feladatai</t>
  </si>
  <si>
    <t xml:space="preserve">   - Sport- és Tömegsport Keretből kapott tám.</t>
  </si>
  <si>
    <t xml:space="preserve">   - Oktatásfejlesztési Keretből kapott tám.</t>
  </si>
  <si>
    <t xml:space="preserve">   - Kapcsolattartás a határon túli magyar iskolákkal</t>
  </si>
  <si>
    <t>Magyar Protestáns Segélyszervezet</t>
  </si>
  <si>
    <t xml:space="preserve">Budapest II. kerületi Közbiztonsági Alapítvány támogatása </t>
  </si>
  <si>
    <t>Kiegészítő pénzbeli ellátás</t>
  </si>
  <si>
    <t xml:space="preserve">Európai Mobilitási Hét, Autómentes Nap programok támogatása </t>
  </si>
  <si>
    <t xml:space="preserve">Városfejlesztő Zrt. felújítási munkák </t>
  </si>
  <si>
    <t>Foglalkozta-</t>
  </si>
  <si>
    <t>tottak</t>
  </si>
  <si>
    <t>és finanszírozási</t>
  </si>
  <si>
    <t>III. sz. Gondozási Központ - terasz burkolat felújítása</t>
  </si>
  <si>
    <t>Csoportszoba bútorzatának cseréje</t>
  </si>
  <si>
    <t>Csapadékvíz elvezető rsz-ek felújítása járulékos munkákkal</t>
  </si>
  <si>
    <t>Csapadékvíz elvezetés összesen:</t>
  </si>
  <si>
    <t>PH.Mechwart liget 1. -  linóleum csere IV. emelet</t>
  </si>
  <si>
    <t>Dézsák kihelyezése utak mentén</t>
  </si>
  <si>
    <t>Temető utcai park környezetalakítása</t>
  </si>
  <si>
    <t>w</t>
  </si>
  <si>
    <t>aa</t>
  </si>
  <si>
    <t>ab</t>
  </si>
  <si>
    <t>Kutyafuttatók fejlesztése</t>
  </si>
  <si>
    <t>ac</t>
  </si>
  <si>
    <t>ad</t>
  </si>
  <si>
    <t>Fillér utca-Pengő utca sarok közterület fejlesztése</t>
  </si>
  <si>
    <t>ae</t>
  </si>
  <si>
    <t>Mechwart tér gyalogos-közlekedés fejlesztése</t>
  </si>
  <si>
    <t>Elektromos autó töltőállomás</t>
  </si>
  <si>
    <t>Parkolási Ügyfélszolgálat részére kombinált gép beszerzése</t>
  </si>
  <si>
    <t>Térfigyelő kamerarendszer telepítése</t>
  </si>
  <si>
    <t>Lövőház utcai rendszámfelismerő rendszer cseréje</t>
  </si>
  <si>
    <t>Egyedi vízórák felszerelése önk-i lakásokban</t>
  </si>
  <si>
    <t>Épületbontások és telekrendezések</t>
  </si>
  <si>
    <t>Vadaskeri út 13/A - központi klímarendszer kiépítése</t>
  </si>
  <si>
    <t>Térfigyelő rendszer bővítése</t>
  </si>
  <si>
    <t>Helyi közbiztonság összesen:</t>
  </si>
  <si>
    <t>Kutyaürülék gyűjtő edények beszerzése, felállítása</t>
  </si>
  <si>
    <t xml:space="preserve">Polgármesteri Hivatal klímaberendezés telepítése II. emelet </t>
  </si>
  <si>
    <t>Szerver vásárlás</t>
  </si>
  <si>
    <t>Közbiztonsági célú térfigyelő rendszer korszerűsítése és bővítése</t>
  </si>
  <si>
    <t>Részesedések megszűnése</t>
  </si>
  <si>
    <t>Budapest Főváros II. Kerületi Önkormányzat 2020. évi kiadási előirányzatai és teljesítései feladatonkénti bontásban                                                                .</t>
  </si>
  <si>
    <t>4. sz. tábla a  / 2021.(         )</t>
  </si>
  <si>
    <t>Nem kötelező védőoltások</t>
  </si>
  <si>
    <t>ingatlanok fejlesztése</t>
  </si>
  <si>
    <t>Saját tulajdonú iskola</t>
  </si>
  <si>
    <t>Budapest Főváros II. Kerületi Önkormányzat  2020. évi költségvetésének kiadási előirányzatai és teljesítései</t>
  </si>
  <si>
    <t>2020. évi</t>
  </si>
  <si>
    <t>Budapest Főváros II. Kerületi Önkormányzat 2020. évi költségvetési mérlege</t>
  </si>
  <si>
    <t>1. sz. tábla a   / 2021. (        )</t>
  </si>
  <si>
    <t>2. sz. tábla a    / 2021.(         )</t>
  </si>
  <si>
    <t>1.1.3.1</t>
  </si>
  <si>
    <t>Települési önkormányzatok egyes szociális és gyermekjóléti feladatainak támogatása</t>
  </si>
  <si>
    <t>1.1.3.2</t>
  </si>
  <si>
    <t>Települési önkormányzatok gyermekétkeztetési feladatainak támogatása</t>
  </si>
  <si>
    <t>Települési önk.gyermekétkeztetési feladatainak támogatása</t>
  </si>
  <si>
    <t>Települési önk.egyes szociális és gyermekjóléti feladatainak tám.</t>
  </si>
  <si>
    <t>3. sz. tábla a  / 2021. (         )</t>
  </si>
  <si>
    <t>Budapest Főváros II. Kerületi Önkormányzat  2020. évi költségvetésének bevételi előirányzatai és teljesítései</t>
  </si>
  <si>
    <t>17. sz. tábla a     /2021. (        )</t>
  </si>
  <si>
    <t>Budapest Főváros II. kerületi Önkormányzat 2020.évi maradvány kimutatása</t>
  </si>
  <si>
    <t>Budapest Főváros II. kerületi Önkormányzat Költségvetési szerveinek 2020. évi maradvány kimutatása</t>
  </si>
  <si>
    <t>17. sz. tábla 2. oldal a     /2021. (        )</t>
  </si>
  <si>
    <t>6. sz. tábla a    /2021. (         )</t>
  </si>
  <si>
    <t xml:space="preserve">Budapest Főváros II. Kerületi Önkormányzat irányítása alá tartozó gazdasági szervezettel nem rendelkező költségvetési szervek 2020. évi kiadási előirányzatai, teljesítései és létszámadatai </t>
  </si>
  <si>
    <t xml:space="preserve">Budapest Főváros II. Kerületi Önkormányzat irányítása alá tartozó gazdasági szervezettel nem rendelkező költségvetési szervek 2020. évi bevételi előirányzatai és teljesítései </t>
  </si>
  <si>
    <t>7. sz. tábla a    /2021. (         )</t>
  </si>
  <si>
    <t>Budapest Főváros II. Kerületi Önkormányzat irányítása alá tartozó gazdasági szervezettel nem rendelkező költségvetési szervek 2020. évi céljellegű kiadási előirányzatai és teljesítései</t>
  </si>
  <si>
    <t>8. sz. tábla a   /2021. (             )</t>
  </si>
  <si>
    <t>létszáma</t>
  </si>
  <si>
    <t>Pasaréti úti Bölcsőde - bejárati lépcső felújítása</t>
  </si>
  <si>
    <t>Budagyöngye Bölcsőde - tároló faház kialakítása</t>
  </si>
  <si>
    <t>Hidegkúti Bölcsőde - új kazán beszerzés</t>
  </si>
  <si>
    <t>Kolozsvár úti tag Óvoda / Hűvösvögyi út 209. - udvari járda kövezés</t>
  </si>
  <si>
    <t>Százszorszép Óvoda - tornaterem sportpadlóval történő burkolása</t>
  </si>
  <si>
    <t>Völgy Utcai Ökumenikus Óvoda - udvari kerítés csere</t>
  </si>
  <si>
    <t>ÉNO - tornatermi ajtó csere</t>
  </si>
  <si>
    <t>I. Gondozási Központ - wc, zuhanyzó, mosókonyha átalakítása</t>
  </si>
  <si>
    <t>Kolozsvár úti tag Óvoda / Máriaremetei úti tagóvoda - kémény építés, bélelés</t>
  </si>
  <si>
    <t>Gépjármű beszerzés - IMK</t>
  </si>
  <si>
    <t>Varsányi út 32. Bölcsöde - udvari faház átépítés</t>
  </si>
  <si>
    <t>Hidegkúti Bölcsőde - Bojler</t>
  </si>
  <si>
    <t>Szemlőhegy Óvoda - felső terasz javítás, beázás megszüntetés</t>
  </si>
  <si>
    <t>Szemlőhegy Óvoda - építészeti tervrajz</t>
  </si>
  <si>
    <t>Kolozsvár Óvoda - gázkazánok beépítése</t>
  </si>
  <si>
    <t>Bolyai Óvoda - kéménybélelés</t>
  </si>
  <si>
    <t>Kazáncsere (2 épület)</t>
  </si>
  <si>
    <t>Vizsgálóasztal</t>
  </si>
  <si>
    <t>Informatikai eszközök</t>
  </si>
  <si>
    <t>Gymna Combi 400V fizikoterápiás készülék</t>
  </si>
  <si>
    <t>Holter mandzsetta-holter táska</t>
  </si>
  <si>
    <t>Tympanométer</t>
  </si>
  <si>
    <t>EKG készülék</t>
  </si>
  <si>
    <t>Plazma légtisztító</t>
  </si>
  <si>
    <t>3 db Hőkamera - Kapás u., Feketesas u., Tölgyfa utca</t>
  </si>
  <si>
    <t>Nőgyógyászati vizsgálóágy - Községház utca</t>
  </si>
  <si>
    <t>Háttér centrifuga - Központi laboratórium</t>
  </si>
  <si>
    <t>Automata pipetta sorozat - Központi laboratórium</t>
  </si>
  <si>
    <t>Dermatoscop - Bőrgondozó Feketesas utca</t>
  </si>
  <si>
    <t>2 db Vizsgáló lámpa - Bőrgondozó Feketesas utca</t>
  </si>
  <si>
    <t>2 db Audiometer védőnők részére</t>
  </si>
  <si>
    <t>Exhaustor készülék - Szabadság utca Gyermekfogászat</t>
  </si>
  <si>
    <t>kazáncsere építészeti kialakítása (2 épület)</t>
  </si>
  <si>
    <t>Udvari játékok beszerzése</t>
  </si>
  <si>
    <t>Homokozó takaróponyva 7 db</t>
  </si>
  <si>
    <t>Irodai szekrények, irattárolók beszerzése</t>
  </si>
  <si>
    <t>2020. évi céljellegű kiadások</t>
  </si>
  <si>
    <t>Egyéb céljellegű kiadások</t>
  </si>
  <si>
    <t xml:space="preserve">Országúti Ferences Plébánia </t>
  </si>
  <si>
    <t>Színházak működési támogatása</t>
  </si>
  <si>
    <t>Magyarországi Református Egyház Diakóniai Iroda támogatása</t>
  </si>
  <si>
    <t>FIDESZ-KDNP frakciószövetség támogatása non-profit szervezeteknek</t>
  </si>
  <si>
    <t>Kerületünk az Otthonunk frakciószövetség támogatása non-profit szervezeteknek</t>
  </si>
  <si>
    <t>Alpolgármesterek támogatása non-profit és civil szervezeteknek</t>
  </si>
  <si>
    <t>Budapesti Szent Ferenc Kórház támogatása</t>
  </si>
  <si>
    <t xml:space="preserve">"Csináld Magad Társadalom" pályázat </t>
  </si>
  <si>
    <t>Vállalkozóként alk. eü-i dolgozók rendkívüli juttatása / Egészségügyi Szolg.</t>
  </si>
  <si>
    <t>Budapest Főváros II.kerületi Önkormányzat 2020. évi költségvetésében tervezett</t>
  </si>
  <si>
    <t>9. sz. tábla a     / 2021. (        )</t>
  </si>
  <si>
    <t>2020. évi időközi nemzetiségi választás közp.tám.- NVI-től</t>
  </si>
  <si>
    <t>Család és Gyermekjóléti Központnál drogprevenciós, szabadidős programok tám.</t>
  </si>
  <si>
    <t>2021. évi népszámlálás előkészítésére és végrehajtására KSH-tól kapott tám.</t>
  </si>
  <si>
    <t>Közép-Budai Tankerületi Központ előző évi fel nem használt tám. visszafizetése</t>
  </si>
  <si>
    <t>Háziovosi rendelők felújítása, komfortosítása - Egészséges Budapest Program 
keretében EMMI-től kapott támogatás</t>
  </si>
  <si>
    <t>Magánadományok a COVID-19 vírus elleni védekezéshez</t>
  </si>
  <si>
    <t>Előző évi fel nem használt, visszautalt támogatások, ellátások</t>
  </si>
  <si>
    <t>10. sz. tábla a     / 2021. (        )</t>
  </si>
  <si>
    <t>Miniszterelnökség - Fel nem haszn.szilárd útburkolatra kapott 
2019.évi tám.visszafiz.</t>
  </si>
  <si>
    <t>Budapesti Zsidó Hitközség (Budai körzete)</t>
  </si>
  <si>
    <t>Pasaréti Református Egyházközség</t>
  </si>
  <si>
    <t>Sztehlo Gábor Evangélikus Szeretetszolgálat (volt Sarepta)</t>
  </si>
  <si>
    <t xml:space="preserve">Időskorúak Árpádházi Szent Erzsébet Szociális Otthon </t>
  </si>
  <si>
    <t>Budapest Főváros  II. Kerületi Önkormányzat  2020. évi költségvetésében tervezett</t>
  </si>
  <si>
    <t>11. sz. tábla a     / 2021. (        )</t>
  </si>
  <si>
    <t>Háziovosi rendelők felújítása, komfortosítása 
Egészséges Budapest Program keretében EMMI-től kapott támogatás</t>
  </si>
  <si>
    <t>Útburkolat felújításának támogatása - GAP Holding Zrt-től kapott tám.</t>
  </si>
  <si>
    <t>Budapest Főváros II. Kerületi Önkormányzat  2020. évi költségvetésében tervezett</t>
  </si>
  <si>
    <t>12. sz. tábla a     / 2021. (        )</t>
  </si>
  <si>
    <t>II. Kerületi Sport és Szabadidősport Nonprofit Kft. felh. kölcsön</t>
  </si>
  <si>
    <t>II. Kerületi Sport és Szabadidősport Nonpr.Kft. felh.kölcsön törl.</t>
  </si>
  <si>
    <t>Budapest Főváros II. Kerületi Önkormányzat  2020. évi költségvetésében</t>
  </si>
  <si>
    <t>13. sz. tábla a   / 2021. (        )</t>
  </si>
  <si>
    <t>Vérhalom téri sportpálya és futókör</t>
  </si>
  <si>
    <t>Buday László utcai parkoló - sorompó indukciós hurok csere</t>
  </si>
  <si>
    <t>Zsigmond tér 8. felújítás</t>
  </si>
  <si>
    <t xml:space="preserve">PH.Mechwart liget 1. - irodahelyiség kialakítása  </t>
  </si>
  <si>
    <t>PH.Mechwart liget 1. - folyosói világítás felújítás tervezési díj</t>
  </si>
  <si>
    <t>PH.Mechwart liget 1. - külső kamerák cseréje</t>
  </si>
  <si>
    <t>PH.Mechwart liget 1. -  Ablak csere I.emelet</t>
  </si>
  <si>
    <t>Telephelyi bérlemény: Tvész út 6/a rekonstrukciója - felújítások</t>
  </si>
  <si>
    <t>PH.Mechwart liget 1. - II. emelet világítás felújítás</t>
  </si>
  <si>
    <t>Biodiverz zöldfelületek kialakítása</t>
  </si>
  <si>
    <t>Közösségi tér kialakítása: Csatárka u.-Csalit u.-Szikla u.</t>
  </si>
  <si>
    <t>Közterületi illemhelyek kialakítása</t>
  </si>
  <si>
    <t>Akadálymentes közlekedés feltételeinek megteremtése</t>
  </si>
  <si>
    <t>Parkok, játszóterek informatikai fejlesztése</t>
  </si>
  <si>
    <t>Margit krt.-Keleti K. u. csomópont zöldfelület fejl.</t>
  </si>
  <si>
    <t>Nagy Lajos tér</t>
  </si>
  <si>
    <t>Növénytartó oszlopok kihelyezése</t>
  </si>
  <si>
    <t xml:space="preserve">Kerékpárutak fejlesztése, kerékpártároló kihelyezése </t>
  </si>
  <si>
    <t>Széna tér rekonstrukció</t>
  </si>
  <si>
    <t>af</t>
  </si>
  <si>
    <t>ag</t>
  </si>
  <si>
    <t>Parkoló automaták új 100 Ft-os érmékre felkészítése</t>
  </si>
  <si>
    <t>II. Bécsi út 17-21.  -  portál csere</t>
  </si>
  <si>
    <t>10 db Parkolóautomata bővítése bankkártyás fizetési lehetőséggel</t>
  </si>
  <si>
    <t>Háziovosi rendelők felújítása, komfortosítása - pályázat</t>
  </si>
  <si>
    <t>Óvodaudvarok zöldfelületeinek növelése</t>
  </si>
  <si>
    <t>Völgy utcai óvoda - vagyonvédelmi rendszer kialakítása</t>
  </si>
  <si>
    <t>Hidegkúti út 31. Bölcsőde - kerítés rekonstrukció</t>
  </si>
  <si>
    <t>Varsányi I. u. 32. Bölcsőde - udvari burkolatok rekonstrukciója és növénytelepítés</t>
  </si>
  <si>
    <t>Törökvész út 18. Bölcsőde - növénytelepítés</t>
  </si>
  <si>
    <t>Lakásvásárlás</t>
  </si>
  <si>
    <t>Közösségi kerékpártároló helyiségek kialakítása Vízivárosban</t>
  </si>
  <si>
    <t>Önkormányzati helyiségek beruházásai</t>
  </si>
  <si>
    <t>Uszoda környezetének további beruházási munkái</t>
  </si>
  <si>
    <t>Veszélyhelyzethez kapcsolódó beruházási kiadások</t>
  </si>
  <si>
    <t>Zsigmond tér 8. belső átalakítás</t>
  </si>
  <si>
    <t xml:space="preserve">Kerületünk az otthonunk frakciószövetség beruházása </t>
  </si>
  <si>
    <t>FIDESZ Frakció beruházása</t>
  </si>
  <si>
    <t>Saját tulajdonú iskola ingatlanok fejlesztése</t>
  </si>
  <si>
    <t>Saját tulajdonú iskola ingatlanok fejlesztése összesen:</t>
  </si>
  <si>
    <t>Polgármesteri Hivatal -  II. em lapostető szigetelés</t>
  </si>
  <si>
    <t>Városrendészet részére PDA beszerzés</t>
  </si>
  <si>
    <t xml:space="preserve">Elektromos gépjárművek vásárlása </t>
  </si>
  <si>
    <t>Informatikai állomás</t>
  </si>
  <si>
    <t>Központi Ügyfélszolgálat berendezése</t>
  </si>
  <si>
    <t>Polgármesteri Hivatal - Zsigmond tér 8. gép, berendezés beszerzése</t>
  </si>
  <si>
    <t>Telephelyi bérlemény: Tvész út 6/a rekonstrukciója - beruházások</t>
  </si>
  <si>
    <t>Budapest Főváros II.Kerületi Önkormányzat 2020. évi beruházási előirányzatai és teljesítései jogcímenként</t>
  </si>
  <si>
    <t>15. sz. tábla a   / 2021. (        )</t>
  </si>
  <si>
    <t>Polgármesteri keret</t>
  </si>
  <si>
    <t>Alpolgármesterek kerete</t>
  </si>
  <si>
    <t>Klímaalap tartalék</t>
  </si>
  <si>
    <t>Közösségi költségvetési tartalék</t>
  </si>
  <si>
    <t>COVID-19 adományból képzett tartalék</t>
  </si>
  <si>
    <t>Informatikai NEM AKTIVÁLHATÓ fejlesztések tartaléka</t>
  </si>
  <si>
    <t>Helytörténeti gyűjtemény kialakítására elkülönített tartalék</t>
  </si>
  <si>
    <t>Állat- és természetvédelmi célú elkülönített tartalék</t>
  </si>
  <si>
    <t>Korona vírus elleni védekezés tartaléka</t>
  </si>
  <si>
    <t>Kieső önkormányzati bevételek kompenzálására biztosított tartalék</t>
  </si>
  <si>
    <t>Egészségközpont tartaléka</t>
  </si>
  <si>
    <t>MKSZ pályázathoz (Klebelsberg K.Ált.Isk.Sportcsarnok felújítás)</t>
  </si>
  <si>
    <t>Bérlakás állománybővítés előkészítése</t>
  </si>
  <si>
    <t>Műemléki illetve egyedi helyi védett ingatlanok felújítása keret</t>
  </si>
  <si>
    <t>Szépvölgyi út felújítása pályázati önerő</t>
  </si>
  <si>
    <t>Zárolt Fejlesztések tartalék</t>
  </si>
  <si>
    <t>Ingatlan értékesítésből keletkezett fejlesztési tartalék</t>
  </si>
  <si>
    <t>elvonás</t>
  </si>
  <si>
    <t>képzés</t>
  </si>
  <si>
    <t>Veszélyhelyzet.2 miatti</t>
  </si>
  <si>
    <t xml:space="preserve"> 2020. évi tartalékainak előirányzatai</t>
  </si>
  <si>
    <t xml:space="preserve">2020. évi </t>
  </si>
  <si>
    <t>16. sz. tábla a     /2021. (        )</t>
  </si>
  <si>
    <t>20. évi</t>
  </si>
  <si>
    <t xml:space="preserve">    Budapest Főváros II.Kerületi Önkormányzat 2020. évi felújítási előirányzatai és teljesítései jogcímenként</t>
  </si>
  <si>
    <t>14. sz. tábla a   / 2021. (        )</t>
  </si>
  <si>
    <t>Gazdasági szervezettel nem rendelkező költségvetési szervek 
összesen: (1+2+3+4)</t>
  </si>
  <si>
    <t>ÉNO, Gondozási központok, Család és Gyermekjóléti Központ 
összesen: (a+…+e)</t>
  </si>
  <si>
    <t>ÉNO, Gondozási központok, Család és Gyermekjóléti Központ
összesen: (a+…+e)</t>
  </si>
  <si>
    <t>Gazdasági szervezettel nem rendelkező költségvetési szervek
összesen: (1+2+3+4)</t>
  </si>
  <si>
    <t>Bútor, kötelező eszköz, gép, berendezés, informatikai eszköz besz. IMK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</si>
</sst>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F_t_-;\-* #,##0.00\ _F_t_-;_-* &quot;-&quot;??\ _F_t_-;_-@_-"/>
    <numFmt numFmtId="164" formatCode="_-* #,##0.00\ _H_U_F_-;\-* #,##0.00\ _H_U_F_-;_-* &quot;-&quot;??\ _H_U_F_-;_-@_-"/>
    <numFmt numFmtId="165" formatCode="#,##0.0"/>
    <numFmt numFmtId="166" formatCode="yyyy/mm/dd;@"/>
    <numFmt numFmtId="167" formatCode="#,##0.000"/>
    <numFmt numFmtId="168" formatCode="_-* #,##0.00\ _F_t_-;\-* #,##0.00\ _F_t_-;_-* \-??\ _F_t_-;_-@_-"/>
    <numFmt numFmtId="169" formatCode="_-* #,##0\ _F_t_-;\-* #,##0\ _F_t_-;_-* &quot;-&quot;??\ _F_t_-;_-@_-"/>
    <numFmt numFmtId="170" formatCode="0_ ;\-0\ "/>
    <numFmt numFmtId="171" formatCode="_-* #,##0.000\ _F_t_-;\-* #,##0.000\ _F_t_-;_-* &quot;-&quot;??\ _F_t_-;_-@_-"/>
    <numFmt numFmtId="172" formatCode="_-* #,##0.000\ _H_U_F_-;\-* #,##0.000\ _H_U_F_-;_-* &quot;-&quot;??\ _H_U_F_-;_-@_-"/>
    <numFmt numFmtId="173" formatCode="_-* #,##0.000\ _F_t_-;\-* #,##0.000\ _F_t_-;_-* &quot;-&quot;???\ _F_t_-;_-@_-"/>
    <numFmt numFmtId="174" formatCode="#,##0.00000"/>
    <numFmt numFmtId="175" formatCode="0.000"/>
  </numFmts>
  <fonts count="119" x14ac:knownFonts="1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Times New Roman CE"/>
      <family val="1"/>
      <charset val="238"/>
    </font>
    <font>
      <i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b/>
      <sz val="10"/>
      <name val="Arial CE"/>
      <charset val="238"/>
    </font>
    <font>
      <b/>
      <sz val="9"/>
      <name val="Times New Roman CE"/>
      <family val="1"/>
      <charset val="238"/>
    </font>
    <font>
      <u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sz val="8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sz val="8.5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sz val="12"/>
      <name val="Arial CE"/>
      <charset val="238"/>
    </font>
    <font>
      <i/>
      <sz val="10"/>
      <name val="Arial CE"/>
      <charset val="238"/>
    </font>
    <font>
      <i/>
      <sz val="10"/>
      <name val="Times New Roman CE"/>
      <charset val="238"/>
    </font>
    <font>
      <b/>
      <i/>
      <sz val="10"/>
      <name val="Times New Roman CE"/>
      <charset val="238"/>
    </font>
    <font>
      <b/>
      <sz val="10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indexed="10"/>
      <name val="Times New Roman CE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2"/>
      <name val="Times New Roman CE"/>
      <charset val="238"/>
    </font>
    <font>
      <b/>
      <sz val="8"/>
      <name val="Times New Roman CE"/>
      <family val="1"/>
      <charset val="238"/>
    </font>
    <font>
      <b/>
      <sz val="9"/>
      <name val="Times New Roman CE"/>
      <charset val="238"/>
    </font>
    <font>
      <sz val="12"/>
      <name val="Times New Roman CE"/>
      <charset val="238"/>
    </font>
    <font>
      <i/>
      <sz val="12"/>
      <name val="Times New Roman CE"/>
      <family val="1"/>
      <charset val="238"/>
    </font>
    <font>
      <i/>
      <sz val="12"/>
      <name val="Arial CE"/>
      <charset val="238"/>
    </font>
    <font>
      <sz val="9"/>
      <name val="Arial CE"/>
      <charset val="238"/>
    </font>
    <font>
      <sz val="9"/>
      <name val="MS Sans Serif"/>
      <family val="2"/>
      <charset val="238"/>
    </font>
    <font>
      <b/>
      <u/>
      <sz val="12"/>
      <name val="Times New Roman CE"/>
      <family val="1"/>
      <charset val="238"/>
    </font>
    <font>
      <i/>
      <sz val="12"/>
      <name val="MS Sans Serif"/>
      <charset val="238"/>
    </font>
    <font>
      <b/>
      <i/>
      <sz val="12"/>
      <name val="MS Sans Serif"/>
      <charset val="238"/>
    </font>
    <font>
      <sz val="11"/>
      <name val="Times New Roman CE"/>
      <charset val="238"/>
    </font>
    <font>
      <sz val="14"/>
      <name val="Times New Roman CE"/>
      <charset val="238"/>
    </font>
    <font>
      <i/>
      <u/>
      <sz val="10"/>
      <name val="Times New Roman CE"/>
      <charset val="238"/>
    </font>
    <font>
      <i/>
      <sz val="12"/>
      <name val="Times New Roman CE"/>
      <charset val="238"/>
    </font>
    <font>
      <sz val="11"/>
      <name val="Times New Roman CE"/>
      <family val="1"/>
      <charset val="238"/>
    </font>
    <font>
      <b/>
      <sz val="11"/>
      <name val="Times New Roman CE"/>
      <charset val="238"/>
    </font>
    <font>
      <i/>
      <sz val="11"/>
      <name val="Times New Roman CE"/>
      <family val="1"/>
      <charset val="238"/>
    </font>
    <font>
      <sz val="9"/>
      <name val="Times New Roman CE"/>
      <charset val="238"/>
    </font>
    <font>
      <b/>
      <u/>
      <sz val="12"/>
      <name val="Times New Roman CE"/>
      <charset val="238"/>
    </font>
    <font>
      <sz val="9"/>
      <name val="Arial"/>
      <family val="2"/>
      <charset val="238"/>
    </font>
    <font>
      <b/>
      <i/>
      <sz val="9"/>
      <name val="Times New Roman CE"/>
      <charset val="238"/>
    </font>
    <font>
      <b/>
      <i/>
      <sz val="11"/>
      <name val="Times New Roman CE"/>
      <charset val="238"/>
    </font>
    <font>
      <b/>
      <sz val="7"/>
      <name val="Times New Roman CE"/>
      <family val="1"/>
      <charset val="238"/>
    </font>
    <font>
      <b/>
      <sz val="6"/>
      <name val="Times New Roman CE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color indexed="10"/>
      <name val="Times New Roman CE"/>
      <family val="1"/>
      <charset val="238"/>
    </font>
    <font>
      <b/>
      <sz val="8"/>
      <name val="Times New Roman CE"/>
      <charset val="238"/>
    </font>
    <font>
      <sz val="8"/>
      <name val="Times New Roman"/>
      <family val="1"/>
    </font>
    <font>
      <b/>
      <sz val="13"/>
      <name val="Times New Roman"/>
      <family val="1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i/>
      <sz val="10"/>
      <color indexed="8"/>
      <name val="Times New Roman CE"/>
      <charset val="238"/>
    </font>
    <font>
      <i/>
      <sz val="9"/>
      <name val="Times New Roman CE"/>
      <family val="1"/>
      <charset val="238"/>
    </font>
    <font>
      <b/>
      <i/>
      <u/>
      <sz val="10"/>
      <name val="Times New Roman CE"/>
      <charset val="238"/>
    </font>
    <font>
      <b/>
      <sz val="13"/>
      <name val="Times New Roman CE"/>
      <charset val="238"/>
    </font>
    <font>
      <b/>
      <i/>
      <sz val="13"/>
      <name val="Times New Roman CE"/>
      <charset val="238"/>
    </font>
    <font>
      <sz val="13"/>
      <name val="Times New Roman CE"/>
      <charset val="238"/>
    </font>
    <font>
      <b/>
      <sz val="10"/>
      <name val="Times New Roman"/>
      <family val="1"/>
    </font>
    <font>
      <sz val="5"/>
      <name val="Times New Roman"/>
      <family val="1"/>
    </font>
    <font>
      <b/>
      <sz val="9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8"/>
      <color indexed="10"/>
      <name val="Times New Roman"/>
      <family val="1"/>
    </font>
    <font>
      <b/>
      <sz val="14"/>
      <name val="Times New Roman"/>
      <family val="1"/>
      <charset val="238"/>
    </font>
    <font>
      <b/>
      <i/>
      <sz val="13"/>
      <name val="Times New Roman CE"/>
      <family val="1"/>
      <charset val="238"/>
    </font>
    <font>
      <b/>
      <i/>
      <sz val="13"/>
      <name val="MS Sans Serif"/>
      <charset val="238"/>
    </font>
    <font>
      <i/>
      <sz val="13"/>
      <name val="Times New Roman CE"/>
      <family val="1"/>
      <charset val="238"/>
    </font>
    <font>
      <i/>
      <sz val="13"/>
      <name val="MS Sans Serif"/>
      <charset val="238"/>
    </font>
    <font>
      <i/>
      <sz val="11"/>
      <name val="Times New Roman CE"/>
      <charset val="238"/>
    </font>
    <font>
      <b/>
      <sz val="14"/>
      <name val="Times New Roman CE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Times New Roman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i/>
      <sz val="10"/>
      <name val="Arial Unicode MS"/>
      <family val="2"/>
      <charset val="238"/>
    </font>
    <font>
      <sz val="8"/>
      <color indexed="10"/>
      <name val="Times New Roman"/>
      <family val="1"/>
      <charset val="238"/>
    </font>
    <font>
      <sz val="10"/>
      <color indexed="9"/>
      <name val="Times New Roman"/>
      <family val="1"/>
      <charset val="238"/>
    </font>
    <font>
      <sz val="7"/>
      <name val="Times New Roman"/>
      <family val="1"/>
      <charset val="238"/>
    </font>
    <font>
      <sz val="8"/>
      <color rgb="FFFF0000"/>
      <name val="Times New Roman CE"/>
      <family val="1"/>
      <charset val="238"/>
    </font>
    <font>
      <sz val="10"/>
      <color rgb="FFFF0000"/>
      <name val="Arial CE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6"/>
      </patternFill>
    </fill>
    <fill>
      <patternFill patternType="lightGray">
        <fgColor indexed="9"/>
        <bgColor indexed="9"/>
      </patternFill>
    </fill>
    <fill>
      <patternFill patternType="solid">
        <fgColor indexed="9"/>
        <bgColor indexed="13"/>
      </patternFill>
    </fill>
    <fill>
      <patternFill patternType="solid">
        <fgColor indexed="13"/>
        <bgColor indexed="26"/>
      </patternFill>
    </fill>
    <fill>
      <patternFill patternType="solid">
        <fgColor indexed="13"/>
        <bgColor indexed="9"/>
      </patternFill>
    </fill>
    <fill>
      <patternFill patternType="gray125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8"/>
      </right>
      <top/>
      <bottom style="medium">
        <color indexed="8"/>
      </bottom>
      <diagonal/>
    </border>
    <border>
      <left style="thin">
        <color indexed="64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</borders>
  <cellStyleXfs count="44">
    <xf numFmtId="0" fontId="0" fillId="0" borderId="0"/>
    <xf numFmtId="0" fontId="61" fillId="2" borderId="0" applyNumberFormat="0" applyBorder="0" applyAlignment="0" applyProtection="0"/>
    <xf numFmtId="0" fontId="61" fillId="3" borderId="0" applyNumberFormat="0" applyBorder="0" applyAlignment="0" applyProtection="0"/>
    <xf numFmtId="0" fontId="61" fillId="4" borderId="0" applyNumberFormat="0" applyBorder="0" applyAlignment="0" applyProtection="0"/>
    <xf numFmtId="0" fontId="61" fillId="5" borderId="0" applyNumberFormat="0" applyBorder="0" applyAlignment="0" applyProtection="0"/>
    <xf numFmtId="0" fontId="61" fillId="6" borderId="0" applyNumberFormat="0" applyBorder="0" applyAlignment="0" applyProtection="0"/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1" fillId="11" borderId="0" applyNumberFormat="0" applyBorder="0" applyAlignment="0" applyProtection="0"/>
    <xf numFmtId="0" fontId="61" fillId="5" borderId="0" applyNumberFormat="0" applyBorder="0" applyAlignment="0" applyProtection="0"/>
    <xf numFmtId="0" fontId="61" fillId="9" borderId="0" applyNumberFormat="0" applyBorder="0" applyAlignment="0" applyProtection="0"/>
    <xf numFmtId="0" fontId="61" fillId="12" borderId="0" applyNumberFormat="0" applyBorder="0" applyAlignment="0" applyProtection="0"/>
    <xf numFmtId="0" fontId="62" fillId="14" borderId="0" applyNumberFormat="0" applyBorder="0" applyAlignment="0" applyProtection="0"/>
    <xf numFmtId="0" fontId="62" fillId="10" borderId="0" applyNumberFormat="0" applyBorder="0" applyAlignment="0" applyProtection="0"/>
    <xf numFmtId="0" fontId="62" fillId="11" borderId="0" applyNumberFormat="0" applyBorder="0" applyAlignment="0" applyProtection="0"/>
    <xf numFmtId="0" fontId="62" fillId="8" borderId="0" applyNumberFormat="0" applyBorder="0" applyAlignment="0" applyProtection="0"/>
    <xf numFmtId="0" fontId="62" fillId="13" borderId="0" applyNumberFormat="0" applyBorder="0" applyAlignment="0" applyProtection="0"/>
    <xf numFmtId="0" fontId="62" fillId="15" borderId="0" applyNumberFormat="0" applyBorder="0" applyAlignment="0" applyProtection="0"/>
    <xf numFmtId="0" fontId="63" fillId="7" borderId="1" applyNumberFormat="0" applyAlignment="0" applyProtection="0"/>
    <xf numFmtId="0" fontId="64" fillId="0" borderId="0" applyNumberFormat="0" applyFill="0" applyBorder="0" applyAlignment="0" applyProtection="0"/>
    <xf numFmtId="0" fontId="65" fillId="0" borderId="2" applyNumberFormat="0" applyFill="0" applyAlignment="0" applyProtection="0"/>
    <xf numFmtId="0" fontId="66" fillId="0" borderId="3" applyNumberFormat="0" applyFill="0" applyAlignment="0" applyProtection="0"/>
    <xf numFmtId="0" fontId="67" fillId="0" borderId="4" applyNumberFormat="0" applyFill="0" applyAlignment="0" applyProtection="0"/>
    <xf numFmtId="0" fontId="67" fillId="0" borderId="0" applyNumberFormat="0" applyFill="0" applyBorder="0" applyAlignment="0" applyProtection="0"/>
    <xf numFmtId="0" fontId="68" fillId="16" borderId="5" applyNumberFormat="0" applyAlignment="0" applyProtection="0"/>
    <xf numFmtId="0" fontId="69" fillId="0" borderId="0" applyNumberFormat="0" applyFill="0" applyBorder="0" applyAlignment="0" applyProtection="0"/>
    <xf numFmtId="0" fontId="70" fillId="0" borderId="6" applyNumberFormat="0" applyFill="0" applyAlignment="0" applyProtection="0"/>
    <xf numFmtId="0" fontId="1" fillId="17" borderId="7" applyNumberFormat="0" applyFont="0" applyAlignment="0" applyProtection="0"/>
    <xf numFmtId="0" fontId="71" fillId="4" borderId="0" applyNumberFormat="0" applyBorder="0" applyAlignment="0" applyProtection="0"/>
    <xf numFmtId="0" fontId="72" fillId="18" borderId="8" applyNumberFormat="0" applyAlignment="0" applyProtection="0"/>
    <xf numFmtId="0" fontId="73" fillId="0" borderId="0" applyNumberFormat="0" applyFill="0" applyBorder="0" applyAlignment="0" applyProtection="0"/>
    <xf numFmtId="0" fontId="83" fillId="0" borderId="0"/>
    <xf numFmtId="0" fontId="1" fillId="0" borderId="0"/>
    <xf numFmtId="0" fontId="83" fillId="0" borderId="0"/>
    <xf numFmtId="0" fontId="74" fillId="0" borderId="9" applyNumberFormat="0" applyFill="0" applyAlignment="0" applyProtection="0"/>
    <xf numFmtId="0" fontId="75" fillId="3" borderId="0" applyNumberFormat="0" applyBorder="0" applyAlignment="0" applyProtection="0"/>
    <xf numFmtId="0" fontId="76" fillId="19" borderId="0" applyNumberFormat="0" applyBorder="0" applyAlignment="0" applyProtection="0"/>
    <xf numFmtId="0" fontId="77" fillId="18" borderId="1" applyNumberFormat="0" applyAlignment="0" applyProtection="0"/>
    <xf numFmtId="164" fontId="1" fillId="0" borderId="0" applyFont="0" applyFill="0" applyBorder="0" applyAlignment="0" applyProtection="0"/>
    <xf numFmtId="168" fontId="1" fillId="0" borderId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65">
    <xf numFmtId="0" fontId="0" fillId="0" borderId="0" xfId="0"/>
    <xf numFmtId="0" fontId="4" fillId="2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0" fontId="2" fillId="21" borderId="10" xfId="0" applyFont="1" applyFill="1" applyBorder="1"/>
    <xf numFmtId="3" fontId="2" fillId="21" borderId="0" xfId="0" applyNumberFormat="1" applyFont="1" applyFill="1"/>
    <xf numFmtId="0" fontId="2" fillId="21" borderId="11" xfId="0" applyFont="1" applyFill="1" applyBorder="1"/>
    <xf numFmtId="3" fontId="3" fillId="0" borderId="0" xfId="0" applyNumberFormat="1" applyFont="1" applyFill="1" applyBorder="1"/>
    <xf numFmtId="0" fontId="2" fillId="21" borderId="0" xfId="0" applyFont="1" applyFill="1"/>
    <xf numFmtId="0" fontId="4" fillId="21" borderId="0" xfId="0" applyFont="1" applyFill="1"/>
    <xf numFmtId="0" fontId="2" fillId="21" borderId="0" xfId="0" applyFont="1" applyFill="1" applyBorder="1"/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13" fillId="21" borderId="0" xfId="0" applyFont="1" applyFill="1"/>
    <xf numFmtId="0" fontId="2" fillId="21" borderId="12" xfId="0" applyFont="1" applyFill="1" applyBorder="1"/>
    <xf numFmtId="0" fontId="2" fillId="21" borderId="0" xfId="0" applyFont="1" applyFill="1" applyAlignment="1">
      <alignment horizontal="centerContinuous"/>
    </xf>
    <xf numFmtId="0" fontId="2" fillId="21" borderId="0" xfId="0" applyFont="1" applyFill="1" applyAlignment="1">
      <alignment wrapText="1"/>
    </xf>
    <xf numFmtId="0" fontId="2" fillId="21" borderId="13" xfId="0" applyFont="1" applyFill="1" applyBorder="1" applyAlignment="1">
      <alignment horizontal="center"/>
    </xf>
    <xf numFmtId="0" fontId="2" fillId="21" borderId="11" xfId="0" applyFont="1" applyFill="1" applyBorder="1" applyAlignment="1">
      <alignment horizontal="center"/>
    </xf>
    <xf numFmtId="0" fontId="2" fillId="21" borderId="14" xfId="0" applyFont="1" applyFill="1" applyBorder="1" applyAlignment="1">
      <alignment horizontal="center"/>
    </xf>
    <xf numFmtId="0" fontId="2" fillId="21" borderId="12" xfId="0" applyFont="1" applyFill="1" applyBorder="1" applyAlignment="1">
      <alignment horizontal="center"/>
    </xf>
    <xf numFmtId="0" fontId="5" fillId="21" borderId="15" xfId="0" applyFont="1" applyFill="1" applyBorder="1" applyAlignment="1">
      <alignment horizontal="left"/>
    </xf>
    <xf numFmtId="0" fontId="3" fillId="21" borderId="12" xfId="0" applyFont="1" applyFill="1" applyBorder="1" applyAlignment="1">
      <alignment horizontal="center"/>
    </xf>
    <xf numFmtId="0" fontId="2" fillId="21" borderId="16" xfId="0" applyFont="1" applyFill="1" applyBorder="1" applyAlignment="1">
      <alignment horizontal="center"/>
    </xf>
    <xf numFmtId="0" fontId="2" fillId="21" borderId="17" xfId="0" applyFont="1" applyFill="1" applyBorder="1"/>
    <xf numFmtId="0" fontId="3" fillId="0" borderId="0" xfId="0" applyFont="1" applyFill="1"/>
    <xf numFmtId="0" fontId="2" fillId="0" borderId="0" xfId="0" applyFont="1" applyFill="1"/>
    <xf numFmtId="0" fontId="3" fillId="21" borderId="0" xfId="0" applyFont="1" applyFill="1" applyBorder="1" applyAlignment="1">
      <alignment horizontal="center"/>
    </xf>
    <xf numFmtId="0" fontId="2" fillId="21" borderId="0" xfId="0" applyFont="1" applyFill="1" applyBorder="1" applyAlignment="1">
      <alignment horizontal="left"/>
    </xf>
    <xf numFmtId="0" fontId="2" fillId="0" borderId="0" xfId="0" applyFont="1" applyAlignment="1"/>
    <xf numFmtId="0" fontId="19" fillId="21" borderId="18" xfId="0" applyFont="1" applyFill="1" applyBorder="1" applyAlignment="1">
      <alignment horizontal="center"/>
    </xf>
    <xf numFmtId="0" fontId="19" fillId="21" borderId="12" xfId="0" applyFont="1" applyFill="1" applyBorder="1" applyAlignment="1">
      <alignment horizontal="center"/>
    </xf>
    <xf numFmtId="0" fontId="4" fillId="21" borderId="16" xfId="0" applyFont="1" applyFill="1" applyBorder="1" applyAlignment="1">
      <alignment horizontal="center"/>
    </xf>
    <xf numFmtId="0" fontId="4" fillId="21" borderId="18" xfId="0" applyFont="1" applyFill="1" applyBorder="1" applyAlignment="1">
      <alignment horizontal="center"/>
    </xf>
    <xf numFmtId="0" fontId="19" fillId="21" borderId="19" xfId="0" applyFont="1" applyFill="1" applyBorder="1" applyAlignment="1">
      <alignment horizontal="center"/>
    </xf>
    <xf numFmtId="0" fontId="19" fillId="21" borderId="20" xfId="0" applyFont="1" applyFill="1" applyBorder="1" applyAlignment="1">
      <alignment vertical="center"/>
    </xf>
    <xf numFmtId="0" fontId="4" fillId="21" borderId="10" xfId="0" applyFont="1" applyFill="1" applyBorder="1"/>
    <xf numFmtId="0" fontId="4" fillId="21" borderId="13" xfId="0" applyFont="1" applyFill="1" applyBorder="1" applyAlignment="1">
      <alignment horizontal="center"/>
    </xf>
    <xf numFmtId="0" fontId="4" fillId="21" borderId="11" xfId="0" applyFont="1" applyFill="1" applyBorder="1"/>
    <xf numFmtId="0" fontId="4" fillId="21" borderId="0" xfId="0" applyFont="1" applyFill="1" applyBorder="1" applyAlignment="1">
      <alignment horizontal="left"/>
    </xf>
    <xf numFmtId="0" fontId="4" fillId="21" borderId="21" xfId="0" applyFont="1" applyFill="1" applyBorder="1" applyAlignment="1">
      <alignment horizontal="left"/>
    </xf>
    <xf numFmtId="0" fontId="4" fillId="21" borderId="0" xfId="0" applyFont="1" applyFill="1" applyAlignment="1">
      <alignment horizontal="center"/>
    </xf>
    <xf numFmtId="0" fontId="20" fillId="21" borderId="0" xfId="0" applyFont="1" applyFill="1"/>
    <xf numFmtId="0" fontId="19" fillId="21" borderId="0" xfId="0" applyFont="1" applyFill="1" applyAlignment="1">
      <alignment horizontal="centerContinuous"/>
    </xf>
    <xf numFmtId="0" fontId="19" fillId="21" borderId="0" xfId="0" applyFont="1" applyFill="1" applyBorder="1" applyAlignment="1">
      <alignment horizontal="centerContinuous"/>
    </xf>
    <xf numFmtId="0" fontId="4" fillId="21" borderId="0" xfId="0" applyFont="1" applyFill="1" applyAlignment="1"/>
    <xf numFmtId="0" fontId="4" fillId="21" borderId="0" xfId="0" applyFont="1" applyFill="1" applyBorder="1"/>
    <xf numFmtId="0" fontId="13" fillId="0" borderId="0" xfId="0" applyFont="1"/>
    <xf numFmtId="0" fontId="2" fillId="21" borderId="0" xfId="0" applyFont="1" applyFill="1" applyBorder="1" applyAlignment="1">
      <alignment wrapText="1"/>
    </xf>
    <xf numFmtId="0" fontId="11" fillId="21" borderId="0" xfId="0" applyFont="1" applyFill="1"/>
    <xf numFmtId="0" fontId="3" fillId="21" borderId="22" xfId="0" applyFont="1" applyFill="1" applyBorder="1" applyAlignment="1">
      <alignment wrapText="1"/>
    </xf>
    <xf numFmtId="0" fontId="2" fillId="21" borderId="0" xfId="0" applyFont="1" applyFill="1" applyBorder="1" applyAlignment="1"/>
    <xf numFmtId="0" fontId="2" fillId="0" borderId="21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center"/>
    </xf>
    <xf numFmtId="3" fontId="2" fillId="20" borderId="17" xfId="0" applyNumberFormat="1" applyFont="1" applyFill="1" applyBorder="1" applyAlignment="1">
      <alignment horizontal="right"/>
    </xf>
    <xf numFmtId="0" fontId="5" fillId="21" borderId="0" xfId="0" applyFont="1" applyFill="1" applyBorder="1" applyAlignment="1">
      <alignment horizontal="left"/>
    </xf>
    <xf numFmtId="0" fontId="12" fillId="21" borderId="0" xfId="0" applyFont="1" applyFill="1" applyBorder="1" applyAlignment="1">
      <alignment horizontal="left"/>
    </xf>
    <xf numFmtId="0" fontId="11" fillId="21" borderId="17" xfId="0" applyFont="1" applyFill="1" applyBorder="1"/>
    <xf numFmtId="3" fontId="2" fillId="21" borderId="21" xfId="0" applyNumberFormat="1" applyFont="1" applyFill="1" applyBorder="1" applyAlignment="1">
      <alignment horizontal="right"/>
    </xf>
    <xf numFmtId="3" fontId="2" fillId="20" borderId="21" xfId="0" applyNumberFormat="1" applyFont="1" applyFill="1" applyBorder="1" applyAlignment="1">
      <alignment horizontal="right"/>
    </xf>
    <xf numFmtId="3" fontId="2" fillId="0" borderId="21" xfId="0" applyNumberFormat="1" applyFont="1" applyFill="1" applyBorder="1" applyAlignment="1">
      <alignment horizontal="right"/>
    </xf>
    <xf numFmtId="3" fontId="2" fillId="21" borderId="21" xfId="0" applyNumberFormat="1" applyFont="1" applyFill="1" applyBorder="1" applyAlignment="1">
      <alignment horizontal="right" wrapText="1"/>
    </xf>
    <xf numFmtId="0" fontId="4" fillId="21" borderId="23" xfId="0" applyFont="1" applyFill="1" applyBorder="1" applyAlignment="1">
      <alignment horizontal="center"/>
    </xf>
    <xf numFmtId="0" fontId="18" fillId="21" borderId="0" xfId="0" applyFont="1" applyFill="1" applyBorder="1" applyAlignment="1">
      <alignment horizontal="left"/>
    </xf>
    <xf numFmtId="0" fontId="4" fillId="21" borderId="24" xfId="0" applyFont="1" applyFill="1" applyBorder="1" applyAlignment="1">
      <alignment horizontal="left"/>
    </xf>
    <xf numFmtId="0" fontId="4" fillId="21" borderId="25" xfId="0" applyFont="1" applyFill="1" applyBorder="1" applyAlignment="1">
      <alignment horizontal="center"/>
    </xf>
    <xf numFmtId="0" fontId="4" fillId="21" borderId="26" xfId="0" applyFont="1" applyFill="1" applyBorder="1" applyAlignment="1">
      <alignment horizontal="center"/>
    </xf>
    <xf numFmtId="0" fontId="4" fillId="21" borderId="17" xfId="0" applyFont="1" applyFill="1" applyBorder="1" applyAlignment="1">
      <alignment horizontal="left"/>
    </xf>
    <xf numFmtId="0" fontId="18" fillId="21" borderId="21" xfId="0" applyFont="1" applyFill="1" applyBorder="1" applyAlignment="1">
      <alignment horizontal="left"/>
    </xf>
    <xf numFmtId="3" fontId="4" fillId="21" borderId="21" xfId="0" applyNumberFormat="1" applyFont="1" applyFill="1" applyBorder="1" applyAlignment="1">
      <alignment horizontal="right"/>
    </xf>
    <xf numFmtId="3" fontId="2" fillId="21" borderId="17" xfId="0" applyNumberFormat="1" applyFont="1" applyFill="1" applyBorder="1" applyAlignment="1">
      <alignment horizontal="right"/>
    </xf>
    <xf numFmtId="0" fontId="5" fillId="21" borderId="21" xfId="0" applyFont="1" applyFill="1" applyBorder="1" applyAlignment="1">
      <alignment horizontal="left"/>
    </xf>
    <xf numFmtId="0" fontId="19" fillId="20" borderId="10" xfId="0" applyFont="1" applyFill="1" applyBorder="1" applyAlignment="1">
      <alignment horizontal="center"/>
    </xf>
    <xf numFmtId="3" fontId="4" fillId="20" borderId="21" xfId="0" applyNumberFormat="1" applyFont="1" applyFill="1" applyBorder="1"/>
    <xf numFmtId="3" fontId="4" fillId="20" borderId="23" xfId="0" applyNumberFormat="1" applyFont="1" applyFill="1" applyBorder="1"/>
    <xf numFmtId="3" fontId="4" fillId="20" borderId="0" xfId="0" applyNumberFormat="1" applyFont="1" applyFill="1"/>
    <xf numFmtId="3" fontId="4" fillId="20" borderId="27" xfId="0" applyNumberFormat="1" applyFont="1" applyFill="1" applyBorder="1"/>
    <xf numFmtId="3" fontId="4" fillId="20" borderId="26" xfId="0" applyNumberFormat="1" applyFont="1" applyFill="1" applyBorder="1"/>
    <xf numFmtId="3" fontId="2" fillId="20" borderId="15" xfId="0" applyNumberFormat="1" applyFont="1" applyFill="1" applyBorder="1" applyAlignment="1">
      <alignment horizontal="right"/>
    </xf>
    <xf numFmtId="0" fontId="0" fillId="0" borderId="0" xfId="0" applyFill="1"/>
    <xf numFmtId="0" fontId="22" fillId="21" borderId="0" xfId="0" applyFont="1" applyFill="1"/>
    <xf numFmtId="3" fontId="19" fillId="20" borderId="21" xfId="0" applyNumberFormat="1" applyFont="1" applyFill="1" applyBorder="1"/>
    <xf numFmtId="3" fontId="2" fillId="0" borderId="17" xfId="0" applyNumberFormat="1" applyFont="1" applyFill="1" applyBorder="1" applyAlignment="1">
      <alignment horizontal="right"/>
    </xf>
    <xf numFmtId="0" fontId="7" fillId="0" borderId="13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" fillId="21" borderId="17" xfId="0" applyFont="1" applyFill="1" applyBorder="1" applyAlignment="1">
      <alignment horizontal="left"/>
    </xf>
    <xf numFmtId="3" fontId="2" fillId="21" borderId="21" xfId="0" applyNumberFormat="1" applyFont="1" applyFill="1" applyBorder="1" applyAlignment="1">
      <alignment wrapText="1"/>
    </xf>
    <xf numFmtId="3" fontId="3" fillId="21" borderId="28" xfId="0" applyNumberFormat="1" applyFont="1" applyFill="1" applyBorder="1" applyAlignment="1">
      <alignment wrapText="1"/>
    </xf>
    <xf numFmtId="0" fontId="11" fillId="21" borderId="21" xfId="0" applyFont="1" applyFill="1" applyBorder="1"/>
    <xf numFmtId="3" fontId="21" fillId="21" borderId="21" xfId="0" applyNumberFormat="1" applyFont="1" applyFill="1" applyBorder="1" applyAlignment="1">
      <alignment horizontal="right" wrapText="1"/>
    </xf>
    <xf numFmtId="3" fontId="2" fillId="21" borderId="17" xfId="0" applyNumberFormat="1" applyFont="1" applyFill="1" applyBorder="1" applyAlignment="1">
      <alignment horizontal="right" wrapText="1"/>
    </xf>
    <xf numFmtId="3" fontId="2" fillId="20" borderId="0" xfId="0" applyNumberFormat="1" applyFont="1" applyFill="1" applyBorder="1" applyAlignment="1">
      <alignment horizontal="right"/>
    </xf>
    <xf numFmtId="0" fontId="2" fillId="20" borderId="0" xfId="0" applyFont="1" applyFill="1" applyBorder="1" applyAlignment="1">
      <alignment horizontal="right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9" fillId="0" borderId="0" xfId="0" applyFont="1" applyFill="1" applyAlignment="1">
      <alignment horizontal="center" wrapText="1"/>
    </xf>
    <xf numFmtId="0" fontId="2" fillId="0" borderId="10" xfId="0" applyNumberFormat="1" applyFont="1" applyFill="1" applyBorder="1" applyAlignment="1">
      <alignment horizontal="center"/>
    </xf>
    <xf numFmtId="0" fontId="2" fillId="0" borderId="32" xfId="0" applyNumberFormat="1" applyFont="1" applyFill="1" applyBorder="1" applyAlignment="1">
      <alignment horizontal="centerContinuous"/>
    </xf>
    <xf numFmtId="0" fontId="2" fillId="0" borderId="33" xfId="0" applyNumberFormat="1" applyFont="1" applyFill="1" applyBorder="1" applyAlignment="1">
      <alignment horizontal="centerContinuous"/>
    </xf>
    <xf numFmtId="0" fontId="7" fillId="0" borderId="10" xfId="0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Continuous"/>
    </xf>
    <xf numFmtId="0" fontId="2" fillId="0" borderId="35" xfId="0" applyNumberFormat="1" applyFont="1" applyFill="1" applyBorder="1" applyAlignment="1">
      <alignment horizontal="centerContinuous"/>
    </xf>
    <xf numFmtId="0" fontId="2" fillId="0" borderId="34" xfId="0" applyNumberFormat="1" applyFont="1" applyFill="1" applyBorder="1" applyAlignment="1"/>
    <xf numFmtId="0" fontId="2" fillId="0" borderId="35" xfId="0" applyNumberFormat="1" applyFont="1" applyFill="1" applyBorder="1" applyAlignment="1"/>
    <xf numFmtId="0" fontId="6" fillId="0" borderId="16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32" fillId="0" borderId="11" xfId="0" applyFont="1" applyFill="1" applyBorder="1" applyAlignment="1">
      <alignment horizontal="center"/>
    </xf>
    <xf numFmtId="3" fontId="2" fillId="0" borderId="36" xfId="0" applyNumberFormat="1" applyFont="1" applyFill="1" applyBorder="1" applyAlignment="1">
      <alignment horizontal="center"/>
    </xf>
    <xf numFmtId="0" fontId="9" fillId="0" borderId="0" xfId="0" applyFont="1" applyFill="1"/>
    <xf numFmtId="0" fontId="0" fillId="0" borderId="0" xfId="0" applyFill="1" applyBorder="1"/>
    <xf numFmtId="0" fontId="29" fillId="0" borderId="0" xfId="0" applyFont="1" applyFill="1"/>
    <xf numFmtId="0" fontId="26" fillId="0" borderId="0" xfId="0" applyFont="1" applyFill="1"/>
    <xf numFmtId="0" fontId="33" fillId="0" borderId="10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0" fontId="33" fillId="0" borderId="13" xfId="0" applyFont="1" applyFill="1" applyBorder="1" applyAlignment="1">
      <alignment horizontal="center"/>
    </xf>
    <xf numFmtId="0" fontId="33" fillId="0" borderId="32" xfId="0" applyFont="1" applyFill="1" applyBorder="1" applyAlignment="1">
      <alignment horizontal="center"/>
    </xf>
    <xf numFmtId="0" fontId="34" fillId="0" borderId="10" xfId="0" applyFont="1" applyFill="1" applyBorder="1" applyAlignment="1">
      <alignment horizontal="center"/>
    </xf>
    <xf numFmtId="0" fontId="33" fillId="0" borderId="11" xfId="0" applyFont="1" applyFill="1" applyBorder="1" applyAlignment="1">
      <alignment horizontal="center"/>
    </xf>
    <xf numFmtId="0" fontId="33" fillId="0" borderId="34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3" fontId="29" fillId="0" borderId="0" xfId="0" applyNumberFormat="1" applyFont="1" applyFill="1"/>
    <xf numFmtId="0" fontId="26" fillId="0" borderId="22" xfId="0" applyFont="1" applyFill="1" applyBorder="1"/>
    <xf numFmtId="0" fontId="31" fillId="0" borderId="22" xfId="0" applyFont="1" applyFill="1" applyBorder="1"/>
    <xf numFmtId="0" fontId="31" fillId="0" borderId="0" xfId="0" applyFont="1" applyFill="1"/>
    <xf numFmtId="0" fontId="30" fillId="0" borderId="37" xfId="0" applyFont="1" applyFill="1" applyBorder="1"/>
    <xf numFmtId="0" fontId="29" fillId="0" borderId="33" xfId="0" applyFont="1" applyFill="1" applyBorder="1"/>
    <xf numFmtId="3" fontId="29" fillId="0" borderId="33" xfId="0" applyNumberFormat="1" applyFont="1" applyFill="1" applyBorder="1"/>
    <xf numFmtId="3" fontId="26" fillId="0" borderId="33" xfId="0" applyNumberFormat="1" applyFont="1" applyFill="1" applyBorder="1"/>
    <xf numFmtId="0" fontId="29" fillId="0" borderId="0" xfId="0" applyFont="1" applyFill="1" applyBorder="1"/>
    <xf numFmtId="3" fontId="29" fillId="0" borderId="0" xfId="0" applyNumberFormat="1" applyFont="1" applyFill="1" applyBorder="1"/>
    <xf numFmtId="3" fontId="26" fillId="0" borderId="0" xfId="0" applyNumberFormat="1" applyFont="1" applyFill="1" applyBorder="1"/>
    <xf numFmtId="4" fontId="3" fillId="0" borderId="38" xfId="0" applyNumberFormat="1" applyFont="1" applyFill="1" applyBorder="1" applyAlignment="1">
      <alignment horizontal="right" wrapText="1"/>
    </xf>
    <xf numFmtId="0" fontId="0" fillId="21" borderId="0" xfId="0" applyFill="1"/>
    <xf numFmtId="0" fontId="2" fillId="0" borderId="0" xfId="0" applyFont="1" applyAlignment="1">
      <alignment horizontal="right"/>
    </xf>
    <xf numFmtId="0" fontId="8" fillId="21" borderId="39" xfId="0" applyFont="1" applyFill="1" applyBorder="1" applyAlignment="1">
      <alignment horizontal="center"/>
    </xf>
    <xf numFmtId="0" fontId="2" fillId="21" borderId="0" xfId="0" applyFont="1" applyFill="1" applyAlignment="1">
      <alignment horizontal="right"/>
    </xf>
    <xf numFmtId="0" fontId="2" fillId="21" borderId="29" xfId="0" applyFont="1" applyFill="1" applyBorder="1" applyAlignment="1">
      <alignment horizontal="center"/>
    </xf>
    <xf numFmtId="0" fontId="2" fillId="21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/>
    </xf>
    <xf numFmtId="0" fontId="2" fillId="21" borderId="30" xfId="0" applyFont="1" applyFill="1" applyBorder="1" applyAlignment="1">
      <alignment horizontal="center"/>
    </xf>
    <xf numFmtId="0" fontId="2" fillId="21" borderId="41" xfId="0" applyFont="1" applyFill="1" applyBorder="1" applyAlignment="1">
      <alignment horizontal="center"/>
    </xf>
    <xf numFmtId="0" fontId="3" fillId="21" borderId="18" xfId="0" applyFont="1" applyFill="1" applyBorder="1" applyAlignment="1">
      <alignment horizontal="center"/>
    </xf>
    <xf numFmtId="0" fontId="12" fillId="21" borderId="24" xfId="0" applyFont="1" applyFill="1" applyBorder="1" applyAlignment="1">
      <alignment horizontal="left"/>
    </xf>
    <xf numFmtId="3" fontId="12" fillId="21" borderId="17" xfId="0" applyNumberFormat="1" applyFont="1" applyFill="1" applyBorder="1" applyAlignment="1">
      <alignment horizontal="right"/>
    </xf>
    <xf numFmtId="3" fontId="12" fillId="21" borderId="21" xfId="0" applyNumberFormat="1" applyFont="1" applyFill="1" applyBorder="1" applyAlignment="1">
      <alignment horizontal="right"/>
    </xf>
    <xf numFmtId="3" fontId="11" fillId="21" borderId="17" xfId="0" applyNumberFormat="1" applyFont="1" applyFill="1" applyBorder="1" applyAlignment="1">
      <alignment horizontal="right"/>
    </xf>
    <xf numFmtId="3" fontId="11" fillId="21" borderId="21" xfId="0" applyNumberFormat="1" applyFont="1" applyFill="1" applyBorder="1" applyAlignment="1">
      <alignment horizontal="right"/>
    </xf>
    <xf numFmtId="3" fontId="2" fillId="21" borderId="0" xfId="0" applyNumberFormat="1" applyFont="1" applyFill="1" applyBorder="1" applyAlignment="1">
      <alignment horizontal="right"/>
    </xf>
    <xf numFmtId="3" fontId="2" fillId="21" borderId="15" xfId="0" applyNumberFormat="1" applyFont="1" applyFill="1" applyBorder="1" applyAlignment="1">
      <alignment horizontal="right"/>
    </xf>
    <xf numFmtId="0" fontId="2" fillId="21" borderId="23" xfId="0" applyFont="1" applyFill="1" applyBorder="1" applyAlignment="1">
      <alignment horizontal="center"/>
    </xf>
    <xf numFmtId="3" fontId="21" fillId="21" borderId="30" xfId="0" applyNumberFormat="1" applyFont="1" applyFill="1" applyBorder="1" applyAlignment="1">
      <alignment horizontal="right" wrapText="1"/>
    </xf>
    <xf numFmtId="4" fontId="2" fillId="0" borderId="30" xfId="0" applyNumberFormat="1" applyFont="1" applyFill="1" applyBorder="1" applyAlignment="1">
      <alignment horizontal="right" wrapText="1"/>
    </xf>
    <xf numFmtId="3" fontId="6" fillId="0" borderId="0" xfId="0" applyNumberFormat="1" applyFont="1" applyFill="1"/>
    <xf numFmtId="3" fontId="6" fillId="0" borderId="0" xfId="0" applyNumberFormat="1" applyFont="1" applyFill="1" applyBorder="1"/>
    <xf numFmtId="0" fontId="6" fillId="0" borderId="0" xfId="0" applyFont="1" applyFill="1" applyBorder="1" applyAlignment="1"/>
    <xf numFmtId="3" fontId="10" fillId="0" borderId="0" xfId="0" applyNumberFormat="1" applyFont="1" applyFill="1" applyBorder="1" applyAlignment="1">
      <alignment horizontal="left"/>
    </xf>
    <xf numFmtId="0" fontId="22" fillId="21" borderId="0" xfId="0" applyFont="1" applyFill="1" applyBorder="1"/>
    <xf numFmtId="0" fontId="41" fillId="21" borderId="0" xfId="0" applyFont="1" applyFill="1" applyBorder="1"/>
    <xf numFmtId="0" fontId="41" fillId="21" borderId="0" xfId="0" applyFont="1" applyFill="1"/>
    <xf numFmtId="0" fontId="22" fillId="21" borderId="35" xfId="0" applyFont="1" applyFill="1" applyBorder="1"/>
    <xf numFmtId="0" fontId="1" fillId="20" borderId="0" xfId="0" applyFont="1" applyFill="1"/>
    <xf numFmtId="0" fontId="2" fillId="21" borderId="0" xfId="0" applyFont="1" applyFill="1" applyBorder="1" applyAlignment="1">
      <alignment horizontal="left" indent="3"/>
    </xf>
    <xf numFmtId="0" fontId="2" fillId="21" borderId="35" xfId="0" applyFont="1" applyFill="1" applyBorder="1" applyAlignment="1"/>
    <xf numFmtId="0" fontId="6" fillId="21" borderId="0" xfId="0" applyFont="1" applyFill="1"/>
    <xf numFmtId="0" fontId="2" fillId="21" borderId="41" xfId="0" applyFont="1" applyFill="1" applyBorder="1" applyAlignment="1"/>
    <xf numFmtId="0" fontId="2" fillId="21" borderId="42" xfId="0" applyFont="1" applyFill="1" applyBorder="1" applyAlignment="1">
      <alignment horizontal="center"/>
    </xf>
    <xf numFmtId="0" fontId="6" fillId="21" borderId="0" xfId="0" applyFont="1" applyFill="1" applyAlignment="1">
      <alignment horizontal="left"/>
    </xf>
    <xf numFmtId="0" fontId="0" fillId="21" borderId="0" xfId="0" applyFill="1" applyBorder="1"/>
    <xf numFmtId="0" fontId="42" fillId="21" borderId="0" xfId="0" applyFont="1" applyFill="1" applyBorder="1"/>
    <xf numFmtId="0" fontId="43" fillId="21" borderId="0" xfId="0" applyFont="1" applyFill="1" applyBorder="1"/>
    <xf numFmtId="0" fontId="10" fillId="21" borderId="0" xfId="0" applyFont="1" applyFill="1" applyBorder="1"/>
    <xf numFmtId="0" fontId="10" fillId="21" borderId="43" xfId="0" applyFont="1" applyFill="1" applyBorder="1"/>
    <xf numFmtId="0" fontId="10" fillId="21" borderId="44" xfId="0" applyFont="1" applyFill="1" applyBorder="1"/>
    <xf numFmtId="0" fontId="10" fillId="21" borderId="45" xfId="0" applyFont="1" applyFill="1" applyBorder="1"/>
    <xf numFmtId="0" fontId="10" fillId="21" borderId="25" xfId="0" applyFont="1" applyFill="1" applyBorder="1"/>
    <xf numFmtId="0" fontId="10" fillId="21" borderId="12" xfId="0" applyFont="1" applyFill="1" applyBorder="1" applyAlignment="1">
      <alignment horizontal="center"/>
    </xf>
    <xf numFmtId="0" fontId="10" fillId="21" borderId="21" xfId="0" applyFont="1" applyFill="1" applyBorder="1" applyAlignment="1">
      <alignment horizontal="center"/>
    </xf>
    <xf numFmtId="0" fontId="10" fillId="21" borderId="15" xfId="0" applyFont="1" applyFill="1" applyBorder="1" applyAlignment="1">
      <alignment horizontal="center"/>
    </xf>
    <xf numFmtId="0" fontId="38" fillId="21" borderId="21" xfId="0" applyFont="1" applyFill="1" applyBorder="1" applyAlignment="1">
      <alignment horizontal="center"/>
    </xf>
    <xf numFmtId="0" fontId="38" fillId="21" borderId="15" xfId="0" applyFont="1" applyFill="1" applyBorder="1" applyAlignment="1">
      <alignment horizontal="center"/>
    </xf>
    <xf numFmtId="0" fontId="38" fillId="21" borderId="23" xfId="0" applyFont="1" applyFill="1" applyBorder="1" applyAlignment="1">
      <alignment horizontal="center"/>
    </xf>
    <xf numFmtId="0" fontId="10" fillId="21" borderId="0" xfId="0" applyFont="1" applyFill="1" applyBorder="1" applyAlignment="1">
      <alignment horizontal="center"/>
    </xf>
    <xf numFmtId="0" fontId="10" fillId="21" borderId="18" xfId="0" applyFont="1" applyFill="1" applyBorder="1" applyAlignment="1">
      <alignment horizontal="center"/>
    </xf>
    <xf numFmtId="0" fontId="10" fillId="21" borderId="41" xfId="0" applyFont="1" applyFill="1" applyBorder="1" applyAlignment="1">
      <alignment horizontal="center"/>
    </xf>
    <xf numFmtId="0" fontId="10" fillId="21" borderId="46" xfId="0" applyFont="1" applyFill="1" applyBorder="1" applyAlignment="1">
      <alignment horizontal="center"/>
    </xf>
    <xf numFmtId="0" fontId="10" fillId="21" borderId="24" xfId="0" applyFont="1" applyFill="1" applyBorder="1" applyAlignment="1">
      <alignment horizontal="center"/>
    </xf>
    <xf numFmtId="0" fontId="10" fillId="21" borderId="47" xfId="0" applyFont="1" applyFill="1" applyBorder="1" applyAlignment="1">
      <alignment horizontal="center"/>
    </xf>
    <xf numFmtId="0" fontId="38" fillId="21" borderId="41" xfId="0" applyFont="1" applyFill="1" applyBorder="1" applyAlignment="1">
      <alignment horizontal="center"/>
    </xf>
    <xf numFmtId="0" fontId="38" fillId="21" borderId="46" xfId="0" applyFont="1" applyFill="1" applyBorder="1" applyAlignment="1">
      <alignment horizontal="center"/>
    </xf>
    <xf numFmtId="0" fontId="38" fillId="21" borderId="48" xfId="0" applyFont="1" applyFill="1" applyBorder="1" applyAlignment="1">
      <alignment horizontal="center"/>
    </xf>
    <xf numFmtId="0" fontId="6" fillId="21" borderId="49" xfId="0" applyFont="1" applyFill="1" applyBorder="1" applyAlignment="1">
      <alignment horizontal="center"/>
    </xf>
    <xf numFmtId="0" fontId="6" fillId="21" borderId="28" xfId="0" applyFont="1" applyFill="1" applyBorder="1" applyAlignment="1">
      <alignment horizontal="center"/>
    </xf>
    <xf numFmtId="0" fontId="38" fillId="21" borderId="38" xfId="0" applyFont="1" applyFill="1" applyBorder="1" applyAlignment="1">
      <alignment horizontal="center"/>
    </xf>
    <xf numFmtId="0" fontId="0" fillId="21" borderId="16" xfId="0" applyFill="1" applyBorder="1"/>
    <xf numFmtId="3" fontId="0" fillId="21" borderId="16" xfId="0" applyNumberFormat="1" applyFill="1" applyBorder="1"/>
    <xf numFmtId="3" fontId="10" fillId="21" borderId="16" xfId="0" applyNumberFormat="1" applyFont="1" applyFill="1" applyBorder="1"/>
    <xf numFmtId="0" fontId="0" fillId="21" borderId="24" xfId="0" applyFill="1" applyBorder="1"/>
    <xf numFmtId="0" fontId="6" fillId="21" borderId="0" xfId="0" applyFont="1" applyFill="1" applyBorder="1" applyAlignment="1" applyProtection="1">
      <protection locked="0" hidden="1"/>
    </xf>
    <xf numFmtId="0" fontId="10" fillId="21" borderId="0" xfId="0" applyFont="1" applyFill="1" applyBorder="1" applyAlignment="1" applyProtection="1">
      <protection locked="0" hidden="1"/>
    </xf>
    <xf numFmtId="0" fontId="10" fillId="21" borderId="32" xfId="0" applyFont="1" applyFill="1" applyBorder="1" applyProtection="1">
      <protection locked="0" hidden="1"/>
    </xf>
    <xf numFmtId="0" fontId="10" fillId="21" borderId="16" xfId="0" applyFont="1" applyFill="1" applyBorder="1" applyProtection="1">
      <protection locked="0" hidden="1"/>
    </xf>
    <xf numFmtId="0" fontId="10" fillId="21" borderId="0" xfId="0" applyFont="1" applyFill="1" applyBorder="1" applyProtection="1">
      <protection locked="0" hidden="1"/>
    </xf>
    <xf numFmtId="0" fontId="10" fillId="21" borderId="21" xfId="0" applyFont="1" applyFill="1" applyBorder="1" applyProtection="1">
      <protection locked="0" hidden="1"/>
    </xf>
    <xf numFmtId="0" fontId="10" fillId="21" borderId="17" xfId="0" applyFont="1" applyFill="1" applyBorder="1" applyAlignment="1" applyProtection="1">
      <alignment horizontal="center"/>
      <protection locked="0" hidden="1"/>
    </xf>
    <xf numFmtId="0" fontId="10" fillId="21" borderId="0" xfId="0" applyFont="1" applyFill="1" applyBorder="1" applyAlignment="1" applyProtection="1">
      <alignment horizontal="center"/>
      <protection locked="0" hidden="1"/>
    </xf>
    <xf numFmtId="0" fontId="10" fillId="21" borderId="12" xfId="0" applyFont="1" applyFill="1" applyBorder="1" applyProtection="1">
      <protection locked="0" hidden="1"/>
    </xf>
    <xf numFmtId="0" fontId="10" fillId="21" borderId="41" xfId="0" applyFont="1" applyFill="1" applyBorder="1" applyProtection="1">
      <protection locked="0" hidden="1"/>
    </xf>
    <xf numFmtId="0" fontId="10" fillId="21" borderId="24" xfId="0" applyFont="1" applyFill="1" applyBorder="1" applyProtection="1">
      <protection locked="0" hidden="1"/>
    </xf>
    <xf numFmtId="0" fontId="10" fillId="21" borderId="36" xfId="0" applyFont="1" applyFill="1" applyBorder="1" applyAlignment="1" applyProtection="1">
      <alignment horizontal="center"/>
      <protection locked="0" hidden="1"/>
    </xf>
    <xf numFmtId="0" fontId="10" fillId="21" borderId="50" xfId="0" applyFont="1" applyFill="1" applyBorder="1" applyAlignment="1" applyProtection="1">
      <alignment horizontal="center"/>
      <protection locked="0" hidden="1"/>
    </xf>
    <xf numFmtId="3" fontId="10" fillId="21" borderId="21" xfId="0" applyNumberFormat="1" applyFont="1" applyFill="1" applyBorder="1" applyProtection="1">
      <protection locked="0" hidden="1"/>
    </xf>
    <xf numFmtId="3" fontId="10" fillId="21" borderId="30" xfId="0" applyNumberFormat="1" applyFont="1" applyFill="1" applyBorder="1" applyProtection="1">
      <protection locked="0" hidden="1"/>
    </xf>
    <xf numFmtId="3" fontId="0" fillId="21" borderId="0" xfId="0" applyNumberFormat="1" applyFill="1"/>
    <xf numFmtId="0" fontId="44" fillId="21" borderId="0" xfId="0" applyFont="1" applyFill="1" applyBorder="1"/>
    <xf numFmtId="0" fontId="4" fillId="21" borderId="0" xfId="0" applyFont="1" applyFill="1" applyBorder="1" applyAlignment="1">
      <alignment horizontal="right"/>
    </xf>
    <xf numFmtId="3" fontId="4" fillId="21" borderId="12" xfId="0" applyNumberFormat="1" applyFont="1" applyFill="1" applyBorder="1"/>
    <xf numFmtId="3" fontId="4" fillId="21" borderId="17" xfId="0" applyNumberFormat="1" applyFont="1" applyFill="1" applyBorder="1" applyAlignment="1">
      <alignment horizontal="center"/>
    </xf>
    <xf numFmtId="3" fontId="4" fillId="21" borderId="15" xfId="0" applyNumberFormat="1" applyFont="1" applyFill="1" applyBorder="1" applyAlignment="1">
      <alignment horizontal="center"/>
    </xf>
    <xf numFmtId="3" fontId="4" fillId="21" borderId="51" xfId="0" applyNumberFormat="1" applyFont="1" applyFill="1" applyBorder="1" applyAlignment="1">
      <alignment horizontal="center"/>
    </xf>
    <xf numFmtId="3" fontId="4" fillId="21" borderId="52" xfId="0" applyNumberFormat="1" applyFont="1" applyFill="1" applyBorder="1" applyAlignment="1">
      <alignment horizontal="center"/>
    </xf>
    <xf numFmtId="3" fontId="4" fillId="21" borderId="51" xfId="0" applyNumberFormat="1" applyFont="1" applyFill="1" applyBorder="1"/>
    <xf numFmtId="3" fontId="4" fillId="21" borderId="53" xfId="0" applyNumberFormat="1" applyFont="1" applyFill="1" applyBorder="1"/>
    <xf numFmtId="3" fontId="4" fillId="21" borderId="12" xfId="0" applyNumberFormat="1" applyFont="1" applyFill="1" applyBorder="1" applyAlignment="1">
      <alignment horizontal="center"/>
    </xf>
    <xf numFmtId="3" fontId="4" fillId="21" borderId="17" xfId="0" applyNumberFormat="1" applyFont="1" applyFill="1" applyBorder="1"/>
    <xf numFmtId="3" fontId="4" fillId="21" borderId="23" xfId="0" applyNumberFormat="1" applyFont="1" applyFill="1" applyBorder="1"/>
    <xf numFmtId="3" fontId="4" fillId="21" borderId="23" xfId="0" applyNumberFormat="1" applyFont="1" applyFill="1" applyBorder="1" applyAlignment="1">
      <alignment horizontal="center"/>
    </xf>
    <xf numFmtId="3" fontId="4" fillId="21" borderId="15" xfId="0" applyNumberFormat="1" applyFont="1" applyFill="1" applyBorder="1"/>
    <xf numFmtId="3" fontId="4" fillId="21" borderId="18" xfId="0" applyNumberFormat="1" applyFont="1" applyFill="1" applyBorder="1"/>
    <xf numFmtId="3" fontId="4" fillId="21" borderId="47" xfId="0" applyNumberFormat="1" applyFont="1" applyFill="1" applyBorder="1"/>
    <xf numFmtId="3" fontId="4" fillId="21" borderId="46" xfId="0" applyNumberFormat="1" applyFont="1" applyFill="1" applyBorder="1"/>
    <xf numFmtId="3" fontId="4" fillId="21" borderId="54" xfId="0" applyNumberFormat="1" applyFont="1" applyFill="1" applyBorder="1" applyAlignment="1">
      <alignment horizontal="center"/>
    </xf>
    <xf numFmtId="3" fontId="4" fillId="21" borderId="55" xfId="0" applyNumberFormat="1" applyFont="1" applyFill="1" applyBorder="1" applyAlignment="1">
      <alignment horizontal="center"/>
    </xf>
    <xf numFmtId="3" fontId="4" fillId="21" borderId="0" xfId="0" applyNumberFormat="1" applyFont="1" applyFill="1" applyBorder="1" applyAlignment="1">
      <alignment horizontal="center"/>
    </xf>
    <xf numFmtId="3" fontId="4" fillId="21" borderId="53" xfId="0" applyNumberFormat="1" applyFont="1" applyFill="1" applyBorder="1" applyAlignment="1">
      <alignment horizontal="center"/>
    </xf>
    <xf numFmtId="3" fontId="4" fillId="21" borderId="16" xfId="0" applyNumberFormat="1" applyFont="1" applyFill="1" applyBorder="1"/>
    <xf numFmtId="0" fontId="22" fillId="21" borderId="15" xfId="0" applyFont="1" applyFill="1" applyBorder="1" applyAlignment="1">
      <alignment horizontal="center"/>
    </xf>
    <xf numFmtId="3" fontId="4" fillId="21" borderId="0" xfId="0" applyNumberFormat="1" applyFont="1" applyFill="1" applyBorder="1"/>
    <xf numFmtId="0" fontId="22" fillId="21" borderId="0" xfId="0" applyFont="1" applyFill="1" applyBorder="1" applyAlignment="1">
      <alignment horizontal="center"/>
    </xf>
    <xf numFmtId="0" fontId="40" fillId="21" borderId="0" xfId="0" applyFont="1" applyFill="1" applyBorder="1"/>
    <xf numFmtId="0" fontId="45" fillId="21" borderId="0" xfId="0" applyFont="1" applyFill="1" applyBorder="1"/>
    <xf numFmtId="3" fontId="40" fillId="21" borderId="16" xfId="0" applyNumberFormat="1" applyFont="1" applyFill="1" applyBorder="1"/>
    <xf numFmtId="0" fontId="22" fillId="21" borderId="23" xfId="0" applyFont="1" applyFill="1" applyBorder="1" applyAlignment="1">
      <alignment horizontal="center"/>
    </xf>
    <xf numFmtId="3" fontId="40" fillId="21" borderId="17" xfId="0" applyNumberFormat="1" applyFont="1" applyFill="1" applyBorder="1" applyAlignment="1">
      <alignment horizontal="center"/>
    </xf>
    <xf numFmtId="0" fontId="45" fillId="21" borderId="0" xfId="0" applyFont="1" applyFill="1" applyBorder="1" applyAlignment="1">
      <alignment horizontal="center"/>
    </xf>
    <xf numFmtId="0" fontId="45" fillId="21" borderId="23" xfId="0" applyFont="1" applyFill="1" applyBorder="1" applyAlignment="1">
      <alignment horizontal="center"/>
    </xf>
    <xf numFmtId="0" fontId="18" fillId="21" borderId="0" xfId="0" applyFont="1" applyFill="1"/>
    <xf numFmtId="0" fontId="46" fillId="21" borderId="0" xfId="0" applyFont="1" applyFill="1"/>
    <xf numFmtId="0" fontId="4" fillId="20" borderId="0" xfId="0" applyFont="1" applyFill="1" applyAlignment="1">
      <alignment horizontal="left"/>
    </xf>
    <xf numFmtId="0" fontId="4" fillId="20" borderId="56" xfId="0" applyFont="1" applyFill="1" applyBorder="1" applyAlignment="1">
      <alignment horizontal="center"/>
    </xf>
    <xf numFmtId="0" fontId="4" fillId="20" borderId="57" xfId="0" applyFont="1" applyFill="1" applyBorder="1" applyAlignment="1">
      <alignment horizontal="center"/>
    </xf>
    <xf numFmtId="0" fontId="4" fillId="20" borderId="40" xfId="0" applyFont="1" applyFill="1" applyBorder="1" applyAlignment="1">
      <alignment horizontal="center"/>
    </xf>
    <xf numFmtId="0" fontId="4" fillId="20" borderId="28" xfId="0" applyFont="1" applyFill="1" applyBorder="1" applyAlignment="1">
      <alignment horizontal="center" vertical="center"/>
    </xf>
    <xf numFmtId="0" fontId="4" fillId="20" borderId="38" xfId="0" applyFont="1" applyFill="1" applyBorder="1" applyAlignment="1">
      <alignment horizontal="center" vertical="center"/>
    </xf>
    <xf numFmtId="0" fontId="4" fillId="20" borderId="58" xfId="0" applyFont="1" applyFill="1" applyBorder="1" applyAlignment="1">
      <alignment horizontal="center" vertical="center"/>
    </xf>
    <xf numFmtId="0" fontId="4" fillId="20" borderId="0" xfId="0" applyFont="1" applyFill="1" applyAlignment="1">
      <alignment vertical="center"/>
    </xf>
    <xf numFmtId="0" fontId="4" fillId="20" borderId="28" xfId="0" applyFont="1" applyFill="1" applyBorder="1" applyAlignment="1">
      <alignment vertical="center"/>
    </xf>
    <xf numFmtId="0" fontId="4" fillId="20" borderId="38" xfId="0" applyFont="1" applyFill="1" applyBorder="1" applyAlignment="1">
      <alignment vertical="center"/>
    </xf>
    <xf numFmtId="0" fontId="4" fillId="20" borderId="50" xfId="0" applyFont="1" applyFill="1" applyBorder="1" applyAlignment="1">
      <alignment horizontal="center" vertical="center"/>
    </xf>
    <xf numFmtId="0" fontId="4" fillId="20" borderId="31" xfId="0" applyFont="1" applyFill="1" applyBorder="1" applyAlignment="1">
      <alignment horizontal="center" vertical="center"/>
    </xf>
    <xf numFmtId="0" fontId="4" fillId="20" borderId="55" xfId="0" applyFont="1" applyFill="1" applyBorder="1"/>
    <xf numFmtId="0" fontId="4" fillId="20" borderId="36" xfId="0" applyFont="1" applyFill="1" applyBorder="1"/>
    <xf numFmtId="0" fontId="4" fillId="20" borderId="53" xfId="0" applyFont="1" applyFill="1" applyBorder="1"/>
    <xf numFmtId="0" fontId="19" fillId="20" borderId="16" xfId="0" applyFont="1" applyFill="1" applyBorder="1"/>
    <xf numFmtId="0" fontId="4" fillId="20" borderId="21" xfId="0" applyFont="1" applyFill="1" applyBorder="1"/>
    <xf numFmtId="0" fontId="4" fillId="20" borderId="23" xfId="0" applyFont="1" applyFill="1" applyBorder="1"/>
    <xf numFmtId="0" fontId="4" fillId="20" borderId="16" xfId="0" applyFont="1" applyFill="1" applyBorder="1"/>
    <xf numFmtId="3" fontId="19" fillId="20" borderId="23" xfId="0" applyNumberFormat="1" applyFont="1" applyFill="1" applyBorder="1"/>
    <xf numFmtId="0" fontId="19" fillId="20" borderId="0" xfId="0" applyFont="1" applyFill="1"/>
    <xf numFmtId="0" fontId="4" fillId="20" borderId="59" xfId="0" applyFont="1" applyFill="1" applyBorder="1"/>
    <xf numFmtId="3" fontId="4" fillId="20" borderId="41" xfId="0" applyNumberFormat="1" applyFont="1" applyFill="1" applyBorder="1"/>
    <xf numFmtId="3" fontId="4" fillId="20" borderId="48" xfId="0" applyNumberFormat="1" applyFont="1" applyFill="1" applyBorder="1"/>
    <xf numFmtId="0" fontId="4" fillId="20" borderId="12" xfId="0" applyFont="1" applyFill="1" applyBorder="1"/>
    <xf numFmtId="0" fontId="4" fillId="20" borderId="34" xfId="0" applyFont="1" applyFill="1" applyBorder="1"/>
    <xf numFmtId="0" fontId="47" fillId="21" borderId="21" xfId="0" applyFont="1" applyFill="1" applyBorder="1" applyAlignment="1" applyProtection="1">
      <alignment horizontal="center"/>
      <protection locked="0" hidden="1"/>
    </xf>
    <xf numFmtId="0" fontId="39" fillId="21" borderId="21" xfId="0" applyFont="1" applyFill="1" applyBorder="1" applyAlignment="1" applyProtection="1">
      <alignment horizontal="center"/>
      <protection locked="0" hidden="1"/>
    </xf>
    <xf numFmtId="0" fontId="47" fillId="21" borderId="16" xfId="0" applyFont="1" applyFill="1" applyBorder="1" applyAlignment="1" applyProtection="1">
      <alignment horizontal="center"/>
      <protection locked="0" hidden="1"/>
    </xf>
    <xf numFmtId="0" fontId="10" fillId="21" borderId="60" xfId="0" applyFont="1" applyFill="1" applyBorder="1" applyAlignment="1" applyProtection="1">
      <protection locked="0" hidden="1"/>
    </xf>
    <xf numFmtId="0" fontId="0" fillId="21" borderId="33" xfId="0" applyFill="1" applyBorder="1" applyAlignment="1"/>
    <xf numFmtId="0" fontId="0" fillId="21" borderId="25" xfId="0" applyFill="1" applyBorder="1" applyAlignment="1"/>
    <xf numFmtId="0" fontId="0" fillId="21" borderId="45" xfId="0" applyFill="1" applyBorder="1" applyAlignment="1"/>
    <xf numFmtId="0" fontId="0" fillId="21" borderId="44" xfId="0" applyFill="1" applyBorder="1" applyAlignment="1"/>
    <xf numFmtId="0" fontId="47" fillId="21" borderId="49" xfId="0" applyFont="1" applyFill="1" applyBorder="1" applyAlignment="1" applyProtection="1">
      <alignment horizontal="center"/>
      <protection locked="0" hidden="1"/>
    </xf>
    <xf numFmtId="0" fontId="47" fillId="21" borderId="28" xfId="0" applyFont="1" applyFill="1" applyBorder="1" applyAlignment="1" applyProtection="1">
      <alignment horizontal="center"/>
      <protection locked="0" hidden="1"/>
    </xf>
    <xf numFmtId="0" fontId="47" fillId="21" borderId="38" xfId="0" applyFont="1" applyFill="1" applyBorder="1" applyAlignment="1" applyProtection="1">
      <alignment horizontal="center"/>
      <protection locked="0" hidden="1"/>
    </xf>
    <xf numFmtId="3" fontId="47" fillId="21" borderId="12" xfId="0" applyNumberFormat="1" applyFont="1" applyFill="1" applyBorder="1" applyProtection="1">
      <protection locked="0" hidden="1"/>
    </xf>
    <xf numFmtId="3" fontId="47" fillId="21" borderId="21" xfId="0" applyNumberFormat="1" applyFont="1" applyFill="1" applyBorder="1" applyProtection="1">
      <protection locked="0" hidden="1"/>
    </xf>
    <xf numFmtId="3" fontId="47" fillId="21" borderId="30" xfId="0" applyNumberFormat="1" applyFont="1" applyFill="1" applyBorder="1" applyProtection="1">
      <protection locked="0" hidden="1"/>
    </xf>
    <xf numFmtId="3" fontId="47" fillId="21" borderId="18" xfId="0" applyNumberFormat="1" applyFont="1" applyFill="1" applyBorder="1" applyProtection="1">
      <protection locked="0" hidden="1"/>
    </xf>
    <xf numFmtId="3" fontId="47" fillId="21" borderId="41" xfId="0" applyNumberFormat="1" applyFont="1" applyFill="1" applyBorder="1" applyProtection="1">
      <protection locked="0" hidden="1"/>
    </xf>
    <xf numFmtId="3" fontId="47" fillId="21" borderId="42" xfId="0" applyNumberFormat="1" applyFont="1" applyFill="1" applyBorder="1" applyProtection="1">
      <protection locked="0" hidden="1"/>
    </xf>
    <xf numFmtId="0" fontId="39" fillId="21" borderId="0" xfId="0" applyFont="1" applyFill="1" applyBorder="1" applyAlignment="1" applyProtection="1">
      <alignment horizontal="center"/>
      <protection locked="0" hidden="1"/>
    </xf>
    <xf numFmtId="0" fontId="39" fillId="21" borderId="47" xfId="0" applyFont="1" applyFill="1" applyBorder="1" applyAlignment="1" applyProtection="1">
      <alignment horizontal="center"/>
      <protection locked="0" hidden="1"/>
    </xf>
    <xf numFmtId="0" fontId="39" fillId="21" borderId="46" xfId="0" applyFont="1" applyFill="1" applyBorder="1" applyAlignment="1" applyProtection="1">
      <alignment horizontal="center"/>
      <protection locked="0" hidden="1"/>
    </xf>
    <xf numFmtId="0" fontId="39" fillId="21" borderId="16" xfId="0" applyFont="1" applyFill="1" applyBorder="1" applyAlignment="1" applyProtection="1">
      <alignment horizontal="center"/>
      <protection locked="0" hidden="1"/>
    </xf>
    <xf numFmtId="0" fontId="4" fillId="21" borderId="0" xfId="0" applyFont="1" applyFill="1" applyBorder="1" applyAlignment="1" applyProtection="1">
      <alignment horizontal="right"/>
      <protection locked="0" hidden="1"/>
    </xf>
    <xf numFmtId="0" fontId="39" fillId="21" borderId="23" xfId="0" applyFont="1" applyFill="1" applyBorder="1" applyAlignment="1" applyProtection="1">
      <alignment horizontal="center"/>
      <protection locked="0" hidden="1"/>
    </xf>
    <xf numFmtId="3" fontId="39" fillId="21" borderId="12" xfId="0" applyNumberFormat="1" applyFont="1" applyFill="1" applyBorder="1" applyProtection="1">
      <protection locked="0" hidden="1"/>
    </xf>
    <xf numFmtId="3" fontId="39" fillId="21" borderId="21" xfId="0" applyNumberFormat="1" applyFont="1" applyFill="1" applyBorder="1" applyProtection="1">
      <protection locked="0" hidden="1"/>
    </xf>
    <xf numFmtId="3" fontId="39" fillId="21" borderId="30" xfId="0" applyNumberFormat="1" applyFont="1" applyFill="1" applyBorder="1" applyProtection="1">
      <protection locked="0" hidden="1"/>
    </xf>
    <xf numFmtId="3" fontId="36" fillId="21" borderId="61" xfId="0" applyNumberFormat="1" applyFont="1" applyFill="1" applyBorder="1" applyAlignment="1" applyProtection="1">
      <alignment vertical="center"/>
      <protection locked="0" hidden="1"/>
    </xf>
    <xf numFmtId="3" fontId="36" fillId="21" borderId="27" xfId="0" applyNumberFormat="1" applyFont="1" applyFill="1" applyBorder="1" applyAlignment="1" applyProtection="1">
      <alignment vertical="center"/>
      <protection locked="0" hidden="1"/>
    </xf>
    <xf numFmtId="3" fontId="36" fillId="21" borderId="31" xfId="0" applyNumberFormat="1" applyFont="1" applyFill="1" applyBorder="1" applyAlignment="1" applyProtection="1">
      <alignment vertical="center"/>
      <protection locked="0" hidden="1"/>
    </xf>
    <xf numFmtId="0" fontId="2" fillId="21" borderId="0" xfId="0" applyFont="1" applyFill="1" applyBorder="1" applyAlignment="1">
      <alignment horizontal="right"/>
    </xf>
    <xf numFmtId="0" fontId="2" fillId="0" borderId="0" xfId="0" applyFont="1" applyFill="1" applyAlignment="1"/>
    <xf numFmtId="0" fontId="3" fillId="21" borderId="24" xfId="0" applyFont="1" applyFill="1" applyBorder="1" applyAlignment="1">
      <alignment wrapText="1"/>
    </xf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4" fillId="21" borderId="0" xfId="0" applyFont="1" applyFill="1" applyAlignment="1">
      <alignment horizontal="right"/>
    </xf>
    <xf numFmtId="0" fontId="6" fillId="21" borderId="0" xfId="0" applyFont="1" applyFill="1" applyAlignment="1">
      <alignment horizontal="right"/>
    </xf>
    <xf numFmtId="0" fontId="39" fillId="21" borderId="30" xfId="0" applyFont="1" applyFill="1" applyBorder="1" applyAlignment="1" applyProtection="1">
      <alignment horizontal="center"/>
      <protection locked="0" hidden="1"/>
    </xf>
    <xf numFmtId="0" fontId="4" fillId="21" borderId="23" xfId="0" applyFont="1" applyFill="1" applyBorder="1" applyAlignment="1">
      <alignment horizontal="center" vertical="center"/>
    </xf>
    <xf numFmtId="0" fontId="2" fillId="22" borderId="62" xfId="0" applyFont="1" applyFill="1" applyBorder="1" applyAlignment="1">
      <alignment horizontal="center"/>
    </xf>
    <xf numFmtId="0" fontId="2" fillId="22" borderId="63" xfId="0" applyFont="1" applyFill="1" applyBorder="1" applyAlignment="1">
      <alignment horizontal="center"/>
    </xf>
    <xf numFmtId="0" fontId="2" fillId="22" borderId="64" xfId="0" applyFont="1" applyFill="1" applyBorder="1"/>
    <xf numFmtId="0" fontId="2" fillId="0" borderId="64" xfId="0" applyFont="1" applyFill="1" applyBorder="1" applyAlignment="1">
      <alignment horizontal="left"/>
    </xf>
    <xf numFmtId="0" fontId="2" fillId="22" borderId="64" xfId="0" applyFont="1" applyFill="1" applyBorder="1" applyAlignment="1">
      <alignment horizontal="left"/>
    </xf>
    <xf numFmtId="0" fontId="2" fillId="22" borderId="64" xfId="0" applyFont="1" applyFill="1" applyBorder="1" applyAlignment="1">
      <alignment wrapText="1"/>
    </xf>
    <xf numFmtId="0" fontId="2" fillId="0" borderId="62" xfId="0" applyFont="1" applyBorder="1" applyAlignment="1">
      <alignment horizontal="center"/>
    </xf>
    <xf numFmtId="3" fontId="17" fillId="23" borderId="65" xfId="0" applyNumberFormat="1" applyFont="1" applyFill="1" applyBorder="1" applyAlignment="1">
      <alignment horizontal="right" vertical="center"/>
    </xf>
    <xf numFmtId="0" fontId="4" fillId="21" borderId="26" xfId="0" applyFont="1" applyFill="1" applyBorder="1" applyAlignment="1">
      <alignment horizontal="center" vertical="top"/>
    </xf>
    <xf numFmtId="0" fontId="2" fillId="21" borderId="66" xfId="0" applyFont="1" applyFill="1" applyBorder="1" applyAlignment="1">
      <alignment horizontal="center" wrapText="1"/>
    </xf>
    <xf numFmtId="0" fontId="2" fillId="0" borderId="30" xfId="0" applyFont="1" applyFill="1" applyBorder="1" applyAlignment="1">
      <alignment horizontal="center" wrapText="1"/>
    </xf>
    <xf numFmtId="0" fontId="2" fillId="21" borderId="36" xfId="0" applyFont="1" applyFill="1" applyBorder="1" applyAlignment="1">
      <alignment horizontal="center" wrapText="1"/>
    </xf>
    <xf numFmtId="3" fontId="2" fillId="21" borderId="21" xfId="0" applyNumberFormat="1" applyFont="1" applyFill="1" applyBorder="1" applyAlignment="1">
      <alignment vertical="center" wrapText="1"/>
    </xf>
    <xf numFmtId="3" fontId="3" fillId="21" borderId="41" xfId="0" applyNumberFormat="1" applyFont="1" applyFill="1" applyBorder="1" applyAlignment="1">
      <alignment horizontal="right" wrapText="1"/>
    </xf>
    <xf numFmtId="4" fontId="2" fillId="0" borderId="30" xfId="0" applyNumberFormat="1" applyFont="1" applyFill="1" applyBorder="1" applyAlignment="1">
      <alignment horizontal="right" vertical="center" wrapText="1"/>
    </xf>
    <xf numFmtId="3" fontId="2" fillId="22" borderId="0" xfId="0" applyNumberFormat="1" applyFont="1" applyFill="1" applyBorder="1"/>
    <xf numFmtId="0" fontId="24" fillId="22" borderId="62" xfId="0" applyFont="1" applyFill="1" applyBorder="1" applyAlignment="1">
      <alignment horizontal="center"/>
    </xf>
    <xf numFmtId="0" fontId="21" fillId="22" borderId="67" xfId="0" applyFont="1" applyFill="1" applyBorder="1" applyAlignment="1">
      <alignment wrapText="1"/>
    </xf>
    <xf numFmtId="0" fontId="2" fillId="22" borderId="67" xfId="0" applyFont="1" applyFill="1" applyBorder="1" applyAlignment="1">
      <alignment horizontal="left"/>
    </xf>
    <xf numFmtId="0" fontId="21" fillId="22" borderId="0" xfId="0" applyFont="1" applyFill="1"/>
    <xf numFmtId="0" fontId="2" fillId="22" borderId="0" xfId="0" applyFont="1" applyFill="1" applyBorder="1" applyAlignment="1"/>
    <xf numFmtId="3" fontId="8" fillId="20" borderId="21" xfId="0" applyNumberFormat="1" applyFont="1" applyFill="1" applyBorder="1" applyAlignment="1">
      <alignment horizontal="right"/>
    </xf>
    <xf numFmtId="3" fontId="8" fillId="21" borderId="21" xfId="0" applyNumberFormat="1" applyFont="1" applyFill="1" applyBorder="1" applyAlignment="1">
      <alignment horizontal="right" wrapText="1"/>
    </xf>
    <xf numFmtId="3" fontId="8" fillId="21" borderId="21" xfId="0" applyNumberFormat="1" applyFont="1" applyFill="1" applyBorder="1" applyAlignment="1">
      <alignment horizontal="right"/>
    </xf>
    <xf numFmtId="3" fontId="19" fillId="23" borderId="68" xfId="0" applyNumberFormat="1" applyFont="1" applyFill="1" applyBorder="1" applyAlignment="1">
      <alignment horizontal="right" vertical="center"/>
    </xf>
    <xf numFmtId="0" fontId="36" fillId="22" borderId="72" xfId="0" applyFont="1" applyFill="1" applyBorder="1" applyAlignment="1">
      <alignment horizontal="left"/>
    </xf>
    <xf numFmtId="3" fontId="36" fillId="23" borderId="41" xfId="0" applyNumberFormat="1" applyFont="1" applyFill="1" applyBorder="1" applyAlignment="1">
      <alignment horizontal="right"/>
    </xf>
    <xf numFmtId="4" fontId="36" fillId="0" borderId="42" xfId="0" applyNumberFormat="1" applyFont="1" applyFill="1" applyBorder="1"/>
    <xf numFmtId="0" fontId="8" fillId="0" borderId="21" xfId="0" applyFont="1" applyBorder="1"/>
    <xf numFmtId="3" fontId="3" fillId="0" borderId="28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11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3" xfId="0" applyFont="1" applyFill="1" applyBorder="1" applyAlignment="1">
      <alignment horizontal="center"/>
    </xf>
    <xf numFmtId="3" fontId="6" fillId="21" borderId="21" xfId="0" applyNumberFormat="1" applyFont="1" applyFill="1" applyBorder="1" applyAlignment="1">
      <alignment vertical="center"/>
    </xf>
    <xf numFmtId="3" fontId="2" fillId="22" borderId="0" xfId="0" applyNumberFormat="1" applyFont="1" applyFill="1"/>
    <xf numFmtId="0" fontId="0" fillId="22" borderId="0" xfId="0" applyFont="1" applyFill="1" applyBorder="1" applyAlignment="1">
      <alignment horizontal="center"/>
    </xf>
    <xf numFmtId="0" fontId="0" fillId="22" borderId="0" xfId="0" applyFont="1" applyFill="1" applyBorder="1" applyAlignment="1">
      <alignment wrapText="1"/>
    </xf>
    <xf numFmtId="0" fontId="0" fillId="22" borderId="0" xfId="0" applyFont="1" applyFill="1" applyBorder="1"/>
    <xf numFmtId="0" fontId="2" fillId="22" borderId="0" xfId="0" applyFont="1" applyFill="1" applyBorder="1" applyAlignment="1">
      <alignment horizontal="center"/>
    </xf>
    <xf numFmtId="0" fontId="0" fillId="22" borderId="0" xfId="0" applyFill="1" applyBorder="1"/>
    <xf numFmtId="0" fontId="0" fillId="22" borderId="0" xfId="0" applyFont="1" applyFill="1" applyAlignment="1">
      <alignment horizontal="center"/>
    </xf>
    <xf numFmtId="0" fontId="0" fillId="22" borderId="0" xfId="0" applyFont="1" applyFill="1" applyAlignment="1">
      <alignment wrapText="1"/>
    </xf>
    <xf numFmtId="0" fontId="4" fillId="21" borderId="12" xfId="0" applyFont="1" applyFill="1" applyBorder="1" applyAlignment="1">
      <alignment horizontal="center" vertical="center"/>
    </xf>
    <xf numFmtId="0" fontId="4" fillId="21" borderId="0" xfId="0" applyFont="1" applyFill="1" applyBorder="1" applyAlignment="1">
      <alignment horizontal="left" vertical="center"/>
    </xf>
    <xf numFmtId="3" fontId="4" fillId="21" borderId="21" xfId="0" applyNumberFormat="1" applyFont="1" applyFill="1" applyBorder="1" applyAlignment="1">
      <alignment horizontal="right" vertical="center"/>
    </xf>
    <xf numFmtId="3" fontId="4" fillId="0" borderId="21" xfId="0" applyNumberFormat="1" applyFont="1" applyFill="1" applyBorder="1" applyAlignment="1">
      <alignment horizontal="right" vertical="center"/>
    </xf>
    <xf numFmtId="0" fontId="2" fillId="21" borderId="0" xfId="0" applyFont="1" applyFill="1" applyAlignment="1">
      <alignment vertical="center"/>
    </xf>
    <xf numFmtId="3" fontId="4" fillId="21" borderId="30" xfId="0" applyNumberFormat="1" applyFont="1" applyFill="1" applyBorder="1" applyAlignment="1">
      <alignment horizontal="right"/>
    </xf>
    <xf numFmtId="3" fontId="4" fillId="21" borderId="41" xfId="0" applyNumberFormat="1" applyFont="1" applyFill="1" applyBorder="1" applyAlignment="1">
      <alignment horizontal="right"/>
    </xf>
    <xf numFmtId="4" fontId="4" fillId="21" borderId="42" xfId="0" applyNumberFormat="1" applyFont="1" applyFill="1" applyBorder="1" applyAlignment="1">
      <alignment horizontal="right"/>
    </xf>
    <xf numFmtId="4" fontId="19" fillId="23" borderId="73" xfId="0" applyNumberFormat="1" applyFont="1" applyFill="1" applyBorder="1" applyAlignment="1">
      <alignment horizontal="right" vertical="center"/>
    </xf>
    <xf numFmtId="4" fontId="2" fillId="20" borderId="23" xfId="0" applyNumberFormat="1" applyFont="1" applyFill="1" applyBorder="1" applyAlignment="1">
      <alignment vertical="center"/>
    </xf>
    <xf numFmtId="4" fontId="25" fillId="0" borderId="48" xfId="0" applyNumberFormat="1" applyFont="1" applyFill="1" applyBorder="1"/>
    <xf numFmtId="3" fontId="12" fillId="21" borderId="23" xfId="0" applyNumberFormat="1" applyFont="1" applyFill="1" applyBorder="1" applyAlignment="1">
      <alignment horizontal="right"/>
    </xf>
    <xf numFmtId="4" fontId="2" fillId="21" borderId="23" xfId="0" applyNumberFormat="1" applyFont="1" applyFill="1" applyBorder="1" applyAlignment="1">
      <alignment horizontal="right"/>
    </xf>
    <xf numFmtId="4" fontId="12" fillId="23" borderId="48" xfId="0" applyNumberFormat="1" applyFont="1" applyFill="1" applyBorder="1" applyAlignment="1">
      <alignment horizontal="right"/>
    </xf>
    <xf numFmtId="4" fontId="12" fillId="21" borderId="53" xfId="0" applyNumberFormat="1" applyFont="1" applyFill="1" applyBorder="1" applyAlignment="1">
      <alignment horizontal="right"/>
    </xf>
    <xf numFmtId="4" fontId="11" fillId="21" borderId="23" xfId="0" applyNumberFormat="1" applyFont="1" applyFill="1" applyBorder="1" applyAlignment="1">
      <alignment horizontal="right"/>
    </xf>
    <xf numFmtId="4" fontId="2" fillId="20" borderId="23" xfId="0" applyNumberFormat="1" applyFont="1" applyFill="1" applyBorder="1" applyAlignment="1">
      <alignment horizontal="right"/>
    </xf>
    <xf numFmtId="4" fontId="2" fillId="0" borderId="23" xfId="0" applyNumberFormat="1" applyFont="1" applyFill="1" applyBorder="1" applyAlignment="1">
      <alignment horizontal="right"/>
    </xf>
    <xf numFmtId="4" fontId="2" fillId="21" borderId="23" xfId="0" applyNumberFormat="1" applyFont="1" applyFill="1" applyBorder="1" applyAlignment="1">
      <alignment horizontal="right" wrapText="1"/>
    </xf>
    <xf numFmtId="0" fontId="2" fillId="21" borderId="36" xfId="0" applyFont="1" applyFill="1" applyBorder="1" applyAlignment="1">
      <alignment horizontal="center"/>
    </xf>
    <xf numFmtId="3" fontId="12" fillId="23" borderId="41" xfId="0" applyNumberFormat="1" applyFont="1" applyFill="1" applyBorder="1" applyAlignment="1">
      <alignment horizontal="right"/>
    </xf>
    <xf numFmtId="3" fontId="12" fillId="21" borderId="36" xfId="0" applyNumberFormat="1" applyFont="1" applyFill="1" applyBorder="1" applyAlignment="1">
      <alignment horizontal="right"/>
    </xf>
    <xf numFmtId="3" fontId="17" fillId="23" borderId="68" xfId="0" applyNumberFormat="1" applyFont="1" applyFill="1" applyBorder="1" applyAlignment="1">
      <alignment horizontal="right" vertical="center"/>
    </xf>
    <xf numFmtId="3" fontId="2" fillId="21" borderId="21" xfId="0" applyNumberFormat="1" applyFont="1" applyFill="1" applyBorder="1" applyAlignment="1">
      <alignment vertical="center"/>
    </xf>
    <xf numFmtId="0" fontId="8" fillId="24" borderId="32" xfId="0" applyFont="1" applyFill="1" applyBorder="1" applyAlignment="1">
      <alignment horizontal="center"/>
    </xf>
    <xf numFmtId="3" fontId="2" fillId="0" borderId="21" xfId="0" applyNumberFormat="1" applyFont="1" applyFill="1" applyBorder="1" applyAlignment="1">
      <alignment vertical="center"/>
    </xf>
    <xf numFmtId="3" fontId="2" fillId="0" borderId="1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3" fontId="8" fillId="21" borderId="74" xfId="0" applyNumberFormat="1" applyFont="1" applyFill="1" applyBorder="1" applyAlignment="1">
      <alignment horizontal="right" wrapText="1"/>
    </xf>
    <xf numFmtId="0" fontId="21" fillId="22" borderId="64" xfId="0" applyFont="1" applyFill="1" applyBorder="1" applyAlignment="1"/>
    <xf numFmtId="3" fontId="8" fillId="20" borderId="74" xfId="0" applyNumberFormat="1" applyFont="1" applyFill="1" applyBorder="1" applyAlignment="1">
      <alignment horizontal="right"/>
    </xf>
    <xf numFmtId="0" fontId="2" fillId="0" borderId="36" xfId="0" applyFont="1" applyFill="1" applyBorder="1" applyAlignment="1">
      <alignment horizontal="center" wrapText="1"/>
    </xf>
    <xf numFmtId="3" fontId="2" fillId="0" borderId="21" xfId="0" applyNumberFormat="1" applyFont="1" applyFill="1" applyBorder="1" applyAlignment="1">
      <alignment horizontal="right" vertical="center" wrapText="1"/>
    </xf>
    <xf numFmtId="3" fontId="2" fillId="0" borderId="21" xfId="0" applyNumberFormat="1" applyFont="1" applyFill="1" applyBorder="1" applyAlignment="1">
      <alignment horizontal="right" wrapText="1"/>
    </xf>
    <xf numFmtId="0" fontId="2" fillId="0" borderId="21" xfId="0" applyFont="1" applyFill="1" applyBorder="1" applyAlignment="1">
      <alignment horizontal="right" wrapText="1"/>
    </xf>
    <xf numFmtId="4" fontId="3" fillId="0" borderId="42" xfId="0" applyNumberFormat="1" applyFont="1" applyFill="1" applyBorder="1" applyAlignment="1">
      <alignment horizontal="right" wrapText="1"/>
    </xf>
    <xf numFmtId="0" fontId="11" fillId="21" borderId="36" xfId="0" applyFont="1" applyFill="1" applyBorder="1"/>
    <xf numFmtId="0" fontId="11" fillId="21" borderId="30" xfId="0" applyFont="1" applyFill="1" applyBorder="1"/>
    <xf numFmtId="0" fontId="8" fillId="0" borderId="21" xfId="0" applyFont="1" applyFill="1" applyBorder="1"/>
    <xf numFmtId="4" fontId="7" fillId="0" borderId="75" xfId="0" applyNumberFormat="1" applyFont="1" applyFill="1" applyBorder="1" applyAlignment="1">
      <alignment horizontal="right" vertical="center" wrapText="1"/>
    </xf>
    <xf numFmtId="0" fontId="7" fillId="21" borderId="49" xfId="0" applyFont="1" applyFill="1" applyBorder="1" applyAlignment="1">
      <alignment horizontal="center"/>
    </xf>
    <xf numFmtId="0" fontId="51" fillId="21" borderId="12" xfId="0" applyFont="1" applyFill="1" applyBorder="1" applyAlignment="1">
      <alignment horizontal="center" vertical="center"/>
    </xf>
    <xf numFmtId="0" fontId="51" fillId="21" borderId="21" xfId="0" applyFont="1" applyFill="1" applyBorder="1" applyAlignment="1">
      <alignment vertical="center"/>
    </xf>
    <xf numFmtId="0" fontId="52" fillId="21" borderId="49" xfId="0" applyFont="1" applyFill="1" applyBorder="1" applyAlignment="1">
      <alignment horizontal="center" vertical="center"/>
    </xf>
    <xf numFmtId="0" fontId="17" fillId="21" borderId="28" xfId="0" applyFont="1" applyFill="1" applyBorder="1" applyAlignment="1">
      <alignment vertical="center"/>
    </xf>
    <xf numFmtId="0" fontId="51" fillId="21" borderId="14" xfId="0" applyFont="1" applyFill="1" applyBorder="1" applyAlignment="1">
      <alignment horizontal="center" vertical="center"/>
    </xf>
    <xf numFmtId="0" fontId="47" fillId="21" borderId="21" xfId="0" applyFont="1" applyFill="1" applyBorder="1" applyAlignment="1">
      <alignment vertical="center"/>
    </xf>
    <xf numFmtId="0" fontId="52" fillId="21" borderId="28" xfId="0" applyFont="1" applyFill="1" applyBorder="1" applyAlignment="1">
      <alignment vertical="center"/>
    </xf>
    <xf numFmtId="0" fontId="51" fillId="21" borderId="18" xfId="0" applyFont="1" applyFill="1" applyBorder="1" applyAlignment="1">
      <alignment horizontal="center" vertical="center"/>
    </xf>
    <xf numFmtId="0" fontId="51" fillId="21" borderId="41" xfId="0" applyFont="1" applyFill="1" applyBorder="1" applyAlignment="1">
      <alignment vertical="center"/>
    </xf>
    <xf numFmtId="0" fontId="17" fillId="21" borderId="21" xfId="0" applyFont="1" applyFill="1" applyBorder="1" applyAlignment="1">
      <alignment vertical="center"/>
    </xf>
    <xf numFmtId="0" fontId="51" fillId="21" borderId="36" xfId="0" applyFont="1" applyFill="1" applyBorder="1" applyAlignment="1">
      <alignment vertical="center"/>
    </xf>
    <xf numFmtId="0" fontId="51" fillId="21" borderId="16" xfId="0" applyFont="1" applyFill="1" applyBorder="1" applyAlignment="1">
      <alignment horizontal="center" vertical="center"/>
    </xf>
    <xf numFmtId="0" fontId="51" fillId="21" borderId="17" xfId="0" applyFont="1" applyFill="1" applyBorder="1" applyAlignment="1">
      <alignment vertical="center"/>
    </xf>
    <xf numFmtId="0" fontId="53" fillId="21" borderId="16" xfId="0" applyFont="1" applyFill="1" applyBorder="1" applyAlignment="1">
      <alignment horizontal="center" vertical="center"/>
    </xf>
    <xf numFmtId="0" fontId="53" fillId="21" borderId="17" xfId="0" applyFont="1" applyFill="1" applyBorder="1" applyAlignment="1">
      <alignment vertical="center" wrapText="1"/>
    </xf>
    <xf numFmtId="0" fontId="47" fillId="21" borderId="16" xfId="0" applyFont="1" applyFill="1" applyBorder="1" applyAlignment="1">
      <alignment horizontal="center" vertical="center"/>
    </xf>
    <xf numFmtId="0" fontId="53" fillId="21" borderId="17" xfId="0" applyFont="1" applyFill="1" applyBorder="1" applyAlignment="1">
      <alignment vertical="center"/>
    </xf>
    <xf numFmtId="0" fontId="52" fillId="21" borderId="18" xfId="0" applyFont="1" applyFill="1" applyBorder="1" applyAlignment="1">
      <alignment horizontal="center" vertical="center"/>
    </xf>
    <xf numFmtId="0" fontId="52" fillId="21" borderId="41" xfId="0" applyFont="1" applyFill="1" applyBorder="1" applyAlignment="1">
      <alignment vertical="center" wrapText="1"/>
    </xf>
    <xf numFmtId="0" fontId="47" fillId="21" borderId="12" xfId="0" applyFont="1" applyFill="1" applyBorder="1" applyAlignment="1">
      <alignment horizontal="center" vertical="center"/>
    </xf>
    <xf numFmtId="0" fontId="47" fillId="21" borderId="21" xfId="0" applyFont="1" applyFill="1" applyBorder="1" applyAlignment="1">
      <alignment vertical="center" wrapText="1"/>
    </xf>
    <xf numFmtId="3" fontId="51" fillId="21" borderId="21" xfId="0" applyNumberFormat="1" applyFont="1" applyFill="1" applyBorder="1" applyAlignment="1">
      <alignment vertical="center"/>
    </xf>
    <xf numFmtId="3" fontId="17" fillId="21" borderId="28" xfId="0" applyNumberFormat="1" applyFont="1" applyFill="1" applyBorder="1" applyAlignment="1">
      <alignment vertical="center"/>
    </xf>
    <xf numFmtId="3" fontId="17" fillId="21" borderId="76" xfId="0" applyNumberFormat="1" applyFont="1" applyFill="1" applyBorder="1" applyAlignment="1">
      <alignment vertical="center"/>
    </xf>
    <xf numFmtId="0" fontId="51" fillId="21" borderId="10" xfId="0" applyFont="1" applyFill="1" applyBorder="1" applyAlignment="1">
      <alignment horizontal="center"/>
    </xf>
    <xf numFmtId="0" fontId="51" fillId="0" borderId="10" xfId="0" applyFont="1" applyFill="1" applyBorder="1" applyAlignment="1">
      <alignment horizontal="center"/>
    </xf>
    <xf numFmtId="0" fontId="51" fillId="21" borderId="11" xfId="0" applyFont="1" applyFill="1" applyBorder="1" applyAlignment="1">
      <alignment horizontal="center"/>
    </xf>
    <xf numFmtId="3" fontId="51" fillId="0" borderId="21" xfId="0" applyNumberFormat="1" applyFont="1" applyFill="1" applyBorder="1" applyAlignment="1">
      <alignment vertical="center"/>
    </xf>
    <xf numFmtId="3" fontId="51" fillId="0" borderId="30" xfId="0" applyNumberFormat="1" applyFont="1" applyFill="1" applyBorder="1" applyAlignment="1">
      <alignment vertical="center"/>
    </xf>
    <xf numFmtId="3" fontId="17" fillId="0" borderId="28" xfId="0" applyNumberFormat="1" applyFont="1" applyFill="1" applyBorder="1" applyAlignment="1">
      <alignment vertical="center"/>
    </xf>
    <xf numFmtId="3" fontId="17" fillId="0" borderId="38" xfId="0" applyNumberFormat="1" applyFont="1" applyFill="1" applyBorder="1" applyAlignment="1">
      <alignment vertical="center"/>
    </xf>
    <xf numFmtId="3" fontId="17" fillId="0" borderId="21" xfId="0" applyNumberFormat="1" applyFont="1" applyFill="1" applyBorder="1" applyAlignment="1">
      <alignment vertical="center"/>
    </xf>
    <xf numFmtId="3" fontId="52" fillId="0" borderId="36" xfId="0" applyNumberFormat="1" applyFont="1" applyFill="1" applyBorder="1" applyAlignment="1">
      <alignment vertical="center"/>
    </xf>
    <xf numFmtId="3" fontId="51" fillId="0" borderId="41" xfId="0" applyNumberFormat="1" applyFont="1" applyFill="1" applyBorder="1" applyAlignment="1">
      <alignment vertical="center"/>
    </xf>
    <xf numFmtId="3" fontId="51" fillId="0" borderId="48" xfId="0" applyNumberFormat="1" applyFont="1" applyFill="1" applyBorder="1" applyAlignment="1">
      <alignment vertical="center"/>
    </xf>
    <xf numFmtId="3" fontId="53" fillId="0" borderId="21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2" fillId="0" borderId="41" xfId="0" applyNumberFormat="1" applyFont="1" applyFill="1" applyBorder="1" applyAlignment="1">
      <alignment vertical="center"/>
    </xf>
    <xf numFmtId="3" fontId="47" fillId="0" borderId="21" xfId="0" applyNumberFormat="1" applyFont="1" applyFill="1" applyBorder="1" applyAlignment="1">
      <alignment vertical="center"/>
    </xf>
    <xf numFmtId="3" fontId="47" fillId="0" borderId="30" xfId="0" applyNumberFormat="1" applyFont="1" applyFill="1" applyBorder="1" applyAlignment="1">
      <alignment vertical="center"/>
    </xf>
    <xf numFmtId="3" fontId="52" fillId="0" borderId="28" xfId="0" applyNumberFormat="1" applyFont="1" applyFill="1" applyBorder="1" applyAlignment="1">
      <alignment vertical="center"/>
    </xf>
    <xf numFmtId="3" fontId="51" fillId="0" borderId="27" xfId="0" applyNumberFormat="1" applyFont="1" applyFill="1" applyBorder="1" applyAlignment="1">
      <alignment vertical="center"/>
    </xf>
    <xf numFmtId="0" fontId="54" fillId="21" borderId="0" xfId="0" applyFont="1" applyFill="1" applyAlignment="1">
      <alignment horizontal="center"/>
    </xf>
    <xf numFmtId="0" fontId="1" fillId="20" borderId="32" xfId="0" applyFont="1" applyFill="1" applyBorder="1"/>
    <xf numFmtId="0" fontId="1" fillId="20" borderId="16" xfId="0" applyFont="1" applyFill="1" applyBorder="1"/>
    <xf numFmtId="0" fontId="1" fillId="20" borderId="59" xfId="0" applyFont="1" applyFill="1" applyBorder="1"/>
    <xf numFmtId="0" fontId="2" fillId="21" borderId="49" xfId="0" applyFont="1" applyFill="1" applyBorder="1" applyAlignment="1">
      <alignment horizontal="center" vertical="center"/>
    </xf>
    <xf numFmtId="3" fontId="2" fillId="21" borderId="77" xfId="0" applyNumberFormat="1" applyFont="1" applyFill="1" applyBorder="1" applyAlignment="1">
      <alignment vertical="center"/>
    </xf>
    <xf numFmtId="3" fontId="2" fillId="21" borderId="28" xfId="0" applyNumberFormat="1" applyFont="1" applyFill="1" applyBorder="1" applyAlignment="1">
      <alignment vertical="center"/>
    </xf>
    <xf numFmtId="3" fontId="2" fillId="21" borderId="38" xfId="0" applyNumberFormat="1" applyFont="1" applyFill="1" applyBorder="1" applyAlignment="1">
      <alignment vertical="center"/>
    </xf>
    <xf numFmtId="3" fontId="2" fillId="21" borderId="46" xfId="0" applyNumberFormat="1" applyFont="1" applyFill="1" applyBorder="1" applyAlignment="1">
      <alignment vertical="center" wrapText="1"/>
    </xf>
    <xf numFmtId="3" fontId="2" fillId="21" borderId="41" xfId="0" applyNumberFormat="1" applyFont="1" applyFill="1" applyBorder="1" applyAlignment="1">
      <alignment vertical="center"/>
    </xf>
    <xf numFmtId="3" fontId="2" fillId="21" borderId="42" xfId="0" applyNumberFormat="1" applyFont="1" applyFill="1" applyBorder="1" applyAlignment="1">
      <alignment vertical="center"/>
    </xf>
    <xf numFmtId="3" fontId="2" fillId="21" borderId="46" xfId="0" applyNumberFormat="1" applyFont="1" applyFill="1" applyBorder="1" applyAlignment="1">
      <alignment vertical="center"/>
    </xf>
    <xf numFmtId="3" fontId="3" fillId="21" borderId="46" xfId="0" applyNumberFormat="1" applyFont="1" applyFill="1" applyBorder="1" applyAlignment="1">
      <alignment vertical="center"/>
    </xf>
    <xf numFmtId="3" fontId="3" fillId="21" borderId="41" xfId="0" applyNumberFormat="1" applyFont="1" applyFill="1" applyBorder="1" applyAlignment="1">
      <alignment vertical="center"/>
    </xf>
    <xf numFmtId="3" fontId="3" fillId="21" borderId="42" xfId="0" applyNumberFormat="1" applyFont="1" applyFill="1" applyBorder="1" applyAlignment="1">
      <alignment vertical="center"/>
    </xf>
    <xf numFmtId="0" fontId="2" fillId="21" borderId="14" xfId="0" applyFont="1" applyFill="1" applyBorder="1" applyAlignment="1">
      <alignment horizontal="center" vertical="center"/>
    </xf>
    <xf numFmtId="3" fontId="2" fillId="21" borderId="15" xfId="0" applyNumberFormat="1" applyFont="1" applyFill="1" applyBorder="1" applyAlignment="1">
      <alignment vertical="center"/>
    </xf>
    <xf numFmtId="3" fontId="2" fillId="21" borderId="30" xfId="0" applyNumberFormat="1" applyFont="1" applyFill="1" applyBorder="1" applyAlignment="1">
      <alignment vertical="center"/>
    </xf>
    <xf numFmtId="0" fontId="2" fillId="21" borderId="18" xfId="0" applyFont="1" applyFill="1" applyBorder="1" applyAlignment="1">
      <alignment horizontal="center" vertical="center"/>
    </xf>
    <xf numFmtId="3" fontId="2" fillId="21" borderId="46" xfId="0" quotePrefix="1" applyNumberFormat="1" applyFont="1" applyFill="1" applyBorder="1" applyAlignment="1">
      <alignment vertical="center"/>
    </xf>
    <xf numFmtId="3" fontId="2" fillId="21" borderId="28" xfId="0" quotePrefix="1" applyNumberFormat="1" applyFont="1" applyFill="1" applyBorder="1" applyAlignment="1">
      <alignment vertical="center"/>
    </xf>
    <xf numFmtId="0" fontId="2" fillId="21" borderId="78" xfId="0" applyFont="1" applyFill="1" applyBorder="1" applyAlignment="1">
      <alignment horizontal="center" vertical="center"/>
    </xf>
    <xf numFmtId="3" fontId="2" fillId="21" borderId="76" xfId="0" quotePrefix="1" applyNumberFormat="1" applyFont="1" applyFill="1" applyBorder="1" applyAlignment="1">
      <alignment vertical="center"/>
    </xf>
    <xf numFmtId="3" fontId="2" fillId="21" borderId="76" xfId="0" applyNumberFormat="1" applyFont="1" applyFill="1" applyBorder="1" applyAlignment="1">
      <alignment vertical="center"/>
    </xf>
    <xf numFmtId="3" fontId="2" fillId="21" borderId="79" xfId="0" applyNumberFormat="1" applyFont="1" applyFill="1" applyBorder="1" applyAlignment="1">
      <alignment vertical="center"/>
    </xf>
    <xf numFmtId="0" fontId="10" fillId="21" borderId="45" xfId="0" applyFont="1" applyFill="1" applyBorder="1" applyAlignment="1">
      <alignment horizontal="center"/>
    </xf>
    <xf numFmtId="0" fontId="6" fillId="21" borderId="18" xfId="0" applyFont="1" applyFill="1" applyBorder="1" applyAlignment="1">
      <alignment horizontal="center" vertical="center"/>
    </xf>
    <xf numFmtId="3" fontId="6" fillId="21" borderId="41" xfId="0" applyNumberFormat="1" applyFont="1" applyFill="1" applyBorder="1" applyAlignment="1">
      <alignment vertical="center" wrapText="1"/>
    </xf>
    <xf numFmtId="3" fontId="6" fillId="21" borderId="41" xfId="0" applyNumberFormat="1" applyFont="1" applyFill="1" applyBorder="1" applyAlignment="1">
      <alignment vertical="center"/>
    </xf>
    <xf numFmtId="3" fontId="38" fillId="21" borderId="41" xfId="0" applyNumberFormat="1" applyFont="1" applyFill="1" applyBorder="1" applyAlignment="1">
      <alignment vertical="center"/>
    </xf>
    <xf numFmtId="3" fontId="38" fillId="21" borderId="42" xfId="0" applyNumberFormat="1" applyFont="1" applyFill="1" applyBorder="1" applyAlignment="1">
      <alignment vertical="center"/>
    </xf>
    <xf numFmtId="0" fontId="6" fillId="21" borderId="41" xfId="0" applyFont="1" applyFill="1" applyBorder="1" applyAlignment="1">
      <alignment vertical="center" wrapText="1"/>
    </xf>
    <xf numFmtId="0" fontId="10" fillId="21" borderId="49" xfId="0" applyFont="1" applyFill="1" applyBorder="1" applyAlignment="1">
      <alignment horizontal="center" vertical="center"/>
    </xf>
    <xf numFmtId="0" fontId="10" fillId="21" borderId="41" xfId="0" applyFont="1" applyFill="1" applyBorder="1" applyAlignment="1">
      <alignment vertical="center"/>
    </xf>
    <xf numFmtId="3" fontId="10" fillId="21" borderId="41" xfId="0" applyNumberFormat="1" applyFont="1" applyFill="1" applyBorder="1" applyAlignment="1">
      <alignment vertical="center"/>
    </xf>
    <xf numFmtId="3" fontId="38" fillId="21" borderId="28" xfId="0" applyNumberFormat="1" applyFont="1" applyFill="1" applyBorder="1" applyAlignment="1">
      <alignment vertical="center"/>
    </xf>
    <xf numFmtId="3" fontId="38" fillId="21" borderId="30" xfId="0" applyNumberFormat="1" applyFont="1" applyFill="1" applyBorder="1" applyAlignment="1">
      <alignment vertical="center"/>
    </xf>
    <xf numFmtId="0" fontId="10" fillId="21" borderId="18" xfId="0" applyFont="1" applyFill="1" applyBorder="1" applyAlignment="1">
      <alignment horizontal="center" vertical="center"/>
    </xf>
    <xf numFmtId="0" fontId="10" fillId="21" borderId="41" xfId="0" applyFont="1" applyFill="1" applyBorder="1" applyAlignment="1">
      <alignment horizontal="left" vertical="center" wrapText="1"/>
    </xf>
    <xf numFmtId="3" fontId="38" fillId="21" borderId="47" xfId="0" applyNumberFormat="1" applyFont="1" applyFill="1" applyBorder="1" applyAlignment="1">
      <alignment vertical="center"/>
    </xf>
    <xf numFmtId="0" fontId="10" fillId="21" borderId="41" xfId="0" applyFont="1" applyFill="1" applyBorder="1" applyAlignment="1">
      <alignment vertical="center" wrapText="1"/>
    </xf>
    <xf numFmtId="0" fontId="6" fillId="21" borderId="41" xfId="0" applyFont="1" applyFill="1" applyBorder="1" applyAlignment="1">
      <alignment vertical="center"/>
    </xf>
    <xf numFmtId="3" fontId="56" fillId="21" borderId="41" xfId="0" applyNumberFormat="1" applyFont="1" applyFill="1" applyBorder="1" applyAlignment="1">
      <alignment vertical="center"/>
    </xf>
    <xf numFmtId="0" fontId="6" fillId="21" borderId="12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vertical="center"/>
    </xf>
    <xf numFmtId="3" fontId="38" fillId="21" borderId="21" xfId="0" applyNumberFormat="1" applyFont="1" applyFill="1" applyBorder="1" applyAlignment="1">
      <alignment vertical="center"/>
    </xf>
    <xf numFmtId="3" fontId="38" fillId="21" borderId="17" xfId="0" applyNumberFormat="1" applyFont="1" applyFill="1" applyBorder="1" applyAlignment="1">
      <alignment vertical="center"/>
    </xf>
    <xf numFmtId="0" fontId="6" fillId="21" borderId="80" xfId="0" applyFont="1" applyFill="1" applyBorder="1" applyAlignment="1">
      <alignment vertical="center" wrapText="1"/>
    </xf>
    <xf numFmtId="3" fontId="6" fillId="21" borderId="80" xfId="0" applyNumberFormat="1" applyFont="1" applyFill="1" applyBorder="1" applyAlignment="1">
      <alignment vertical="center"/>
    </xf>
    <xf numFmtId="3" fontId="54" fillId="21" borderId="80" xfId="0" applyNumberFormat="1" applyFont="1" applyFill="1" applyBorder="1" applyAlignment="1">
      <alignment vertical="center"/>
    </xf>
    <xf numFmtId="3" fontId="54" fillId="21" borderId="81" xfId="0" applyNumberFormat="1" applyFont="1" applyFill="1" applyBorder="1" applyAlignment="1">
      <alignment vertical="center"/>
    </xf>
    <xf numFmtId="3" fontId="54" fillId="21" borderId="82" xfId="0" applyNumberFormat="1" applyFont="1" applyFill="1" applyBorder="1" applyAlignment="1">
      <alignment vertical="center"/>
    </xf>
    <xf numFmtId="0" fontId="57" fillId="21" borderId="12" xfId="0" applyFont="1" applyFill="1" applyBorder="1" applyAlignment="1">
      <alignment horizontal="center" vertical="center"/>
    </xf>
    <xf numFmtId="0" fontId="54" fillId="21" borderId="80" xfId="0" applyFont="1" applyFill="1" applyBorder="1" applyAlignment="1">
      <alignment vertical="center" wrapText="1"/>
    </xf>
    <xf numFmtId="0" fontId="57" fillId="21" borderId="18" xfId="0" applyFont="1" applyFill="1" applyBorder="1" applyAlignment="1">
      <alignment horizontal="center" vertical="center"/>
    </xf>
    <xf numFmtId="0" fontId="54" fillId="21" borderId="41" xfId="0" applyFont="1" applyFill="1" applyBorder="1" applyAlignment="1">
      <alignment vertical="center"/>
    </xf>
    <xf numFmtId="3" fontId="54" fillId="21" borderId="41" xfId="0" applyNumberFormat="1" applyFont="1" applyFill="1" applyBorder="1" applyAlignment="1">
      <alignment vertical="center"/>
    </xf>
    <xf numFmtId="3" fontId="54" fillId="21" borderId="42" xfId="0" applyNumberFormat="1" applyFont="1" applyFill="1" applyBorder="1" applyAlignment="1">
      <alignment vertical="center"/>
    </xf>
    <xf numFmtId="3" fontId="1" fillId="20" borderId="0" xfId="0" applyNumberFormat="1" applyFont="1" applyFill="1"/>
    <xf numFmtId="0" fontId="47" fillId="21" borderId="14" xfId="0" applyFont="1" applyFill="1" applyBorder="1" applyAlignment="1" applyProtection="1">
      <alignment horizontal="center"/>
      <protection locked="0" hidden="1"/>
    </xf>
    <xf numFmtId="0" fontId="10" fillId="21" borderId="12" xfId="0" applyFont="1" applyFill="1" applyBorder="1" applyAlignment="1" applyProtection="1">
      <alignment horizontal="center"/>
      <protection locked="0" hidden="1"/>
    </xf>
    <xf numFmtId="0" fontId="4" fillId="21" borderId="0" xfId="0" applyFont="1" applyFill="1" applyBorder="1" applyAlignment="1"/>
    <xf numFmtId="0" fontId="4" fillId="21" borderId="35" xfId="0" applyFont="1" applyFill="1" applyBorder="1" applyAlignment="1"/>
    <xf numFmtId="3" fontId="4" fillId="21" borderId="17" xfId="0" applyNumberFormat="1" applyFont="1" applyFill="1" applyBorder="1" applyAlignment="1"/>
    <xf numFmtId="0" fontId="22" fillId="21" borderId="15" xfId="0" applyFont="1" applyFill="1" applyBorder="1" applyAlignment="1"/>
    <xf numFmtId="0" fontId="22" fillId="0" borderId="15" xfId="0" applyFont="1" applyBorder="1" applyAlignment="1"/>
    <xf numFmtId="0" fontId="22" fillId="21" borderId="15" xfId="0" applyFont="1" applyFill="1" applyBorder="1" applyAlignment="1">
      <alignment horizontal="right"/>
    </xf>
    <xf numFmtId="3" fontId="10" fillId="21" borderId="80" xfId="0" applyNumberFormat="1" applyFont="1" applyFill="1" applyBorder="1" applyAlignment="1">
      <alignment vertical="center"/>
    </xf>
    <xf numFmtId="0" fontId="6" fillId="20" borderId="0" xfId="0" applyFont="1" applyFill="1" applyAlignment="1">
      <alignment horizontal="right"/>
    </xf>
    <xf numFmtId="0" fontId="6" fillId="21" borderId="0" xfId="0" applyFont="1" applyFill="1" applyBorder="1" applyAlignment="1">
      <alignment horizontal="right"/>
    </xf>
    <xf numFmtId="3" fontId="47" fillId="0" borderId="36" xfId="0" applyNumberFormat="1" applyFont="1" applyFill="1" applyBorder="1" applyAlignment="1">
      <alignment vertical="center"/>
    </xf>
    <xf numFmtId="3" fontId="51" fillId="0" borderId="36" xfId="0" applyNumberFormat="1" applyFont="1" applyFill="1" applyBorder="1" applyAlignment="1">
      <alignment vertical="center"/>
    </xf>
    <xf numFmtId="3" fontId="2" fillId="0" borderId="28" xfId="0" applyNumberFormat="1" applyFont="1" applyFill="1" applyBorder="1" applyAlignment="1">
      <alignment vertical="center"/>
    </xf>
    <xf numFmtId="3" fontId="2" fillId="0" borderId="76" xfId="0" applyNumberFormat="1" applyFont="1" applyFill="1" applyBorder="1" applyAlignment="1">
      <alignment vertical="center"/>
    </xf>
    <xf numFmtId="3" fontId="47" fillId="0" borderId="50" xfId="0" applyNumberFormat="1" applyFont="1" applyFill="1" applyBorder="1" applyAlignment="1">
      <alignment vertical="center"/>
    </xf>
    <xf numFmtId="3" fontId="52" fillId="0" borderId="50" xfId="0" applyNumberFormat="1" applyFont="1" applyFill="1" applyBorder="1" applyAlignment="1">
      <alignment vertical="center"/>
    </xf>
    <xf numFmtId="3" fontId="51" fillId="0" borderId="50" xfId="0" applyNumberFormat="1" applyFont="1" applyFill="1" applyBorder="1" applyAlignment="1">
      <alignment vertical="center"/>
    </xf>
    <xf numFmtId="3" fontId="5" fillId="0" borderId="30" xfId="0" applyNumberFormat="1" applyFont="1" applyFill="1" applyBorder="1" applyAlignment="1">
      <alignment vertical="center"/>
    </xf>
    <xf numFmtId="3" fontId="52" fillId="0" borderId="42" xfId="0" applyNumberFormat="1" applyFont="1" applyFill="1" applyBorder="1" applyAlignment="1">
      <alignment vertical="center"/>
    </xf>
    <xf numFmtId="3" fontId="52" fillId="0" borderId="38" xfId="0" applyNumberFormat="1" applyFont="1" applyFill="1" applyBorder="1" applyAlignment="1">
      <alignment vertical="center"/>
    </xf>
    <xf numFmtId="0" fontId="0" fillId="0" borderId="0" xfId="0" applyBorder="1"/>
    <xf numFmtId="0" fontId="29" fillId="0" borderId="35" xfId="0" applyFont="1" applyFill="1" applyBorder="1"/>
    <xf numFmtId="0" fontId="2" fillId="22" borderId="0" xfId="0" applyFont="1" applyFill="1"/>
    <xf numFmtId="0" fontId="2" fillId="22" borderId="0" xfId="0" applyFont="1" applyFill="1" applyBorder="1" applyAlignment="1">
      <alignment horizontal="right"/>
    </xf>
    <xf numFmtId="0" fontId="13" fillId="22" borderId="0" xfId="0" applyFont="1" applyFill="1"/>
    <xf numFmtId="0" fontId="2" fillId="22" borderId="0" xfId="0" applyFont="1" applyFill="1" applyAlignment="1">
      <alignment horizontal="right"/>
    </xf>
    <xf numFmtId="0" fontId="2" fillId="22" borderId="0" xfId="0" applyFont="1" applyFill="1" applyBorder="1" applyAlignment="1" applyProtection="1">
      <alignment vertical="center"/>
    </xf>
    <xf numFmtId="0" fontId="4" fillId="22" borderId="83" xfId="0" applyFont="1" applyFill="1" applyBorder="1" applyAlignment="1">
      <alignment vertical="center"/>
    </xf>
    <xf numFmtId="3" fontId="2" fillId="0" borderId="50" xfId="0" applyNumberFormat="1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3" fontId="3" fillId="0" borderId="38" xfId="0" applyNumberFormat="1" applyFont="1" applyFill="1" applyBorder="1" applyAlignment="1">
      <alignment vertical="center"/>
    </xf>
    <xf numFmtId="3" fontId="3" fillId="0" borderId="49" xfId="0" applyNumberFormat="1" applyFont="1" applyFill="1" applyBorder="1" applyAlignment="1">
      <alignment vertical="center"/>
    </xf>
    <xf numFmtId="3" fontId="2" fillId="0" borderId="30" xfId="0" applyNumberFormat="1" applyFont="1" applyFill="1" applyBorder="1" applyAlignment="1">
      <alignment vertical="center"/>
    </xf>
    <xf numFmtId="3" fontId="2" fillId="0" borderId="12" xfId="0" applyNumberFormat="1" applyFont="1" applyFill="1" applyBorder="1" applyAlignment="1">
      <alignment vertical="center"/>
    </xf>
    <xf numFmtId="3" fontId="2" fillId="0" borderId="30" xfId="0" applyNumberFormat="1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3" fontId="2" fillId="0" borderId="51" xfId="0" applyNumberFormat="1" applyFont="1" applyFill="1" applyBorder="1" applyAlignment="1">
      <alignment horizontal="center"/>
    </xf>
    <xf numFmtId="3" fontId="3" fillId="0" borderId="58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3" fontId="3" fillId="0" borderId="77" xfId="0" applyNumberFormat="1" applyFont="1" applyFill="1" applyBorder="1" applyAlignment="1">
      <alignment vertical="center"/>
    </xf>
    <xf numFmtId="3" fontId="2" fillId="0" borderId="66" xfId="0" applyNumberFormat="1" applyFont="1" applyFill="1" applyBorder="1" applyAlignment="1">
      <alignment horizontal="center"/>
    </xf>
    <xf numFmtId="3" fontId="3" fillId="0" borderId="2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30" xfId="0" applyNumberFormat="1" applyFont="1" applyFill="1" applyBorder="1" applyAlignment="1">
      <alignment vertical="center"/>
    </xf>
    <xf numFmtId="3" fontId="3" fillId="0" borderId="52" xfId="0" applyNumberFormat="1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3" fontId="47" fillId="25" borderId="85" xfId="0" applyNumberFormat="1" applyFont="1" applyFill="1" applyBorder="1" applyAlignment="1">
      <alignment horizontal="center"/>
    </xf>
    <xf numFmtId="0" fontId="58" fillId="22" borderId="62" xfId="0" applyFont="1" applyFill="1" applyBorder="1" applyAlignment="1">
      <alignment horizontal="center"/>
    </xf>
    <xf numFmtId="0" fontId="58" fillId="22" borderId="64" xfId="0" applyFont="1" applyFill="1" applyBorder="1" applyAlignment="1">
      <alignment horizontal="left"/>
    </xf>
    <xf numFmtId="3" fontId="8" fillId="21" borderId="17" xfId="0" applyNumberFormat="1" applyFont="1" applyFill="1" applyBorder="1" applyAlignment="1">
      <alignment horizontal="right"/>
    </xf>
    <xf numFmtId="3" fontId="24" fillId="21" borderId="17" xfId="0" applyNumberFormat="1" applyFont="1" applyFill="1" applyBorder="1" applyAlignment="1">
      <alignment horizontal="right"/>
    </xf>
    <xf numFmtId="4" fontId="17" fillId="23" borderId="73" xfId="0" applyNumberFormat="1" applyFont="1" applyFill="1" applyBorder="1" applyAlignment="1">
      <alignment horizontal="right" vertical="center"/>
    </xf>
    <xf numFmtId="0" fontId="2" fillId="22" borderId="86" xfId="0" applyFont="1" applyFill="1" applyBorder="1" applyAlignment="1">
      <alignment horizontal="left"/>
    </xf>
    <xf numFmtId="0" fontId="2" fillId="22" borderId="86" xfId="0" applyFont="1" applyFill="1" applyBorder="1" applyAlignment="1">
      <alignment wrapText="1"/>
    </xf>
    <xf numFmtId="0" fontId="21" fillId="22" borderId="64" xfId="0" applyFont="1" applyFill="1" applyBorder="1" applyAlignment="1">
      <alignment wrapText="1"/>
    </xf>
    <xf numFmtId="0" fontId="2" fillId="0" borderId="87" xfId="0" applyFont="1" applyFill="1" applyBorder="1" applyAlignment="1">
      <alignment horizontal="left"/>
    </xf>
    <xf numFmtId="0" fontId="2" fillId="22" borderId="86" xfId="0" applyFont="1" applyFill="1" applyBorder="1" applyAlignment="1"/>
    <xf numFmtId="0" fontId="49" fillId="0" borderId="88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2" fillId="0" borderId="86" xfId="0" applyFont="1" applyFill="1" applyBorder="1" applyAlignment="1">
      <alignment horizontal="left"/>
    </xf>
    <xf numFmtId="0" fontId="36" fillId="22" borderId="89" xfId="0" applyFont="1" applyFill="1" applyBorder="1" applyAlignment="1">
      <alignment horizontal="center"/>
    </xf>
    <xf numFmtId="0" fontId="36" fillId="22" borderId="90" xfId="0" applyFont="1" applyFill="1" applyBorder="1" applyAlignment="1">
      <alignment horizontal="left"/>
    </xf>
    <xf numFmtId="4" fontId="36" fillId="23" borderId="42" xfId="0" applyNumberFormat="1" applyFont="1" applyFill="1" applyBorder="1" applyAlignment="1">
      <alignment horizontal="right"/>
    </xf>
    <xf numFmtId="0" fontId="19" fillId="20" borderId="13" xfId="0" applyFont="1" applyFill="1" applyBorder="1" applyAlignment="1">
      <alignment horizontal="center"/>
    </xf>
    <xf numFmtId="0" fontId="36" fillId="21" borderId="25" xfId="0" applyFont="1" applyFill="1" applyBorder="1" applyAlignment="1">
      <alignment horizontal="center"/>
    </xf>
    <xf numFmtId="0" fontId="36" fillId="21" borderId="23" xfId="0" applyFont="1" applyFill="1" applyBorder="1" applyAlignment="1">
      <alignment horizontal="center" vertical="center"/>
    </xf>
    <xf numFmtId="0" fontId="36" fillId="21" borderId="26" xfId="0" applyFont="1" applyFill="1" applyBorder="1" applyAlignment="1">
      <alignment horizontal="center" vertical="top"/>
    </xf>
    <xf numFmtId="3" fontId="19" fillId="20" borderId="10" xfId="0" applyNumberFormat="1" applyFont="1" applyFill="1" applyBorder="1" applyAlignment="1">
      <alignment horizontal="center"/>
    </xf>
    <xf numFmtId="3" fontId="19" fillId="20" borderId="13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3" fontId="2" fillId="0" borderId="23" xfId="0" applyNumberFormat="1" applyFont="1" applyFill="1" applyBorder="1" applyAlignment="1">
      <alignment vertical="center"/>
    </xf>
    <xf numFmtId="3" fontId="2" fillId="0" borderId="14" xfId="0" applyNumberFormat="1" applyFont="1" applyFill="1" applyBorder="1" applyAlignment="1">
      <alignment vertical="center"/>
    </xf>
    <xf numFmtId="3" fontId="2" fillId="0" borderId="41" xfId="0" applyNumberFormat="1" applyFont="1" applyFill="1" applyBorder="1" applyAlignment="1">
      <alignment vertical="center"/>
    </xf>
    <xf numFmtId="0" fontId="26" fillId="0" borderId="0" xfId="0" applyFont="1" applyFill="1" applyBorder="1"/>
    <xf numFmtId="0" fontId="31" fillId="0" borderId="0" xfId="0" applyFont="1" applyFill="1" applyBorder="1"/>
    <xf numFmtId="0" fontId="30" fillId="0" borderId="0" xfId="0" applyFont="1" applyFill="1" applyBorder="1"/>
    <xf numFmtId="0" fontId="4" fillId="21" borderId="25" xfId="0" applyFont="1" applyFill="1" applyBorder="1"/>
    <xf numFmtId="0" fontId="4" fillId="21" borderId="26" xfId="0" applyFont="1" applyFill="1" applyBorder="1"/>
    <xf numFmtId="0" fontId="36" fillId="22" borderId="91" xfId="0" applyFont="1" applyFill="1" applyBorder="1" applyAlignment="1">
      <alignment horizontal="left"/>
    </xf>
    <xf numFmtId="0" fontId="50" fillId="22" borderId="86" xfId="0" applyFont="1" applyFill="1" applyBorder="1" applyAlignment="1">
      <alignment horizontal="left"/>
    </xf>
    <xf numFmtId="0" fontId="4" fillId="22" borderId="86" xfId="0" applyFont="1" applyFill="1" applyBorder="1" applyAlignment="1">
      <alignment horizontal="left" vertical="center"/>
    </xf>
    <xf numFmtId="0" fontId="4" fillId="22" borderId="15" xfId="0" applyFont="1" applyFill="1" applyBorder="1" applyAlignment="1">
      <alignment horizontal="left" vertical="center" wrapText="1"/>
    </xf>
    <xf numFmtId="0" fontId="4" fillId="21" borderId="35" xfId="0" applyFont="1" applyFill="1" applyBorder="1" applyAlignment="1">
      <alignment horizontal="left" vertical="center"/>
    </xf>
    <xf numFmtId="0" fontId="19" fillId="21" borderId="92" xfId="0" applyFont="1" applyFill="1" applyBorder="1" applyAlignment="1">
      <alignment vertical="center"/>
    </xf>
    <xf numFmtId="0" fontId="4" fillId="0" borderId="43" xfId="0" applyFont="1" applyFill="1" applyBorder="1"/>
    <xf numFmtId="0" fontId="4" fillId="0" borderId="12" xfId="0" applyFont="1" applyFill="1" applyBorder="1" applyAlignment="1">
      <alignment horizontal="center" vertical="center"/>
    </xf>
    <xf numFmtId="0" fontId="4" fillId="0" borderId="61" xfId="0" applyFont="1" applyFill="1" applyBorder="1"/>
    <xf numFmtId="0" fontId="50" fillId="22" borderId="12" xfId="0" applyFont="1" applyFill="1" applyBorder="1" applyAlignment="1">
      <alignment horizontal="center"/>
    </xf>
    <xf numFmtId="0" fontId="4" fillId="22" borderId="12" xfId="0" applyFont="1" applyFill="1" applyBorder="1" applyAlignment="1">
      <alignment horizontal="center" vertical="center"/>
    </xf>
    <xf numFmtId="0" fontId="19" fillId="21" borderId="93" xfId="0" applyFont="1" applyFill="1" applyBorder="1" applyAlignment="1">
      <alignment horizontal="center" vertical="center"/>
    </xf>
    <xf numFmtId="0" fontId="36" fillId="22" borderId="64" xfId="0" applyFont="1" applyFill="1" applyBorder="1" applyAlignment="1">
      <alignment horizontal="left"/>
    </xf>
    <xf numFmtId="3" fontId="36" fillId="23" borderId="21" xfId="0" applyNumberFormat="1" applyFont="1" applyFill="1" applyBorder="1" applyAlignment="1">
      <alignment horizontal="right"/>
    </xf>
    <xf numFmtId="4" fontId="36" fillId="23" borderId="30" xfId="0" applyNumberFormat="1" applyFont="1" applyFill="1" applyBorder="1" applyAlignment="1">
      <alignment horizontal="right"/>
    </xf>
    <xf numFmtId="0" fontId="36" fillId="22" borderId="94" xfId="0" applyFont="1" applyFill="1" applyBorder="1" applyAlignment="1">
      <alignment horizontal="center"/>
    </xf>
    <xf numFmtId="0" fontId="7" fillId="24" borderId="10" xfId="0" applyFont="1" applyFill="1" applyBorder="1" applyAlignment="1">
      <alignment horizontal="center"/>
    </xf>
    <xf numFmtId="0" fontId="7" fillId="21" borderId="0" xfId="0" applyFont="1" applyFill="1" applyBorder="1" applyAlignment="1">
      <alignment horizontal="center"/>
    </xf>
    <xf numFmtId="4" fontId="29" fillId="0" borderId="33" xfId="0" applyNumberFormat="1" applyFont="1" applyFill="1" applyBorder="1"/>
    <xf numFmtId="4" fontId="29" fillId="0" borderId="0" xfId="0" applyNumberFormat="1" applyFont="1" applyFill="1" applyBorder="1"/>
    <xf numFmtId="3" fontId="19" fillId="0" borderId="95" xfId="0" applyNumberFormat="1" applyFont="1" applyFill="1" applyBorder="1" applyAlignment="1">
      <alignment vertical="center"/>
    </xf>
    <xf numFmtId="3" fontId="19" fillId="0" borderId="96" xfId="0" applyNumberFormat="1" applyFont="1" applyFill="1" applyBorder="1" applyAlignment="1">
      <alignment vertical="center"/>
    </xf>
    <xf numFmtId="3" fontId="19" fillId="0" borderId="97" xfId="0" applyNumberFormat="1" applyFont="1" applyFill="1" applyBorder="1" applyAlignment="1">
      <alignment vertical="center"/>
    </xf>
    <xf numFmtId="3" fontId="19" fillId="0" borderId="98" xfId="0" applyNumberFormat="1" applyFont="1" applyFill="1" applyBorder="1" applyAlignment="1">
      <alignment vertical="center"/>
    </xf>
    <xf numFmtId="3" fontId="19" fillId="0" borderId="75" xfId="0" applyNumberFormat="1" applyFont="1" applyFill="1" applyBorder="1" applyAlignment="1">
      <alignment vertical="center"/>
    </xf>
    <xf numFmtId="3" fontId="19" fillId="0" borderId="99" xfId="0" applyNumberFormat="1" applyFont="1" applyFill="1" applyBorder="1" applyAlignment="1">
      <alignment vertical="center"/>
    </xf>
    <xf numFmtId="3" fontId="19" fillId="0" borderId="100" xfId="0" applyNumberFormat="1" applyFont="1" applyFill="1" applyBorder="1" applyAlignment="1">
      <alignment vertical="center"/>
    </xf>
    <xf numFmtId="3" fontId="19" fillId="0" borderId="70" xfId="0" applyNumberFormat="1" applyFont="1" applyFill="1" applyBorder="1" applyAlignment="1">
      <alignment vertical="center"/>
    </xf>
    <xf numFmtId="3" fontId="19" fillId="0" borderId="101" xfId="0" applyNumberFormat="1" applyFont="1" applyFill="1" applyBorder="1" applyAlignment="1">
      <alignment vertical="center"/>
    </xf>
    <xf numFmtId="3" fontId="19" fillId="0" borderId="102" xfId="0" applyNumberFormat="1" applyFont="1" applyFill="1" applyBorder="1" applyAlignment="1">
      <alignment vertical="center"/>
    </xf>
    <xf numFmtId="0" fontId="36" fillId="22" borderId="18" xfId="0" applyFont="1" applyFill="1" applyBorder="1" applyAlignment="1">
      <alignment horizontal="center"/>
    </xf>
    <xf numFmtId="0" fontId="36" fillId="22" borderId="103" xfId="0" applyFont="1" applyFill="1" applyBorder="1" applyAlignment="1">
      <alignment horizontal="left"/>
    </xf>
    <xf numFmtId="3" fontId="36" fillId="21" borderId="104" xfId="0" applyNumberFormat="1" applyFont="1" applyFill="1" applyBorder="1" applyAlignment="1">
      <alignment horizontal="right"/>
    </xf>
    <xf numFmtId="0" fontId="7" fillId="21" borderId="11" xfId="0" applyFont="1" applyFill="1" applyBorder="1" applyAlignment="1">
      <alignment horizontal="center"/>
    </xf>
    <xf numFmtId="0" fontId="29" fillId="0" borderId="0" xfId="0" applyFont="1" applyFill="1" applyAlignment="1">
      <alignment horizontal="right"/>
    </xf>
    <xf numFmtId="0" fontId="7" fillId="21" borderId="29" xfId="0" applyFont="1" applyFill="1" applyBorder="1" applyAlignment="1">
      <alignment horizontal="center"/>
    </xf>
    <xf numFmtId="0" fontId="7" fillId="21" borderId="30" xfId="0" applyFon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7" fillId="0" borderId="29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36" fillId="21" borderId="23" xfId="0" applyFont="1" applyFill="1" applyBorder="1" applyAlignment="1">
      <alignment horizontal="center"/>
    </xf>
    <xf numFmtId="0" fontId="36" fillId="21" borderId="26" xfId="0" applyFont="1" applyFill="1" applyBorder="1" applyAlignment="1">
      <alignment horizontal="center"/>
    </xf>
    <xf numFmtId="0" fontId="2" fillId="0" borderId="105" xfId="0" applyNumberFormat="1" applyFont="1" applyFill="1" applyBorder="1" applyAlignment="1">
      <alignment horizontal="center"/>
    </xf>
    <xf numFmtId="0" fontId="2" fillId="0" borderId="106" xfId="0" applyNumberFormat="1" applyFont="1" applyFill="1" applyBorder="1" applyAlignment="1">
      <alignment horizontal="center"/>
    </xf>
    <xf numFmtId="0" fontId="2" fillId="0" borderId="107" xfId="0" applyNumberFormat="1" applyFont="1" applyFill="1" applyBorder="1" applyAlignment="1">
      <alignment horizontal="center"/>
    </xf>
    <xf numFmtId="0" fontId="19" fillId="0" borderId="108" xfId="0" applyFont="1" applyFill="1" applyBorder="1" applyAlignment="1">
      <alignment horizontal="center" vertical="center"/>
    </xf>
    <xf numFmtId="0" fontId="33" fillId="0" borderId="109" xfId="0" applyFont="1" applyFill="1" applyBorder="1" applyAlignment="1">
      <alignment horizontal="center"/>
    </xf>
    <xf numFmtId="0" fontId="33" fillId="0" borderId="110" xfId="0" applyFont="1" applyFill="1" applyBorder="1" applyAlignment="1">
      <alignment horizontal="center"/>
    </xf>
    <xf numFmtId="0" fontId="33" fillId="0" borderId="111" xfId="0" applyFont="1" applyFill="1" applyBorder="1" applyAlignment="1">
      <alignment horizontal="center"/>
    </xf>
    <xf numFmtId="0" fontId="33" fillId="0" borderId="112" xfId="0" applyFont="1" applyFill="1" applyBorder="1" applyAlignment="1">
      <alignment horizontal="center"/>
    </xf>
    <xf numFmtId="3" fontId="3" fillId="0" borderId="113" xfId="0" applyNumberFormat="1" applyFont="1" applyFill="1" applyBorder="1" applyAlignment="1" applyProtection="1">
      <alignment vertical="center"/>
    </xf>
    <xf numFmtId="3" fontId="8" fillId="0" borderId="12" xfId="0" applyNumberFormat="1" applyFont="1" applyFill="1" applyBorder="1" applyAlignment="1" applyProtection="1">
      <alignment vertical="center"/>
      <protection locked="0"/>
    </xf>
    <xf numFmtId="3" fontId="24" fillId="0" borderId="12" xfId="0" applyNumberFormat="1" applyFont="1" applyFill="1" applyBorder="1" applyAlignment="1" applyProtection="1">
      <alignment vertical="center"/>
      <protection locked="0"/>
    </xf>
    <xf numFmtId="3" fontId="3" fillId="0" borderId="113" xfId="0" applyNumberFormat="1" applyFont="1" applyFill="1" applyBorder="1" applyAlignment="1" applyProtection="1">
      <alignment vertical="center"/>
      <protection locked="0"/>
    </xf>
    <xf numFmtId="3" fontId="8" fillId="0" borderId="12" xfId="0" applyNumberFormat="1" applyFont="1" applyFill="1" applyBorder="1" applyAlignment="1" applyProtection="1">
      <alignment vertical="center"/>
    </xf>
    <xf numFmtId="3" fontId="24" fillId="0" borderId="12" xfId="0" applyNumberFormat="1" applyFont="1" applyFill="1" applyBorder="1" applyAlignment="1" applyProtection="1">
      <alignment vertical="center"/>
    </xf>
    <xf numFmtId="3" fontId="8" fillId="0" borderId="113" xfId="0" applyNumberFormat="1" applyFont="1" applyFill="1" applyBorder="1" applyAlignment="1" applyProtection="1">
      <alignment vertical="center"/>
      <protection locked="0"/>
    </xf>
    <xf numFmtId="3" fontId="3" fillId="0" borderId="100" xfId="0" applyNumberFormat="1" applyFont="1" applyFill="1" applyBorder="1" applyAlignment="1" applyProtection="1">
      <alignment vertical="center"/>
    </xf>
    <xf numFmtId="3" fontId="3" fillId="0" borderId="114" xfId="0" applyNumberFormat="1" applyFont="1" applyFill="1" applyBorder="1" applyAlignment="1" applyProtection="1">
      <alignment vertical="center"/>
    </xf>
    <xf numFmtId="3" fontId="8" fillId="0" borderId="30" xfId="0" applyNumberFormat="1" applyFont="1" applyFill="1" applyBorder="1" applyAlignment="1" applyProtection="1">
      <alignment vertical="center"/>
      <protection locked="0"/>
    </xf>
    <xf numFmtId="3" fontId="24" fillId="0" borderId="30" xfId="0" applyNumberFormat="1" applyFont="1" applyFill="1" applyBorder="1" applyAlignment="1" applyProtection="1">
      <alignment vertical="center"/>
      <protection locked="0"/>
    </xf>
    <xf numFmtId="3" fontId="3" fillId="0" borderId="114" xfId="0" applyNumberFormat="1" applyFont="1" applyFill="1" applyBorder="1" applyAlignment="1" applyProtection="1">
      <alignment vertical="center"/>
      <protection locked="0"/>
    </xf>
    <xf numFmtId="3" fontId="8" fillId="0" borderId="30" xfId="0" applyNumberFormat="1" applyFont="1" applyFill="1" applyBorder="1" applyAlignment="1" applyProtection="1">
      <alignment vertical="center"/>
    </xf>
    <xf numFmtId="3" fontId="24" fillId="0" borderId="30" xfId="0" applyNumberFormat="1" applyFont="1" applyFill="1" applyBorder="1" applyAlignment="1" applyProtection="1">
      <alignment vertical="center"/>
    </xf>
    <xf numFmtId="3" fontId="8" fillId="0" borderId="114" xfId="0" applyNumberFormat="1" applyFont="1" applyFill="1" applyBorder="1" applyAlignment="1" applyProtection="1">
      <alignment vertical="center"/>
      <protection locked="0"/>
    </xf>
    <xf numFmtId="3" fontId="3" fillId="0" borderId="75" xfId="0" applyNumberFormat="1" applyFont="1" applyFill="1" applyBorder="1" applyAlignment="1" applyProtection="1">
      <alignment vertical="center"/>
    </xf>
    <xf numFmtId="0" fontId="4" fillId="22" borderId="0" xfId="0" applyFont="1" applyFill="1" applyBorder="1" applyAlignment="1">
      <alignment horizontal="left" vertical="center" wrapText="1"/>
    </xf>
    <xf numFmtId="0" fontId="4" fillId="22" borderId="6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3" fontId="13" fillId="0" borderId="0" xfId="0" applyNumberFormat="1" applyFont="1" applyBorder="1"/>
    <xf numFmtId="3" fontId="37" fillId="0" borderId="0" xfId="0" applyNumberFormat="1" applyFont="1" applyBorder="1"/>
    <xf numFmtId="0" fontId="0" fillId="22" borderId="0" xfId="0" applyFont="1" applyFill="1"/>
    <xf numFmtId="3" fontId="2" fillId="0" borderId="38" xfId="0" applyNumberFormat="1" applyFont="1" applyFill="1" applyBorder="1" applyAlignment="1">
      <alignment vertical="center"/>
    </xf>
    <xf numFmtId="0" fontId="4" fillId="22" borderId="64" xfId="0" applyFont="1" applyFill="1" applyBorder="1" applyAlignment="1">
      <alignment horizontal="left" vertical="center" wrapText="1"/>
    </xf>
    <xf numFmtId="0" fontId="4" fillId="22" borderId="64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4" fillId="20" borderId="0" xfId="0" applyFont="1" applyFill="1" applyAlignment="1">
      <alignment horizontal="right"/>
    </xf>
    <xf numFmtId="3" fontId="40" fillId="21" borderId="17" xfId="0" applyNumberFormat="1" applyFont="1" applyFill="1" applyBorder="1" applyAlignment="1">
      <alignment horizontal="right"/>
    </xf>
    <xf numFmtId="0" fontId="41" fillId="21" borderId="15" xfId="0" applyFont="1" applyFill="1" applyBorder="1" applyAlignment="1">
      <alignment horizontal="right"/>
    </xf>
    <xf numFmtId="3" fontId="38" fillId="21" borderId="38" xfId="0" applyNumberFormat="1" applyFont="1" applyFill="1" applyBorder="1" applyAlignment="1">
      <alignment vertical="center"/>
    </xf>
    <xf numFmtId="3" fontId="10" fillId="21" borderId="115" xfId="0" applyNumberFormat="1" applyFont="1" applyFill="1" applyBorder="1" applyAlignment="1">
      <alignment vertical="center"/>
    </xf>
    <xf numFmtId="0" fontId="47" fillId="22" borderId="62" xfId="0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/>
    </xf>
    <xf numFmtId="3" fontId="4" fillId="21" borderId="21" xfId="0" applyNumberFormat="1" applyFont="1" applyFill="1" applyBorder="1" applyAlignment="1">
      <alignment horizontal="right" vertical="top"/>
    </xf>
    <xf numFmtId="4" fontId="4" fillId="21" borderId="30" xfId="0" applyNumberFormat="1" applyFont="1" applyFill="1" applyBorder="1" applyAlignment="1">
      <alignment horizontal="right" vertical="top"/>
    </xf>
    <xf numFmtId="0" fontId="13" fillId="0" borderId="0" xfId="0" applyFont="1" applyAlignment="1">
      <alignment horizontal="right"/>
    </xf>
    <xf numFmtId="0" fontId="2" fillId="0" borderId="26" xfId="0" applyNumberFormat="1" applyFont="1" applyFill="1" applyBorder="1" applyAlignment="1"/>
    <xf numFmtId="0" fontId="29" fillId="0" borderId="0" xfId="0" applyFont="1" applyFill="1" applyAlignment="1">
      <alignment wrapText="1"/>
    </xf>
    <xf numFmtId="0" fontId="2" fillId="0" borderId="0" xfId="0" applyFont="1" applyBorder="1" applyAlignment="1">
      <alignment horizontal="center"/>
    </xf>
    <xf numFmtId="3" fontId="3" fillId="0" borderId="117" xfId="0" applyNumberFormat="1" applyFont="1" applyFill="1" applyBorder="1" applyAlignment="1" applyProtection="1">
      <alignment vertical="center"/>
    </xf>
    <xf numFmtId="3" fontId="8" fillId="0" borderId="21" xfId="0" applyNumberFormat="1" applyFont="1" applyFill="1" applyBorder="1" applyAlignment="1" applyProtection="1">
      <alignment vertical="center"/>
      <protection locked="0"/>
    </xf>
    <xf numFmtId="3" fontId="24" fillId="0" borderId="21" xfId="0" applyNumberFormat="1" applyFont="1" applyFill="1" applyBorder="1" applyAlignment="1" applyProtection="1">
      <alignment vertical="center"/>
      <protection locked="0"/>
    </xf>
    <xf numFmtId="3" fontId="3" fillId="0" borderId="117" xfId="0" applyNumberFormat="1" applyFont="1" applyFill="1" applyBorder="1" applyAlignment="1" applyProtection="1">
      <alignment vertical="center"/>
      <protection locked="0"/>
    </xf>
    <xf numFmtId="3" fontId="8" fillId="0" borderId="21" xfId="0" applyNumberFormat="1" applyFont="1" applyFill="1" applyBorder="1" applyAlignment="1" applyProtection="1">
      <alignment vertical="center"/>
    </xf>
    <xf numFmtId="3" fontId="24" fillId="0" borderId="21" xfId="0" applyNumberFormat="1" applyFont="1" applyFill="1" applyBorder="1" applyAlignment="1" applyProtection="1">
      <alignment vertical="center"/>
    </xf>
    <xf numFmtId="3" fontId="8" fillId="0" borderId="117" xfId="0" applyNumberFormat="1" applyFont="1" applyFill="1" applyBorder="1" applyAlignment="1" applyProtection="1">
      <alignment vertical="center"/>
      <protection locked="0"/>
    </xf>
    <xf numFmtId="3" fontId="3" fillId="0" borderId="71" xfId="0" applyNumberFormat="1" applyFont="1" applyFill="1" applyBorder="1" applyAlignment="1" applyProtection="1">
      <alignment vertical="center"/>
    </xf>
    <xf numFmtId="3" fontId="7" fillId="0" borderId="117" xfId="0" applyNumberFormat="1" applyFont="1" applyFill="1" applyBorder="1" applyAlignment="1" applyProtection="1">
      <alignment vertical="center"/>
      <protection locked="0"/>
    </xf>
    <xf numFmtId="0" fontId="33" fillId="0" borderId="33" xfId="0" applyFont="1" applyFill="1" applyBorder="1" applyAlignment="1">
      <alignment horizontal="center"/>
    </xf>
    <xf numFmtId="0" fontId="33" fillId="0" borderId="118" xfId="0" applyFont="1" applyFill="1" applyBorder="1" applyAlignment="1">
      <alignment horizontal="center"/>
    </xf>
    <xf numFmtId="0" fontId="33" fillId="0" borderId="1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0" fontId="35" fillId="0" borderId="26" xfId="0" applyFont="1" applyFill="1" applyBorder="1" applyAlignment="1">
      <alignment horizontal="center"/>
    </xf>
    <xf numFmtId="0" fontId="33" fillId="0" borderId="120" xfId="0" applyFont="1" applyFill="1" applyBorder="1" applyAlignment="1">
      <alignment horizontal="center"/>
    </xf>
    <xf numFmtId="4" fontId="26" fillId="0" borderId="121" xfId="0" applyNumberFormat="1" applyFont="1" applyFill="1" applyBorder="1" applyAlignment="1">
      <alignment vertical="center"/>
    </xf>
    <xf numFmtId="4" fontId="26" fillId="0" borderId="122" xfId="0" applyNumberFormat="1" applyFont="1" applyFill="1" applyBorder="1" applyAlignment="1">
      <alignment vertical="center"/>
    </xf>
    <xf numFmtId="4" fontId="29" fillId="0" borderId="23" xfId="0" applyNumberFormat="1" applyFont="1" applyFill="1" applyBorder="1" applyAlignment="1">
      <alignment vertical="center"/>
    </xf>
    <xf numFmtId="4" fontId="26" fillId="0" borderId="123" xfId="0" applyNumberFormat="1" applyFont="1" applyFill="1" applyBorder="1" applyAlignment="1">
      <alignment vertical="center"/>
    </xf>
    <xf numFmtId="4" fontId="31" fillId="0" borderId="23" xfId="0" applyNumberFormat="1" applyFont="1" applyFill="1" applyBorder="1" applyAlignment="1">
      <alignment vertical="center"/>
    </xf>
    <xf numFmtId="4" fontId="29" fillId="0" borderId="123" xfId="0" applyNumberFormat="1" applyFont="1" applyFill="1" applyBorder="1" applyAlignment="1">
      <alignment vertical="center"/>
    </xf>
    <xf numFmtId="4" fontId="26" fillId="0" borderId="107" xfId="0" applyNumberFormat="1" applyFont="1" applyFill="1" applyBorder="1" applyAlignment="1">
      <alignment vertical="center"/>
    </xf>
    <xf numFmtId="4" fontId="29" fillId="0" borderId="124" xfId="0" applyNumberFormat="1" applyFont="1" applyFill="1" applyBorder="1" applyAlignment="1">
      <alignment vertical="center"/>
    </xf>
    <xf numFmtId="0" fontId="7" fillId="22" borderId="125" xfId="34" applyFont="1" applyFill="1" applyBorder="1" applyAlignment="1">
      <alignment horizontal="center" vertical="center"/>
    </xf>
    <xf numFmtId="0" fontId="7" fillId="22" borderId="126" xfId="34" applyFont="1" applyFill="1" applyBorder="1" applyAlignment="1">
      <alignment horizontal="center" vertical="center"/>
    </xf>
    <xf numFmtId="0" fontId="7" fillId="0" borderId="127" xfId="34" applyFont="1" applyFill="1" applyBorder="1" applyAlignment="1">
      <alignment horizontal="center"/>
    </xf>
    <xf numFmtId="0" fontId="83" fillId="0" borderId="0" xfId="34"/>
    <xf numFmtId="0" fontId="7" fillId="22" borderId="64" xfId="34" applyFont="1" applyFill="1" applyBorder="1" applyAlignment="1">
      <alignment horizontal="center" vertical="center"/>
    </xf>
    <xf numFmtId="0" fontId="7" fillId="22" borderId="67" xfId="34" applyFont="1" applyFill="1" applyBorder="1" applyAlignment="1">
      <alignment horizontal="center" vertical="center"/>
    </xf>
    <xf numFmtId="0" fontId="7" fillId="22" borderId="128" xfId="34" applyFont="1" applyFill="1" applyBorder="1" applyAlignment="1">
      <alignment horizontal="center" vertical="center"/>
    </xf>
    <xf numFmtId="0" fontId="7" fillId="22" borderId="90" xfId="34" applyFont="1" applyFill="1" applyBorder="1" applyAlignment="1">
      <alignment horizontal="center" vertical="center"/>
    </xf>
    <xf numFmtId="0" fontId="7" fillId="22" borderId="129" xfId="34" applyFont="1" applyFill="1" applyBorder="1" applyAlignment="1">
      <alignment horizontal="center" vertical="center"/>
    </xf>
    <xf numFmtId="0" fontId="7" fillId="0" borderId="130" xfId="34" applyFont="1" applyFill="1" applyBorder="1" applyAlignment="1">
      <alignment horizontal="center"/>
    </xf>
    <xf numFmtId="0" fontId="16" fillId="22" borderId="131" xfId="34" applyFont="1" applyFill="1" applyBorder="1" applyAlignment="1">
      <alignment horizontal="center" vertical="center"/>
    </xf>
    <xf numFmtId="0" fontId="2" fillId="22" borderId="132" xfId="34" applyFont="1" applyFill="1" applyBorder="1" applyAlignment="1">
      <alignment horizontal="center" vertical="center"/>
    </xf>
    <xf numFmtId="0" fontId="2" fillId="22" borderId="129" xfId="34" applyFont="1" applyFill="1" applyBorder="1" applyAlignment="1">
      <alignment horizontal="center" vertical="center"/>
    </xf>
    <xf numFmtId="0" fontId="16" fillId="22" borderId="62" xfId="34" applyFont="1" applyFill="1" applyBorder="1" applyAlignment="1">
      <alignment horizontal="center" vertical="center"/>
    </xf>
    <xf numFmtId="0" fontId="2" fillId="22" borderId="64" xfId="34" applyFont="1" applyFill="1" applyBorder="1" applyAlignment="1">
      <alignment vertical="center"/>
    </xf>
    <xf numFmtId="0" fontId="2" fillId="22" borderId="67" xfId="34" applyFont="1" applyFill="1" applyBorder="1" applyAlignment="1">
      <alignment vertical="center"/>
    </xf>
    <xf numFmtId="0" fontId="2" fillId="0" borderId="128" xfId="34" applyFont="1" applyFill="1" applyBorder="1" applyAlignment="1">
      <alignment vertical="center"/>
    </xf>
    <xf numFmtId="3" fontId="2" fillId="22" borderId="64" xfId="34" applyNumberFormat="1" applyFont="1" applyFill="1" applyBorder="1" applyAlignment="1">
      <alignment vertical="center"/>
    </xf>
    <xf numFmtId="3" fontId="2" fillId="22" borderId="67" xfId="34" applyNumberFormat="1" applyFont="1" applyFill="1" applyBorder="1" applyAlignment="1">
      <alignment vertical="center"/>
    </xf>
    <xf numFmtId="3" fontId="2" fillId="0" borderId="128" xfId="34" applyNumberFormat="1" applyFont="1" applyFill="1" applyBorder="1" applyAlignment="1">
      <alignment vertical="center"/>
    </xf>
    <xf numFmtId="0" fontId="2" fillId="22" borderId="64" xfId="34" applyFont="1" applyFill="1" applyBorder="1" applyAlignment="1">
      <alignment horizontal="left" vertical="center"/>
    </xf>
    <xf numFmtId="3" fontId="2" fillId="22" borderId="64" xfId="34" applyNumberFormat="1" applyFont="1" applyFill="1" applyBorder="1" applyAlignment="1">
      <alignment horizontal="right" vertical="center"/>
    </xf>
    <xf numFmtId="3" fontId="2" fillId="22" borderId="67" xfId="34" applyNumberFormat="1" applyFont="1" applyFill="1" applyBorder="1" applyAlignment="1">
      <alignment horizontal="right" vertical="center"/>
    </xf>
    <xf numFmtId="0" fontId="2" fillId="0" borderId="64" xfId="34" applyFont="1" applyFill="1" applyBorder="1" applyAlignment="1">
      <alignment horizontal="left" vertical="center"/>
    </xf>
    <xf numFmtId="0" fontId="12" fillId="22" borderId="131" xfId="34" applyFont="1" applyFill="1" applyBorder="1" applyAlignment="1">
      <alignment horizontal="center" vertical="center"/>
    </xf>
    <xf numFmtId="0" fontId="12" fillId="22" borderId="132" xfId="34" applyFont="1" applyFill="1" applyBorder="1" applyAlignment="1">
      <alignment vertical="center"/>
    </xf>
    <xf numFmtId="3" fontId="12" fillId="22" borderId="132" xfId="34" applyNumberFormat="1" applyFont="1" applyFill="1" applyBorder="1" applyAlignment="1">
      <alignment vertical="center"/>
    </xf>
    <xf numFmtId="3" fontId="24" fillId="22" borderId="132" xfId="34" applyNumberFormat="1" applyFont="1" applyFill="1" applyBorder="1" applyAlignment="1">
      <alignment vertical="center"/>
    </xf>
    <xf numFmtId="3" fontId="12" fillId="0" borderId="133" xfId="34" applyNumberFormat="1" applyFont="1" applyFill="1" applyBorder="1" applyAlignment="1">
      <alignment vertical="center"/>
    </xf>
    <xf numFmtId="0" fontId="2" fillId="22" borderId="94" xfId="34" applyFont="1" applyFill="1" applyBorder="1" applyAlignment="1">
      <alignment horizontal="center" vertical="center"/>
    </xf>
    <xf numFmtId="0" fontId="2" fillId="22" borderId="134" xfId="34" applyFont="1" applyFill="1" applyBorder="1" applyAlignment="1">
      <alignment vertical="center"/>
    </xf>
    <xf numFmtId="3" fontId="2" fillId="22" borderId="134" xfId="34" applyNumberFormat="1" applyFont="1" applyFill="1" applyBorder="1" applyAlignment="1">
      <alignment vertical="center"/>
    </xf>
    <xf numFmtId="3" fontId="2" fillId="22" borderId="135" xfId="34" applyNumberFormat="1" applyFont="1" applyFill="1" applyBorder="1" applyAlignment="1">
      <alignment vertical="center"/>
    </xf>
    <xf numFmtId="3" fontId="3" fillId="0" borderId="136" xfId="34" applyNumberFormat="1" applyFont="1" applyFill="1" applyBorder="1" applyAlignment="1">
      <alignment vertical="center"/>
    </xf>
    <xf numFmtId="0" fontId="2" fillId="22" borderId="62" xfId="34" applyFont="1" applyFill="1" applyBorder="1" applyAlignment="1">
      <alignment horizontal="center" vertical="center"/>
    </xf>
    <xf numFmtId="0" fontId="84" fillId="22" borderId="62" xfId="34" applyFont="1" applyFill="1" applyBorder="1" applyAlignment="1">
      <alignment horizontal="center" vertical="center"/>
    </xf>
    <xf numFmtId="0" fontId="21" fillId="22" borderId="64" xfId="34" applyFont="1" applyFill="1" applyBorder="1" applyAlignment="1">
      <alignment vertical="center"/>
    </xf>
    <xf numFmtId="3" fontId="5" fillId="22" borderId="64" xfId="34" applyNumberFormat="1" applyFont="1" applyFill="1" applyBorder="1" applyAlignment="1">
      <alignment vertical="center"/>
    </xf>
    <xf numFmtId="3" fontId="21" fillId="22" borderId="64" xfId="34" applyNumberFormat="1" applyFont="1" applyFill="1" applyBorder="1" applyAlignment="1">
      <alignment vertical="center"/>
    </xf>
    <xf numFmtId="3" fontId="21" fillId="0" borderId="128" xfId="34" applyNumberFormat="1" applyFont="1" applyFill="1" applyBorder="1" applyAlignment="1">
      <alignment vertical="center"/>
    </xf>
    <xf numFmtId="3" fontId="2" fillId="0" borderId="64" xfId="34" applyNumberFormat="1" applyFont="1" applyFill="1" applyBorder="1" applyAlignment="1">
      <alignment horizontal="right" vertical="center"/>
    </xf>
    <xf numFmtId="3" fontId="2" fillId="0" borderId="67" xfId="34" applyNumberFormat="1" applyFont="1" applyFill="1" applyBorder="1" applyAlignment="1">
      <alignment horizontal="right" vertical="center"/>
    </xf>
    <xf numFmtId="0" fontId="2" fillId="0" borderId="64" xfId="34" applyFont="1" applyFill="1" applyBorder="1" applyAlignment="1">
      <alignment horizontal="left"/>
    </xf>
    <xf numFmtId="0" fontId="2" fillId="0" borderId="64" xfId="34" applyFont="1" applyBorder="1" applyAlignment="1">
      <alignment vertical="center"/>
    </xf>
    <xf numFmtId="0" fontId="2" fillId="0" borderId="67" xfId="34" applyFont="1" applyBorder="1" applyAlignment="1">
      <alignment vertical="center"/>
    </xf>
    <xf numFmtId="3" fontId="8" fillId="0" borderId="128" xfId="34" applyNumberFormat="1" applyFont="1" applyFill="1" applyBorder="1" applyAlignment="1">
      <alignment vertical="center"/>
    </xf>
    <xf numFmtId="0" fontId="5" fillId="22" borderId="62" xfId="34" applyFont="1" applyFill="1" applyBorder="1" applyAlignment="1">
      <alignment horizontal="center" vertical="center"/>
    </xf>
    <xf numFmtId="0" fontId="85" fillId="22" borderId="62" xfId="34" applyFont="1" applyFill="1" applyBorder="1" applyAlignment="1">
      <alignment horizontal="center" vertical="center"/>
    </xf>
    <xf numFmtId="0" fontId="5" fillId="22" borderId="64" xfId="34" applyFont="1" applyFill="1" applyBorder="1" applyAlignment="1">
      <alignment vertical="center"/>
    </xf>
    <xf numFmtId="3" fontId="5" fillId="22" borderId="67" xfId="34" applyNumberFormat="1" applyFont="1" applyFill="1" applyBorder="1" applyAlignment="1">
      <alignment vertical="center"/>
    </xf>
    <xf numFmtId="3" fontId="5" fillId="0" borderId="128" xfId="34" applyNumberFormat="1" applyFont="1" applyFill="1" applyBorder="1" applyAlignment="1">
      <alignment horizontal="right" vertical="center"/>
    </xf>
    <xf numFmtId="0" fontId="2" fillId="22" borderId="64" xfId="34" applyFont="1" applyFill="1" applyBorder="1" applyAlignment="1">
      <alignment vertical="center" wrapText="1"/>
    </xf>
    <xf numFmtId="0" fontId="8" fillId="0" borderId="64" xfId="34" applyFont="1" applyFill="1" applyBorder="1" applyAlignment="1">
      <alignment horizontal="left"/>
    </xf>
    <xf numFmtId="0" fontId="2" fillId="0" borderId="64" xfId="34" applyFont="1" applyFill="1" applyBorder="1" applyAlignment="1">
      <alignment horizontal="left" wrapText="1"/>
    </xf>
    <xf numFmtId="3" fontId="2" fillId="22" borderId="90" xfId="34" applyNumberFormat="1" applyFont="1" applyFill="1" applyBorder="1" applyAlignment="1">
      <alignment vertical="center"/>
    </xf>
    <xf numFmtId="0" fontId="2" fillId="22" borderId="89" xfId="34" applyFont="1" applyFill="1" applyBorder="1" applyAlignment="1">
      <alignment horizontal="center" vertical="center"/>
    </xf>
    <xf numFmtId="0" fontId="2" fillId="22" borderId="90" xfId="34" applyFont="1" applyFill="1" applyBorder="1" applyAlignment="1">
      <alignment vertical="center"/>
    </xf>
    <xf numFmtId="3" fontId="2" fillId="22" borderId="129" xfId="34" applyNumberFormat="1" applyFont="1" applyFill="1" applyBorder="1" applyAlignment="1">
      <alignment vertical="center"/>
    </xf>
    <xf numFmtId="0" fontId="2" fillId="0" borderId="130" xfId="34" applyFont="1" applyFill="1" applyBorder="1" applyAlignment="1">
      <alignment vertical="center"/>
    </xf>
    <xf numFmtId="0" fontId="17" fillId="22" borderId="137" xfId="34" applyFont="1" applyFill="1" applyBorder="1" applyAlignment="1">
      <alignment horizontal="center" vertical="center"/>
    </xf>
    <xf numFmtId="0" fontId="17" fillId="22" borderId="138" xfId="34" applyFont="1" applyFill="1" applyBorder="1" applyAlignment="1">
      <alignment vertical="center"/>
    </xf>
    <xf numFmtId="3" fontId="17" fillId="22" borderId="138" xfId="34" applyNumberFormat="1" applyFont="1" applyFill="1" applyBorder="1" applyAlignment="1">
      <alignment vertical="center"/>
    </xf>
    <xf numFmtId="3" fontId="47" fillId="22" borderId="138" xfId="34" applyNumberFormat="1" applyFont="1" applyFill="1" applyBorder="1" applyAlignment="1">
      <alignment vertical="center"/>
    </xf>
    <xf numFmtId="3" fontId="17" fillId="0" borderId="139" xfId="34" applyNumberFormat="1" applyFont="1" applyFill="1" applyBorder="1" applyAlignment="1">
      <alignment vertical="center"/>
    </xf>
    <xf numFmtId="3" fontId="7" fillId="0" borderId="114" xfId="0" applyNumberFormat="1" applyFont="1" applyFill="1" applyBorder="1" applyAlignment="1" applyProtection="1">
      <alignment vertical="center"/>
      <protection locked="0"/>
    </xf>
    <xf numFmtId="165" fontId="19" fillId="0" borderId="99" xfId="0" applyNumberFormat="1" applyFont="1" applyFill="1" applyBorder="1" applyAlignment="1">
      <alignment vertical="center"/>
    </xf>
    <xf numFmtId="165" fontId="19" fillId="0" borderId="101" xfId="0" applyNumberFormat="1" applyFont="1" applyFill="1" applyBorder="1" applyAlignment="1">
      <alignment vertical="center"/>
    </xf>
    <xf numFmtId="166" fontId="13" fillId="22" borderId="0" xfId="32" applyNumberFormat="1" applyFont="1" applyFill="1" applyAlignment="1">
      <alignment horizontal="left"/>
    </xf>
    <xf numFmtId="166" fontId="13" fillId="22" borderId="0" xfId="32" applyNumberFormat="1" applyFont="1" applyFill="1"/>
    <xf numFmtId="0" fontId="83" fillId="0" borderId="0" xfId="32" applyFill="1" applyAlignment="1">
      <alignment horizontal="center"/>
    </xf>
    <xf numFmtId="0" fontId="83" fillId="0" borderId="0" xfId="32" applyAlignment="1">
      <alignment horizontal="center"/>
    </xf>
    <xf numFmtId="0" fontId="83" fillId="22" borderId="0" xfId="32" applyFill="1" applyAlignment="1">
      <alignment horizontal="center"/>
    </xf>
    <xf numFmtId="0" fontId="2" fillId="22" borderId="0" xfId="32" applyFont="1" applyFill="1"/>
    <xf numFmtId="0" fontId="2" fillId="22" borderId="0" xfId="32" applyFont="1" applyFill="1" applyBorder="1"/>
    <xf numFmtId="0" fontId="2" fillId="0" borderId="0" xfId="32" applyFont="1" applyFill="1"/>
    <xf numFmtId="0" fontId="2" fillId="0" borderId="0" xfId="32" applyFont="1"/>
    <xf numFmtId="0" fontId="2" fillId="22" borderId="0" xfId="32" applyFont="1" applyFill="1" applyBorder="1" applyAlignment="1">
      <alignment horizontal="center"/>
    </xf>
    <xf numFmtId="0" fontId="2" fillId="22" borderId="0" xfId="32" applyFont="1" applyFill="1" applyBorder="1" applyAlignment="1"/>
    <xf numFmtId="0" fontId="2" fillId="0" borderId="0" xfId="32" applyFont="1" applyAlignment="1">
      <alignment horizontal="center"/>
    </xf>
    <xf numFmtId="3" fontId="51" fillId="0" borderId="0" xfId="32" applyNumberFormat="1" applyFont="1"/>
    <xf numFmtId="3" fontId="51" fillId="22" borderId="0" xfId="32" applyNumberFormat="1" applyFont="1" applyFill="1" applyBorder="1"/>
    <xf numFmtId="0" fontId="51" fillId="0" borderId="0" xfId="32" applyFont="1"/>
    <xf numFmtId="0" fontId="51" fillId="22" borderId="0" xfId="32" applyFont="1" applyFill="1" applyBorder="1" applyAlignment="1">
      <alignment vertical="center" wrapText="1"/>
    </xf>
    <xf numFmtId="3" fontId="51" fillId="22" borderId="0" xfId="32" applyNumberFormat="1" applyFont="1" applyFill="1" applyBorder="1" applyAlignment="1">
      <alignment vertical="center"/>
    </xf>
    <xf numFmtId="4" fontId="2" fillId="0" borderId="0" xfId="32" applyNumberFormat="1" applyFont="1"/>
    <xf numFmtId="3" fontId="2" fillId="0" borderId="0" xfId="32" applyNumberFormat="1" applyFont="1"/>
    <xf numFmtId="0" fontId="7" fillId="21" borderId="140" xfId="0" applyFont="1" applyFill="1" applyBorder="1" applyAlignment="1">
      <alignment horizontal="center"/>
    </xf>
    <xf numFmtId="0" fontId="8" fillId="21" borderId="141" xfId="0" applyFont="1" applyFill="1" applyBorder="1" applyAlignment="1">
      <alignment horizontal="center"/>
    </xf>
    <xf numFmtId="4" fontId="47" fillId="26" borderId="138" xfId="0" applyNumberFormat="1" applyFont="1" applyFill="1" applyBorder="1" applyAlignment="1" applyProtection="1">
      <alignment vertical="center"/>
      <protection hidden="1"/>
    </xf>
    <xf numFmtId="4" fontId="47" fillId="27" borderId="15" xfId="0" applyNumberFormat="1" applyFont="1" applyFill="1" applyBorder="1" applyAlignment="1" applyProtection="1">
      <alignment vertical="center"/>
      <protection hidden="1"/>
    </xf>
    <xf numFmtId="4" fontId="47" fillId="27" borderId="128" xfId="0" applyNumberFormat="1" applyFont="1" applyFill="1" applyBorder="1" applyAlignment="1" applyProtection="1">
      <alignment vertical="center"/>
      <protection hidden="1"/>
    </xf>
    <xf numFmtId="4" fontId="47" fillId="26" borderId="139" xfId="0" applyNumberFormat="1" applyFont="1" applyFill="1" applyBorder="1" applyAlignment="1" applyProtection="1">
      <alignment vertical="center"/>
      <protection hidden="1"/>
    </xf>
    <xf numFmtId="0" fontId="19" fillId="22" borderId="0" xfId="0" applyFont="1" applyFill="1" applyBorder="1" applyAlignment="1">
      <alignment horizontal="center"/>
    </xf>
    <xf numFmtId="0" fontId="86" fillId="22" borderId="86" xfId="0" applyFont="1" applyFill="1" applyBorder="1" applyAlignment="1">
      <alignment horizontal="left"/>
    </xf>
    <xf numFmtId="0" fontId="86" fillId="22" borderId="64" xfId="0" applyFont="1" applyFill="1" applyBorder="1" applyAlignment="1">
      <alignment horizontal="left"/>
    </xf>
    <xf numFmtId="0" fontId="20" fillId="22" borderId="0" xfId="0" applyFont="1" applyFill="1"/>
    <xf numFmtId="0" fontId="4" fillId="22" borderId="0" xfId="0" applyFont="1" applyFill="1"/>
    <xf numFmtId="0" fontId="4" fillId="22" borderId="0" xfId="0" applyFont="1" applyFill="1" applyAlignment="1"/>
    <xf numFmtId="0" fontId="19" fillId="22" borderId="0" xfId="0" applyFont="1" applyFill="1" applyAlignment="1">
      <alignment horizontal="center"/>
    </xf>
    <xf numFmtId="0" fontId="4" fillId="22" borderId="0" xfId="0" applyFont="1" applyFill="1" applyAlignment="1">
      <alignment horizontal="center"/>
    </xf>
    <xf numFmtId="0" fontId="4" fillId="22" borderId="0" xfId="0" applyFont="1" applyFill="1" applyBorder="1"/>
    <xf numFmtId="0" fontId="5" fillId="22" borderId="64" xfId="0" applyFont="1" applyFill="1" applyBorder="1" applyAlignment="1">
      <alignment horizontal="left"/>
    </xf>
    <xf numFmtId="0" fontId="2" fillId="22" borderId="0" xfId="0" applyFont="1" applyFill="1" applyAlignment="1">
      <alignment vertical="top"/>
    </xf>
    <xf numFmtId="0" fontId="87" fillId="22" borderId="143" xfId="0" applyFont="1" applyFill="1" applyBorder="1" applyAlignment="1">
      <alignment horizontal="left" vertical="center"/>
    </xf>
    <xf numFmtId="3" fontId="87" fillId="22" borderId="143" xfId="0" applyNumberFormat="1" applyFont="1" applyFill="1" applyBorder="1" applyAlignment="1">
      <alignment horizontal="right" vertical="center"/>
    </xf>
    <xf numFmtId="3" fontId="87" fillId="0" borderId="143" xfId="0" applyNumberFormat="1" applyFont="1" applyFill="1" applyBorder="1" applyAlignment="1">
      <alignment horizontal="right" vertical="center"/>
    </xf>
    <xf numFmtId="4" fontId="87" fillId="0" borderId="144" xfId="0" applyNumberFormat="1" applyFont="1" applyFill="1" applyBorder="1" applyAlignment="1">
      <alignment horizontal="right" vertical="center"/>
    </xf>
    <xf numFmtId="4" fontId="88" fillId="23" borderId="42" xfId="0" applyNumberFormat="1" applyFont="1" applyFill="1" applyBorder="1" applyAlignment="1">
      <alignment horizontal="right"/>
    </xf>
    <xf numFmtId="0" fontId="88" fillId="22" borderId="89" xfId="0" applyFont="1" applyFill="1" applyBorder="1" applyAlignment="1">
      <alignment horizontal="center"/>
    </xf>
    <xf numFmtId="0" fontId="88" fillId="22" borderId="90" xfId="0" applyFont="1" applyFill="1" applyBorder="1" applyAlignment="1">
      <alignment horizontal="left"/>
    </xf>
    <xf numFmtId="3" fontId="88" fillId="22" borderId="90" xfId="0" applyNumberFormat="1" applyFont="1" applyFill="1" applyBorder="1" applyAlignment="1">
      <alignment horizontal="right"/>
    </xf>
    <xf numFmtId="3" fontId="88" fillId="0" borderId="90" xfId="0" applyNumberFormat="1" applyFont="1" applyFill="1" applyBorder="1" applyAlignment="1">
      <alignment horizontal="right"/>
    </xf>
    <xf numFmtId="0" fontId="89" fillId="0" borderId="62" xfId="0" applyFont="1" applyBorder="1" applyAlignment="1">
      <alignment horizontal="center"/>
    </xf>
    <xf numFmtId="0" fontId="89" fillId="0" borderId="64" xfId="0" applyFont="1" applyFill="1" applyBorder="1" applyAlignment="1">
      <alignment horizontal="left"/>
    </xf>
    <xf numFmtId="0" fontId="89" fillId="0" borderId="64" xfId="0" applyFont="1" applyBorder="1"/>
    <xf numFmtId="0" fontId="89" fillId="21" borderId="21" xfId="0" applyFont="1" applyFill="1" applyBorder="1" applyAlignment="1">
      <alignment horizontal="left"/>
    </xf>
    <xf numFmtId="3" fontId="89" fillId="21" borderId="21" xfId="0" applyNumberFormat="1" applyFont="1" applyFill="1" applyBorder="1" applyAlignment="1">
      <alignment horizontal="right"/>
    </xf>
    <xf numFmtId="3" fontId="89" fillId="21" borderId="30" xfId="0" applyNumberFormat="1" applyFont="1" applyFill="1" applyBorder="1" applyAlignment="1">
      <alignment horizontal="right"/>
    </xf>
    <xf numFmtId="0" fontId="89" fillId="22" borderId="62" xfId="0" applyFont="1" applyFill="1" applyBorder="1" applyAlignment="1">
      <alignment horizontal="center" vertical="center"/>
    </xf>
    <xf numFmtId="0" fontId="89" fillId="22" borderId="64" xfId="0" applyFont="1" applyFill="1" applyBorder="1" applyAlignment="1">
      <alignment horizontal="left" vertical="center" wrapText="1"/>
    </xf>
    <xf numFmtId="3" fontId="89" fillId="22" borderId="64" xfId="0" applyNumberFormat="1" applyFont="1" applyFill="1" applyBorder="1" applyAlignment="1">
      <alignment horizontal="right" vertical="center"/>
    </xf>
    <xf numFmtId="0" fontId="89" fillId="21" borderId="64" xfId="0" applyFont="1" applyFill="1" applyBorder="1" applyAlignment="1">
      <alignment horizontal="left"/>
    </xf>
    <xf numFmtId="3" fontId="89" fillId="21" borderId="64" xfId="0" applyNumberFormat="1" applyFont="1" applyFill="1" applyBorder="1" applyAlignment="1">
      <alignment horizontal="right"/>
    </xf>
    <xf numFmtId="3" fontId="89" fillId="21" borderId="128" xfId="0" applyNumberFormat="1" applyFont="1" applyFill="1" applyBorder="1" applyAlignment="1">
      <alignment horizontal="right"/>
    </xf>
    <xf numFmtId="0" fontId="89" fillId="22" borderId="62" xfId="0" applyFont="1" applyFill="1" applyBorder="1" applyAlignment="1">
      <alignment horizontal="center"/>
    </xf>
    <xf numFmtId="0" fontId="89" fillId="0" borderId="86" xfId="0" applyFont="1" applyFill="1" applyBorder="1" applyAlignment="1">
      <alignment horizontal="left"/>
    </xf>
    <xf numFmtId="3" fontId="89" fillId="22" borderId="64" xfId="0" applyNumberFormat="1" applyFont="1" applyFill="1" applyBorder="1" applyAlignment="1">
      <alignment horizontal="right" wrapText="1"/>
    </xf>
    <xf numFmtId="3" fontId="89" fillId="0" borderId="64" xfId="0" applyNumberFormat="1" applyFont="1" applyFill="1" applyBorder="1" applyAlignment="1">
      <alignment horizontal="right" wrapText="1"/>
    </xf>
    <xf numFmtId="0" fontId="89" fillId="22" borderId="64" xfId="0" applyFont="1" applyFill="1" applyBorder="1"/>
    <xf numFmtId="0" fontId="89" fillId="22" borderId="128" xfId="0" applyFont="1" applyFill="1" applyBorder="1"/>
    <xf numFmtId="3" fontId="89" fillId="0" borderId="64" xfId="0" applyNumberFormat="1" applyFont="1" applyFill="1" applyBorder="1" applyAlignment="1">
      <alignment horizontal="right" vertical="center"/>
    </xf>
    <xf numFmtId="3" fontId="89" fillId="0" borderId="64" xfId="0" applyNumberFormat="1" applyFont="1" applyFill="1" applyBorder="1"/>
    <xf numFmtId="0" fontId="89" fillId="22" borderId="64" xfId="0" applyFont="1" applyFill="1" applyBorder="1" applyAlignment="1">
      <alignment vertical="top"/>
    </xf>
    <xf numFmtId="0" fontId="89" fillId="22" borderId="128" xfId="0" applyFont="1" applyFill="1" applyBorder="1" applyAlignment="1">
      <alignment vertical="top"/>
    </xf>
    <xf numFmtId="0" fontId="87" fillId="22" borderId="146" xfId="0" applyFont="1" applyFill="1" applyBorder="1" applyAlignment="1">
      <alignment horizontal="center" vertical="center"/>
    </xf>
    <xf numFmtId="0" fontId="89" fillId="22" borderId="64" xfId="0" applyFont="1" applyFill="1" applyBorder="1" applyAlignment="1">
      <alignment horizontal="left"/>
    </xf>
    <xf numFmtId="3" fontId="89" fillId="22" borderId="64" xfId="0" applyNumberFormat="1" applyFont="1" applyFill="1" applyBorder="1" applyAlignment="1">
      <alignment horizontal="right"/>
    </xf>
    <xf numFmtId="3" fontId="89" fillId="0" borderId="64" xfId="0" applyNumberFormat="1" applyFont="1" applyFill="1" applyBorder="1" applyAlignment="1">
      <alignment horizontal="right"/>
    </xf>
    <xf numFmtId="3" fontId="87" fillId="0" borderId="64" xfId="0" applyNumberFormat="1" applyFont="1" applyFill="1" applyBorder="1" applyAlignment="1">
      <alignment horizontal="right" vertical="center"/>
    </xf>
    <xf numFmtId="4" fontId="89" fillId="22" borderId="128" xfId="0" applyNumberFormat="1" applyFont="1" applyFill="1" applyBorder="1" applyAlignment="1">
      <alignment vertical="center"/>
    </xf>
    <xf numFmtId="0" fontId="89" fillId="21" borderId="21" xfId="0" applyFont="1" applyFill="1" applyBorder="1" applyAlignment="1">
      <alignment vertical="center"/>
    </xf>
    <xf numFmtId="3" fontId="89" fillId="21" borderId="21" xfId="0" applyNumberFormat="1" applyFont="1" applyFill="1" applyBorder="1" applyAlignment="1">
      <alignment horizontal="right" vertical="center"/>
    </xf>
    <xf numFmtId="4" fontId="89" fillId="21" borderId="30" xfId="0" applyNumberFormat="1" applyFont="1" applyFill="1" applyBorder="1" applyAlignment="1">
      <alignment horizontal="right" vertical="center"/>
    </xf>
    <xf numFmtId="0" fontId="36" fillId="21" borderId="10" xfId="0" applyFont="1" applyFill="1" applyBorder="1" applyAlignment="1">
      <alignment horizontal="center"/>
    </xf>
    <xf numFmtId="0" fontId="36" fillId="21" borderId="13" xfId="0" applyFont="1" applyFill="1" applyBorder="1" applyAlignment="1">
      <alignment horizontal="center" vertical="center"/>
    </xf>
    <xf numFmtId="0" fontId="36" fillId="21" borderId="11" xfId="0" applyFont="1" applyFill="1" applyBorder="1" applyAlignment="1">
      <alignment horizontal="center" vertical="top"/>
    </xf>
    <xf numFmtId="0" fontId="2" fillId="21" borderId="41" xfId="0" applyFont="1" applyFill="1" applyBorder="1" applyAlignment="1">
      <alignment horizontal="center" vertical="center"/>
    </xf>
    <xf numFmtId="0" fontId="2" fillId="21" borderId="120" xfId="0" applyFont="1" applyFill="1" applyBorder="1" applyAlignment="1">
      <alignment horizontal="center" vertical="center"/>
    </xf>
    <xf numFmtId="0" fontId="4" fillId="21" borderId="49" xfId="0" applyFont="1" applyFill="1" applyBorder="1" applyAlignment="1">
      <alignment horizontal="center" vertical="center"/>
    </xf>
    <xf numFmtId="0" fontId="4" fillId="21" borderId="46" xfId="0" applyFont="1" applyFill="1" applyBorder="1" applyAlignment="1">
      <alignment horizontal="center" vertical="center"/>
    </xf>
    <xf numFmtId="0" fontId="2" fillId="21" borderId="56" xfId="0" applyFont="1" applyFill="1" applyBorder="1" applyAlignment="1">
      <alignment horizontal="center" vertical="center"/>
    </xf>
    <xf numFmtId="0" fontId="2" fillId="21" borderId="58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4" fillId="21" borderId="47" xfId="0" applyFont="1" applyFill="1" applyBorder="1" applyAlignment="1">
      <alignment horizontal="center" vertical="center"/>
    </xf>
    <xf numFmtId="0" fontId="4" fillId="21" borderId="40" xfId="0" applyFont="1" applyFill="1" applyBorder="1" applyAlignment="1">
      <alignment horizontal="center" vertical="center"/>
    </xf>
    <xf numFmtId="0" fontId="82" fillId="0" borderId="0" xfId="0" applyFont="1"/>
    <xf numFmtId="0" fontId="82" fillId="0" borderId="0" xfId="0" applyFont="1" applyAlignment="1">
      <alignment horizontal="right"/>
    </xf>
    <xf numFmtId="0" fontId="80" fillId="0" borderId="0" xfId="0" applyFont="1"/>
    <xf numFmtId="0" fontId="90" fillId="0" borderId="0" xfId="0" applyFont="1" applyAlignment="1"/>
    <xf numFmtId="0" fontId="92" fillId="0" borderId="0" xfId="0" applyFont="1" applyAlignment="1"/>
    <xf numFmtId="0" fontId="82" fillId="0" borderId="0" xfId="0" applyFont="1" applyBorder="1"/>
    <xf numFmtId="3" fontId="82" fillId="0" borderId="0" xfId="0" applyNumberFormat="1" applyFont="1"/>
    <xf numFmtId="165" fontId="19" fillId="0" borderId="100" xfId="0" applyNumberFormat="1" applyFont="1" applyFill="1" applyBorder="1" applyAlignment="1">
      <alignment vertical="center"/>
    </xf>
    <xf numFmtId="0" fontId="39" fillId="21" borderId="0" xfId="0" applyFont="1" applyFill="1" applyAlignment="1">
      <alignment horizontal="center"/>
    </xf>
    <xf numFmtId="0" fontId="2" fillId="21" borderId="0" xfId="0" applyFont="1" applyFill="1" applyAlignment="1">
      <alignment horizontal="center"/>
    </xf>
    <xf numFmtId="1" fontId="2" fillId="0" borderId="32" xfId="0" applyNumberFormat="1" applyFont="1" applyFill="1" applyBorder="1" applyAlignment="1">
      <alignment horizontal="center"/>
    </xf>
    <xf numFmtId="1" fontId="7" fillId="0" borderId="32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0" fontId="2" fillId="0" borderId="116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3" fontId="19" fillId="0" borderId="0" xfId="0" applyNumberFormat="1" applyFont="1" applyFill="1" applyBorder="1"/>
    <xf numFmtId="3" fontId="2" fillId="0" borderId="0" xfId="0" applyNumberFormat="1" applyFont="1" applyFill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right"/>
    </xf>
    <xf numFmtId="0" fontId="13" fillId="0" borderId="0" xfId="0" applyFont="1" applyFill="1" applyProtection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2" fillId="0" borderId="142" xfId="0" applyFont="1" applyFill="1" applyBorder="1" applyAlignment="1" applyProtection="1">
      <alignment horizontal="center"/>
    </xf>
    <xf numFmtId="0" fontId="2" fillId="0" borderId="140" xfId="0" applyFont="1" applyFill="1" applyBorder="1" applyAlignment="1" applyProtection="1">
      <alignment horizontal="center"/>
    </xf>
    <xf numFmtId="0" fontId="2" fillId="0" borderId="147" xfId="0" applyFont="1" applyFill="1" applyBorder="1" applyAlignment="1" applyProtection="1">
      <alignment horizontal="center"/>
    </xf>
    <xf numFmtId="49" fontId="2" fillId="0" borderId="89" xfId="0" applyNumberFormat="1" applyFont="1" applyFill="1" applyBorder="1" applyAlignment="1" applyProtection="1">
      <alignment horizontal="center" vertical="center"/>
    </xf>
    <xf numFmtId="0" fontId="2" fillId="0" borderId="90" xfId="0" applyFont="1" applyFill="1" applyBorder="1" applyAlignment="1" applyProtection="1">
      <alignment horizontal="center" vertical="center"/>
    </xf>
    <xf numFmtId="3" fontId="7" fillId="0" borderId="114" xfId="0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3" fontId="36" fillId="21" borderId="15" xfId="0" applyNumberFormat="1" applyFont="1" applyFill="1" applyBorder="1" applyAlignment="1">
      <alignment horizontal="right"/>
    </xf>
    <xf numFmtId="0" fontId="98" fillId="0" borderId="0" xfId="0" applyFont="1" applyFill="1" applyAlignment="1"/>
    <xf numFmtId="0" fontId="2" fillId="0" borderId="34" xfId="0" applyNumberFormat="1" applyFont="1" applyFill="1" applyBorder="1" applyAlignment="1">
      <alignment vertical="center" wrapText="1"/>
    </xf>
    <xf numFmtId="0" fontId="2" fillId="0" borderId="35" xfId="0" applyNumberFormat="1" applyFont="1" applyFill="1" applyBorder="1" applyAlignment="1">
      <alignment vertical="center" wrapText="1"/>
    </xf>
    <xf numFmtId="0" fontId="2" fillId="0" borderId="26" xfId="0" applyNumberFormat="1" applyFont="1" applyFill="1" applyBorder="1" applyAlignment="1">
      <alignment vertical="center" wrapText="1"/>
    </xf>
    <xf numFmtId="0" fontId="7" fillId="21" borderId="10" xfId="0" applyFont="1" applyFill="1" applyBorder="1" applyAlignment="1">
      <alignment horizontal="center"/>
    </xf>
    <xf numFmtId="0" fontId="7" fillId="21" borderId="13" xfId="0" applyFont="1" applyFill="1" applyBorder="1" applyAlignment="1">
      <alignment horizontal="center"/>
    </xf>
    <xf numFmtId="3" fontId="18" fillId="21" borderId="21" xfId="0" applyNumberFormat="1" applyFont="1" applyFill="1" applyBorder="1" applyAlignment="1">
      <alignment horizontal="right"/>
    </xf>
    <xf numFmtId="3" fontId="18" fillId="21" borderId="30" xfId="0" applyNumberFormat="1" applyFont="1" applyFill="1" applyBorder="1" applyAlignment="1">
      <alignment horizontal="right"/>
    </xf>
    <xf numFmtId="4" fontId="4" fillId="21" borderId="30" xfId="0" applyNumberFormat="1" applyFont="1" applyFill="1" applyBorder="1" applyAlignment="1">
      <alignment horizontal="right" vertical="center"/>
    </xf>
    <xf numFmtId="3" fontId="36" fillId="21" borderId="41" xfId="0" applyNumberFormat="1" applyFont="1" applyFill="1" applyBorder="1" applyAlignment="1">
      <alignment horizontal="right"/>
    </xf>
    <xf numFmtId="4" fontId="36" fillId="21" borderId="42" xfId="0" applyNumberFormat="1" applyFont="1" applyFill="1" applyBorder="1" applyAlignment="1">
      <alignment horizontal="right"/>
    </xf>
    <xf numFmtId="3" fontId="36" fillId="21" borderId="21" xfId="0" applyNumberFormat="1" applyFont="1" applyFill="1" applyBorder="1" applyAlignment="1">
      <alignment horizontal="right"/>
    </xf>
    <xf numFmtId="4" fontId="36" fillId="21" borderId="30" xfId="0" applyNumberFormat="1" applyFont="1" applyFill="1" applyBorder="1" applyAlignment="1">
      <alignment horizontal="right"/>
    </xf>
    <xf numFmtId="0" fontId="4" fillId="22" borderId="64" xfId="0" applyFont="1" applyFill="1" applyBorder="1" applyAlignment="1">
      <alignment horizontal="left" vertical="center"/>
    </xf>
    <xf numFmtId="0" fontId="2" fillId="21" borderId="10" xfId="0" applyFont="1" applyFill="1" applyBorder="1" applyAlignment="1">
      <alignment horizontal="center" wrapText="1"/>
    </xf>
    <xf numFmtId="0" fontId="2" fillId="21" borderId="13" xfId="0" applyFont="1" applyFill="1" applyBorder="1" applyAlignment="1">
      <alignment horizontal="center" wrapText="1"/>
    </xf>
    <xf numFmtId="0" fontId="2" fillId="21" borderId="11" xfId="0" applyFont="1" applyFill="1" applyBorder="1" applyAlignment="1">
      <alignment horizontal="center" wrapText="1"/>
    </xf>
    <xf numFmtId="0" fontId="36" fillId="21" borderId="13" xfId="0" applyFont="1" applyFill="1" applyBorder="1" applyAlignment="1">
      <alignment horizontal="center"/>
    </xf>
    <xf numFmtId="0" fontId="36" fillId="21" borderId="11" xfId="0" applyFont="1" applyFill="1" applyBorder="1" applyAlignment="1">
      <alignment horizontal="center"/>
    </xf>
    <xf numFmtId="0" fontId="4" fillId="22" borderId="62" xfId="0" applyFont="1" applyFill="1" applyBorder="1" applyAlignment="1">
      <alignment horizontal="center" vertical="top"/>
    </xf>
    <xf numFmtId="0" fontId="4" fillId="22" borderId="142" xfId="0" applyFont="1" applyFill="1" applyBorder="1"/>
    <xf numFmtId="0" fontId="36" fillId="21" borderId="150" xfId="0" applyFont="1" applyFill="1" applyBorder="1" applyAlignment="1">
      <alignment horizontal="center"/>
    </xf>
    <xf numFmtId="0" fontId="4" fillId="22" borderId="116" xfId="0" applyFont="1" applyFill="1" applyBorder="1" applyAlignment="1">
      <alignment horizontal="center"/>
    </xf>
    <xf numFmtId="0" fontId="39" fillId="22" borderId="116" xfId="0" applyFont="1" applyFill="1" applyBorder="1" applyAlignment="1">
      <alignment horizontal="center"/>
    </xf>
    <xf numFmtId="0" fontId="36" fillId="21" borderId="151" xfId="0" applyFont="1" applyFill="1" applyBorder="1" applyAlignment="1">
      <alignment horizontal="center"/>
    </xf>
    <xf numFmtId="0" fontId="4" fillId="22" borderId="140" xfId="0" applyFont="1" applyFill="1" applyBorder="1"/>
    <xf numFmtId="0" fontId="6" fillId="0" borderId="12" xfId="0" applyFont="1" applyFill="1" applyBorder="1" applyAlignment="1">
      <alignment horizontal="center"/>
    </xf>
    <xf numFmtId="0" fontId="4" fillId="0" borderId="64" xfId="0" applyFont="1" applyFill="1" applyBorder="1" applyAlignment="1">
      <alignment horizontal="left" vertical="center"/>
    </xf>
    <xf numFmtId="3" fontId="89" fillId="22" borderId="64" xfId="0" applyNumberFormat="1" applyFont="1" applyFill="1" applyBorder="1" applyAlignment="1">
      <alignment vertical="center"/>
    </xf>
    <xf numFmtId="3" fontId="6" fillId="0" borderId="43" xfId="0" applyNumberFormat="1" applyFont="1" applyFill="1" applyBorder="1"/>
    <xf numFmtId="3" fontId="6" fillId="0" borderId="44" xfId="0" applyNumberFormat="1" applyFont="1" applyFill="1" applyBorder="1"/>
    <xf numFmtId="3" fontId="6" fillId="0" borderId="60" xfId="0" applyNumberFormat="1" applyFont="1" applyFill="1" applyBorder="1"/>
    <xf numFmtId="3" fontId="6" fillId="0" borderId="29" xfId="0" applyNumberFormat="1" applyFont="1" applyFill="1" applyBorder="1"/>
    <xf numFmtId="3" fontId="6" fillId="0" borderId="12" xfId="0" applyNumberFormat="1" applyFont="1" applyFill="1" applyBorder="1"/>
    <xf numFmtId="3" fontId="6" fillId="0" borderId="21" xfId="0" applyNumberFormat="1" applyFont="1" applyFill="1" applyBorder="1"/>
    <xf numFmtId="3" fontId="6" fillId="0" borderId="21" xfId="0" applyNumberFormat="1" applyFont="1" applyFill="1" applyBorder="1" applyAlignment="1">
      <alignment horizontal="center"/>
    </xf>
    <xf numFmtId="3" fontId="6" fillId="0" borderId="17" xfId="0" applyNumberFormat="1" applyFont="1" applyFill="1" applyBorder="1" applyAlignment="1">
      <alignment horizontal="center"/>
    </xf>
    <xf numFmtId="3" fontId="10" fillId="0" borderId="21" xfId="0" applyNumberFormat="1" applyFont="1" applyFill="1" applyBorder="1" applyAlignment="1">
      <alignment horizontal="center"/>
    </xf>
    <xf numFmtId="3" fontId="6" fillId="0" borderId="30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3" fontId="10" fillId="0" borderId="12" xfId="0" applyNumberFormat="1" applyFont="1" applyFill="1" applyBorder="1" applyAlignment="1">
      <alignment horizontal="center"/>
    </xf>
    <xf numFmtId="3" fontId="10" fillId="0" borderId="18" xfId="0" applyNumberFormat="1" applyFont="1" applyFill="1" applyBorder="1"/>
    <xf numFmtId="3" fontId="6" fillId="0" borderId="41" xfId="0" applyNumberFormat="1" applyFont="1" applyFill="1" applyBorder="1" applyAlignment="1">
      <alignment horizontal="center"/>
    </xf>
    <xf numFmtId="3" fontId="6" fillId="0" borderId="41" xfId="0" applyNumberFormat="1" applyFont="1" applyFill="1" applyBorder="1"/>
    <xf numFmtId="3" fontId="6" fillId="0" borderId="47" xfId="0" applyNumberFormat="1" applyFont="1" applyFill="1" applyBorder="1" applyAlignment="1">
      <alignment horizontal="center"/>
    </xf>
    <xf numFmtId="3" fontId="6" fillId="0" borderId="18" xfId="0" applyNumberFormat="1" applyFont="1" applyFill="1" applyBorder="1"/>
    <xf numFmtId="3" fontId="6" fillId="0" borderId="42" xfId="0" applyNumberFormat="1" applyFont="1" applyFill="1" applyBorder="1" applyAlignment="1">
      <alignment horizontal="center"/>
    </xf>
    <xf numFmtId="3" fontId="10" fillId="0" borderId="18" xfId="0" applyNumberFormat="1" applyFont="1" applyFill="1" applyBorder="1" applyAlignment="1">
      <alignment horizontal="center"/>
    </xf>
    <xf numFmtId="3" fontId="10" fillId="0" borderId="41" xfId="0" applyNumberFormat="1" applyFont="1" applyFill="1" applyBorder="1" applyAlignment="1">
      <alignment horizontal="center"/>
    </xf>
    <xf numFmtId="3" fontId="10" fillId="0" borderId="47" xfId="0" applyNumberFormat="1" applyFont="1" applyFill="1" applyBorder="1" applyAlignment="1">
      <alignment horizontal="center"/>
    </xf>
    <xf numFmtId="3" fontId="10" fillId="0" borderId="42" xfId="0" applyNumberFormat="1" applyFont="1" applyFill="1" applyBorder="1" applyAlignment="1">
      <alignment horizontal="center"/>
    </xf>
    <xf numFmtId="3" fontId="10" fillId="0" borderId="17" xfId="0" applyNumberFormat="1" applyFont="1" applyFill="1" applyBorder="1" applyAlignment="1">
      <alignment horizontal="center"/>
    </xf>
    <xf numFmtId="3" fontId="10" fillId="0" borderId="12" xfId="0" applyNumberFormat="1" applyFont="1" applyFill="1" applyBorder="1" applyAlignment="1">
      <alignment horizontal="left"/>
    </xf>
    <xf numFmtId="3" fontId="10" fillId="0" borderId="21" xfId="0" applyNumberFormat="1" applyFont="1" applyFill="1" applyBorder="1" applyAlignment="1">
      <alignment horizontal="right"/>
    </xf>
    <xf numFmtId="3" fontId="6" fillId="0" borderId="17" xfId="0" applyNumberFormat="1" applyFont="1" applyFill="1" applyBorder="1"/>
    <xf numFmtId="3" fontId="6" fillId="0" borderId="15" xfId="0" applyNumberFormat="1" applyFont="1" applyFill="1" applyBorder="1"/>
    <xf numFmtId="3" fontId="6" fillId="0" borderId="30" xfId="0" applyNumberFormat="1" applyFont="1" applyFill="1" applyBorder="1"/>
    <xf numFmtId="3" fontId="6" fillId="0" borderId="42" xfId="0" applyNumberFormat="1" applyFont="1" applyFill="1" applyBorder="1"/>
    <xf numFmtId="3" fontId="10" fillId="0" borderId="49" xfId="0" applyNumberFormat="1" applyFont="1" applyFill="1" applyBorder="1"/>
    <xf numFmtId="3" fontId="10" fillId="0" borderId="28" xfId="0" applyNumberFormat="1" applyFont="1" applyFill="1" applyBorder="1"/>
    <xf numFmtId="3" fontId="10" fillId="0" borderId="38" xfId="0" applyNumberFormat="1" applyFont="1" applyFill="1" applyBorder="1"/>
    <xf numFmtId="3" fontId="10" fillId="0" borderId="12" xfId="0" applyNumberFormat="1" applyFont="1" applyFill="1" applyBorder="1"/>
    <xf numFmtId="3" fontId="10" fillId="0" borderId="21" xfId="0" applyNumberFormat="1" applyFont="1" applyFill="1" applyBorder="1"/>
    <xf numFmtId="3" fontId="10" fillId="0" borderId="15" xfId="0" applyNumberFormat="1" applyFont="1" applyFill="1" applyBorder="1"/>
    <xf numFmtId="3" fontId="6" fillId="0" borderId="47" xfId="0" applyNumberFormat="1" applyFont="1" applyFill="1" applyBorder="1"/>
    <xf numFmtId="3" fontId="10" fillId="0" borderId="30" xfId="0" applyNumberFormat="1" applyFont="1" applyFill="1" applyBorder="1"/>
    <xf numFmtId="3" fontId="6" fillId="0" borderId="46" xfId="0" applyNumberFormat="1" applyFont="1" applyFill="1" applyBorder="1"/>
    <xf numFmtId="3" fontId="10" fillId="0" borderId="41" xfId="0" applyNumberFormat="1" applyFont="1" applyFill="1" applyBorder="1"/>
    <xf numFmtId="3" fontId="10" fillId="0" borderId="42" xfId="0" applyNumberFormat="1" applyFont="1" applyFill="1" applyBorder="1"/>
    <xf numFmtId="3" fontId="10" fillId="0" borderId="36" xfId="0" applyNumberFormat="1" applyFont="1" applyFill="1" applyBorder="1"/>
    <xf numFmtId="3" fontId="10" fillId="0" borderId="52" xfId="0" applyNumberFormat="1" applyFont="1" applyFill="1" applyBorder="1"/>
    <xf numFmtId="3" fontId="10" fillId="0" borderId="61" xfId="0" applyNumberFormat="1" applyFont="1" applyFill="1" applyBorder="1"/>
    <xf numFmtId="3" fontId="10" fillId="0" borderId="27" xfId="0" applyNumberFormat="1" applyFont="1" applyFill="1" applyBorder="1"/>
    <xf numFmtId="3" fontId="10" fillId="0" borderId="152" xfId="0" applyNumberFormat="1" applyFont="1" applyFill="1" applyBorder="1"/>
    <xf numFmtId="3" fontId="10" fillId="0" borderId="31" xfId="0" applyNumberFormat="1" applyFont="1" applyFill="1" applyBorder="1"/>
    <xf numFmtId="3" fontId="2" fillId="22" borderId="0" xfId="0" applyNumberFormat="1" applyFont="1" applyFill="1" applyBorder="1" applyAlignment="1">
      <alignment horizontal="right"/>
    </xf>
    <xf numFmtId="3" fontId="53" fillId="0" borderId="30" xfId="0" applyNumberFormat="1" applyFont="1" applyFill="1" applyBorder="1" applyAlignment="1">
      <alignment vertical="center"/>
    </xf>
    <xf numFmtId="3" fontId="54" fillId="21" borderId="47" xfId="0" applyNumberFormat="1" applyFont="1" applyFill="1" applyBorder="1" applyAlignment="1">
      <alignment vertical="center"/>
    </xf>
    <xf numFmtId="3" fontId="54" fillId="21" borderId="46" xfId="0" applyNumberFormat="1" applyFont="1" applyFill="1" applyBorder="1" applyAlignment="1">
      <alignment vertical="center"/>
    </xf>
    <xf numFmtId="3" fontId="54" fillId="21" borderId="24" xfId="0" applyNumberFormat="1" applyFont="1" applyFill="1" applyBorder="1" applyAlignment="1">
      <alignment vertical="center"/>
    </xf>
    <xf numFmtId="3" fontId="54" fillId="21" borderId="28" xfId="0" applyNumberFormat="1" applyFont="1" applyFill="1" applyBorder="1" applyAlignment="1">
      <alignment vertical="center"/>
    </xf>
    <xf numFmtId="0" fontId="22" fillId="0" borderId="15" xfId="0" applyFont="1" applyBorder="1" applyAlignment="1">
      <alignment horizontal="center"/>
    </xf>
    <xf numFmtId="3" fontId="99" fillId="21" borderId="93" xfId="0" applyNumberFormat="1" applyFont="1" applyFill="1" applyBorder="1" applyAlignment="1">
      <alignment vertical="center"/>
    </xf>
    <xf numFmtId="3" fontId="101" fillId="21" borderId="54" xfId="0" applyNumberFormat="1" applyFont="1" applyFill="1" applyBorder="1" applyAlignment="1">
      <alignment vertical="center"/>
    </xf>
    <xf numFmtId="3" fontId="101" fillId="21" borderId="58" xfId="0" applyNumberFormat="1" applyFont="1" applyFill="1" applyBorder="1" applyAlignment="1">
      <alignment vertical="center"/>
    </xf>
    <xf numFmtId="0" fontId="102" fillId="21" borderId="77" xfId="0" applyFont="1" applyFill="1" applyBorder="1" applyAlignment="1">
      <alignment vertical="center"/>
    </xf>
    <xf numFmtId="0" fontId="10" fillId="21" borderId="33" xfId="0" applyFont="1" applyFill="1" applyBorder="1"/>
    <xf numFmtId="0" fontId="19" fillId="0" borderId="0" xfId="0" applyFont="1" applyFill="1" applyAlignment="1"/>
    <xf numFmtId="0" fontId="54" fillId="21" borderId="0" xfId="0" applyFont="1" applyFill="1" applyAlignment="1"/>
    <xf numFmtId="0" fontId="10" fillId="21" borderId="29" xfId="0" applyFont="1" applyFill="1" applyBorder="1" applyAlignment="1">
      <alignment horizontal="center"/>
    </xf>
    <xf numFmtId="0" fontId="10" fillId="21" borderId="10" xfId="0" applyFont="1" applyFill="1" applyBorder="1"/>
    <xf numFmtId="0" fontId="10" fillId="21" borderId="30" xfId="0" applyFont="1" applyFill="1" applyBorder="1" applyAlignment="1">
      <alignment horizontal="center"/>
    </xf>
    <xf numFmtId="0" fontId="38" fillId="21" borderId="13" xfId="0" applyFont="1" applyFill="1" applyBorder="1" applyAlignment="1">
      <alignment horizontal="center"/>
    </xf>
    <xf numFmtId="0" fontId="38" fillId="21" borderId="154" xfId="0" applyFont="1" applyFill="1" applyBorder="1" applyAlignment="1">
      <alignment horizontal="center"/>
    </xf>
    <xf numFmtId="0" fontId="6" fillId="21" borderId="77" xfId="0" applyFont="1" applyFill="1" applyBorder="1" applyAlignment="1">
      <alignment horizontal="center"/>
    </xf>
    <xf numFmtId="0" fontId="6" fillId="21" borderId="38" xfId="0" applyFont="1" applyFill="1" applyBorder="1" applyAlignment="1">
      <alignment horizontal="center"/>
    </xf>
    <xf numFmtId="0" fontId="54" fillId="21" borderId="107" xfId="0" applyFont="1" applyFill="1" applyBorder="1" applyAlignment="1">
      <alignment horizontal="center"/>
    </xf>
    <xf numFmtId="3" fontId="6" fillId="21" borderId="42" xfId="0" applyNumberFormat="1" applyFont="1" applyFill="1" applyBorder="1" applyAlignment="1">
      <alignment vertical="center"/>
    </xf>
    <xf numFmtId="3" fontId="6" fillId="21" borderId="46" xfId="0" applyNumberFormat="1" applyFont="1" applyFill="1" applyBorder="1" applyAlignment="1">
      <alignment vertical="center"/>
    </xf>
    <xf numFmtId="3" fontId="6" fillId="21" borderId="47" xfId="0" applyNumberFormat="1" applyFont="1" applyFill="1" applyBorder="1" applyAlignment="1">
      <alignment vertical="center"/>
    </xf>
    <xf numFmtId="3" fontId="38" fillId="21" borderId="154" xfId="0" applyNumberFormat="1" applyFont="1" applyFill="1" applyBorder="1" applyAlignment="1">
      <alignment vertical="center"/>
    </xf>
    <xf numFmtId="3" fontId="0" fillId="21" borderId="0" xfId="0" applyNumberFormat="1" applyFill="1" applyBorder="1"/>
    <xf numFmtId="3" fontId="10" fillId="21" borderId="42" xfId="0" applyNumberFormat="1" applyFont="1" applyFill="1" applyBorder="1" applyAlignment="1">
      <alignment vertical="center"/>
    </xf>
    <xf numFmtId="3" fontId="10" fillId="21" borderId="46" xfId="0" applyNumberFormat="1" applyFont="1" applyFill="1" applyBorder="1" applyAlignment="1">
      <alignment vertical="center"/>
    </xf>
    <xf numFmtId="3" fontId="10" fillId="21" borderId="47" xfId="0" applyNumberFormat="1" applyFont="1" applyFill="1" applyBorder="1" applyAlignment="1">
      <alignment vertical="center"/>
    </xf>
    <xf numFmtId="3" fontId="38" fillId="21" borderId="107" xfId="0" applyNumberFormat="1" applyFont="1" applyFill="1" applyBorder="1" applyAlignment="1">
      <alignment vertical="center"/>
    </xf>
    <xf numFmtId="3" fontId="10" fillId="21" borderId="0" xfId="0" applyNumberFormat="1" applyFont="1" applyFill="1" applyBorder="1"/>
    <xf numFmtId="3" fontId="56" fillId="21" borderId="42" xfId="0" applyNumberFormat="1" applyFont="1" applyFill="1" applyBorder="1" applyAlignment="1">
      <alignment vertical="center"/>
    </xf>
    <xf numFmtId="3" fontId="56" fillId="21" borderId="46" xfId="0" applyNumberFormat="1" applyFont="1" applyFill="1" applyBorder="1" applyAlignment="1">
      <alignment vertical="center"/>
    </xf>
    <xf numFmtId="3" fontId="6" fillId="21" borderId="30" xfId="0" applyNumberFormat="1" applyFont="1" applyFill="1" applyBorder="1" applyAlignment="1">
      <alignment vertical="center"/>
    </xf>
    <xf numFmtId="3" fontId="6" fillId="21" borderId="15" xfId="0" applyNumberFormat="1" applyFont="1" applyFill="1" applyBorder="1" applyAlignment="1">
      <alignment vertical="center"/>
    </xf>
    <xf numFmtId="3" fontId="6" fillId="21" borderId="17" xfId="0" applyNumberFormat="1" applyFont="1" applyFill="1" applyBorder="1" applyAlignment="1">
      <alignment vertical="center"/>
    </xf>
    <xf numFmtId="3" fontId="38" fillId="21" borderId="13" xfId="0" applyNumberFormat="1" applyFont="1" applyFill="1" applyBorder="1" applyAlignment="1">
      <alignment vertical="center"/>
    </xf>
    <xf numFmtId="3" fontId="6" fillId="21" borderId="82" xfId="0" applyNumberFormat="1" applyFont="1" applyFill="1" applyBorder="1" applyAlignment="1">
      <alignment vertical="center"/>
    </xf>
    <xf numFmtId="3" fontId="6" fillId="21" borderId="155" xfId="0" applyNumberFormat="1" applyFont="1" applyFill="1" applyBorder="1" applyAlignment="1">
      <alignment vertical="center"/>
    </xf>
    <xf numFmtId="3" fontId="6" fillId="21" borderId="81" xfId="0" applyNumberFormat="1" applyFont="1" applyFill="1" applyBorder="1" applyAlignment="1">
      <alignment vertical="center"/>
    </xf>
    <xf numFmtId="3" fontId="54" fillId="21" borderId="156" xfId="0" applyNumberFormat="1" applyFont="1" applyFill="1" applyBorder="1" applyAlignment="1">
      <alignment vertical="center"/>
    </xf>
    <xf numFmtId="3" fontId="54" fillId="21" borderId="155" xfId="0" applyNumberFormat="1" applyFont="1" applyFill="1" applyBorder="1" applyAlignment="1">
      <alignment vertical="center"/>
    </xf>
    <xf numFmtId="3" fontId="10" fillId="21" borderId="156" xfId="0" applyNumberFormat="1" applyFont="1" applyFill="1" applyBorder="1" applyAlignment="1">
      <alignment vertical="center"/>
    </xf>
    <xf numFmtId="3" fontId="10" fillId="21" borderId="157" xfId="0" applyNumberFormat="1" applyFont="1" applyFill="1" applyBorder="1" applyAlignment="1">
      <alignment vertical="center"/>
    </xf>
    <xf numFmtId="0" fontId="10" fillId="21" borderId="44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38" fillId="0" borderId="58" xfId="0" applyFont="1" applyFill="1" applyBorder="1" applyAlignment="1">
      <alignment horizontal="center"/>
    </xf>
    <xf numFmtId="0" fontId="10" fillId="21" borderId="42" xfId="0" applyFont="1" applyFill="1" applyBorder="1" applyAlignment="1">
      <alignment horizontal="center"/>
    </xf>
    <xf numFmtId="0" fontId="6" fillId="21" borderId="58" xfId="0" applyFont="1" applyFill="1" applyBorder="1" applyAlignment="1">
      <alignment horizontal="center"/>
    </xf>
    <xf numFmtId="3" fontId="6" fillId="21" borderId="115" xfId="0" applyNumberFormat="1" applyFont="1" applyFill="1" applyBorder="1" applyAlignment="1">
      <alignment vertical="center"/>
    </xf>
    <xf numFmtId="0" fontId="2" fillId="0" borderId="34" xfId="0" applyNumberFormat="1" applyFont="1" applyFill="1" applyBorder="1" applyAlignment="1">
      <alignment vertical="center"/>
    </xf>
    <xf numFmtId="0" fontId="2" fillId="0" borderId="35" xfId="0" applyNumberFormat="1" applyFont="1" applyFill="1" applyBorder="1" applyAlignment="1">
      <alignment vertical="center"/>
    </xf>
    <xf numFmtId="0" fontId="2" fillId="0" borderId="26" xfId="0" applyNumberFormat="1" applyFont="1" applyFill="1" applyBorder="1" applyAlignment="1">
      <alignment vertical="center"/>
    </xf>
    <xf numFmtId="3" fontId="7" fillId="0" borderId="49" xfId="0" applyNumberFormat="1" applyFont="1" applyFill="1" applyBorder="1" applyAlignment="1">
      <alignment vertical="center"/>
    </xf>
    <xf numFmtId="0" fontId="19" fillId="0" borderId="158" xfId="0" applyFont="1" applyFill="1" applyBorder="1" applyAlignment="1">
      <alignment vertical="center"/>
    </xf>
    <xf numFmtId="0" fontId="51" fillId="22" borderId="86" xfId="32" applyFont="1" applyFill="1" applyBorder="1" applyAlignment="1">
      <alignment vertical="center" wrapText="1"/>
    </xf>
    <xf numFmtId="0" fontId="2" fillId="22" borderId="142" xfId="32" applyFont="1" applyFill="1" applyBorder="1" applyAlignment="1">
      <alignment horizontal="center"/>
    </xf>
    <xf numFmtId="0" fontId="3" fillId="0" borderId="142" xfId="32" applyFont="1" applyFill="1" applyBorder="1" applyAlignment="1">
      <alignment horizontal="center"/>
    </xf>
    <xf numFmtId="0" fontId="2" fillId="22" borderId="159" xfId="32" applyFont="1" applyFill="1" applyBorder="1" applyAlignment="1">
      <alignment horizontal="center"/>
    </xf>
    <xf numFmtId="0" fontId="2" fillId="22" borderId="116" xfId="32" applyFont="1" applyFill="1" applyBorder="1" applyAlignment="1">
      <alignment horizontal="center"/>
    </xf>
    <xf numFmtId="0" fontId="7" fillId="0" borderId="116" xfId="32" applyFont="1" applyFill="1" applyBorder="1" applyAlignment="1">
      <alignment horizontal="center"/>
    </xf>
    <xf numFmtId="0" fontId="2" fillId="22" borderId="160" xfId="32" applyFont="1" applyFill="1" applyBorder="1" applyAlignment="1">
      <alignment horizontal="center"/>
    </xf>
    <xf numFmtId="0" fontId="2" fillId="22" borderId="140" xfId="32" applyFont="1" applyFill="1" applyBorder="1" applyAlignment="1">
      <alignment horizontal="center"/>
    </xf>
    <xf numFmtId="0" fontId="8" fillId="0" borderId="140" xfId="32" applyFont="1" applyFill="1" applyBorder="1" applyAlignment="1">
      <alignment horizontal="center"/>
    </xf>
    <xf numFmtId="0" fontId="2" fillId="22" borderId="161" xfId="32" applyFont="1" applyFill="1" applyBorder="1" applyAlignment="1">
      <alignment horizontal="center"/>
    </xf>
    <xf numFmtId="0" fontId="2" fillId="22" borderId="162" xfId="32" applyFont="1" applyFill="1" applyBorder="1" applyAlignment="1">
      <alignment horizontal="center"/>
    </xf>
    <xf numFmtId="0" fontId="2" fillId="0" borderId="164" xfId="32" applyFont="1" applyFill="1" applyBorder="1" applyAlignment="1">
      <alignment horizontal="center"/>
    </xf>
    <xf numFmtId="0" fontId="17" fillId="22" borderId="62" xfId="32" applyFont="1" applyFill="1" applyBorder="1" applyAlignment="1">
      <alignment horizontal="center"/>
    </xf>
    <xf numFmtId="0" fontId="17" fillId="22" borderId="86" xfId="32" applyFont="1" applyFill="1" applyBorder="1"/>
    <xf numFmtId="3" fontId="51" fillId="0" borderId="64" xfId="32" applyNumberFormat="1" applyFont="1" applyFill="1" applyBorder="1"/>
    <xf numFmtId="4" fontId="17" fillId="22" borderId="64" xfId="32" applyNumberFormat="1" applyFont="1" applyFill="1" applyBorder="1"/>
    <xf numFmtId="3" fontId="51" fillId="22" borderId="165" xfId="32" applyNumberFormat="1" applyFont="1" applyFill="1" applyBorder="1" applyAlignment="1">
      <alignment horizontal="center"/>
    </xf>
    <xf numFmtId="3" fontId="51" fillId="22" borderId="64" xfId="32" applyNumberFormat="1" applyFont="1" applyFill="1" applyBorder="1"/>
    <xf numFmtId="3" fontId="17" fillId="22" borderId="64" xfId="32" applyNumberFormat="1" applyFont="1" applyFill="1" applyBorder="1"/>
    <xf numFmtId="3" fontId="51" fillId="22" borderId="166" xfId="32" applyNumberFormat="1" applyFont="1" applyFill="1" applyBorder="1"/>
    <xf numFmtId="0" fontId="47" fillId="22" borderId="62" xfId="32" applyFont="1" applyFill="1" applyBorder="1" applyAlignment="1">
      <alignment horizontal="center" vertical="center"/>
    </xf>
    <xf numFmtId="3" fontId="52" fillId="22" borderId="86" xfId="32" applyNumberFormat="1" applyFont="1" applyFill="1" applyBorder="1" applyAlignment="1">
      <alignment vertical="center" wrapText="1"/>
    </xf>
    <xf numFmtId="3" fontId="51" fillId="22" borderId="167" xfId="32" applyNumberFormat="1" applyFont="1" applyFill="1" applyBorder="1" applyAlignment="1">
      <alignment horizontal="center" vertical="center"/>
    </xf>
    <xf numFmtId="0" fontId="51" fillId="22" borderId="64" xfId="32" applyFont="1" applyFill="1" applyBorder="1" applyAlignment="1">
      <alignment vertical="center"/>
    </xf>
    <xf numFmtId="3" fontId="47" fillId="0" borderId="64" xfId="32" applyNumberFormat="1" applyFont="1" applyFill="1" applyBorder="1" applyAlignment="1" applyProtection="1">
      <alignment vertical="center"/>
      <protection hidden="1"/>
    </xf>
    <xf numFmtId="3" fontId="52" fillId="0" borderId="64" xfId="32" applyNumberFormat="1" applyFont="1" applyFill="1" applyBorder="1" applyAlignment="1" applyProtection="1">
      <alignment vertical="center"/>
      <protection hidden="1"/>
    </xf>
    <xf numFmtId="0" fontId="51" fillId="22" borderId="167" xfId="32" applyFont="1" applyFill="1" applyBorder="1" applyAlignment="1">
      <alignment horizontal="center" vertical="center"/>
    </xf>
    <xf numFmtId="0" fontId="51" fillId="22" borderId="64" xfId="32" applyFont="1" applyFill="1" applyBorder="1" applyAlignment="1">
      <alignment vertical="center" wrapText="1"/>
    </xf>
    <xf numFmtId="0" fontId="47" fillId="22" borderId="64" xfId="32" applyFont="1" applyFill="1" applyBorder="1" applyAlignment="1">
      <alignment vertical="center" wrapText="1"/>
    </xf>
    <xf numFmtId="0" fontId="51" fillId="22" borderId="62" xfId="32" applyFont="1" applyFill="1" applyBorder="1" applyAlignment="1">
      <alignment horizontal="center" vertical="center"/>
    </xf>
    <xf numFmtId="0" fontId="51" fillId="22" borderId="86" xfId="32" applyFont="1" applyFill="1" applyBorder="1" applyAlignment="1">
      <alignment vertical="center"/>
    </xf>
    <xf numFmtId="3" fontId="103" fillId="0" borderId="64" xfId="32" applyNumberFormat="1" applyFont="1" applyFill="1" applyBorder="1" applyAlignment="1" applyProtection="1">
      <alignment vertical="center"/>
      <protection hidden="1"/>
    </xf>
    <xf numFmtId="3" fontId="51" fillId="0" borderId="64" xfId="32" applyNumberFormat="1" applyFont="1" applyFill="1" applyBorder="1" applyAlignment="1" applyProtection="1">
      <alignment vertical="center"/>
      <protection hidden="1"/>
    </xf>
    <xf numFmtId="3" fontId="51" fillId="0" borderId="167" xfId="32" applyNumberFormat="1" applyFont="1" applyFill="1" applyBorder="1" applyAlignment="1">
      <alignment horizontal="center" vertical="center"/>
    </xf>
    <xf numFmtId="0" fontId="51" fillId="0" borderId="64" xfId="32" applyFont="1" applyFill="1" applyBorder="1" applyAlignment="1">
      <alignment vertical="center"/>
    </xf>
    <xf numFmtId="3" fontId="51" fillId="25" borderId="168" xfId="32" applyNumberFormat="1" applyFont="1" applyFill="1" applyBorder="1"/>
    <xf numFmtId="3" fontId="51" fillId="0" borderId="64" xfId="32" applyNumberFormat="1" applyFont="1" applyFill="1" applyBorder="1" applyAlignment="1" applyProtection="1">
      <alignment vertical="center"/>
      <protection locked="0"/>
    </xf>
    <xf numFmtId="3" fontId="17" fillId="0" borderId="64" xfId="32" applyNumberFormat="1" applyFont="1" applyFill="1" applyBorder="1" applyAlignment="1" applyProtection="1">
      <alignment vertical="center"/>
      <protection locked="0"/>
    </xf>
    <xf numFmtId="0" fontId="51" fillId="0" borderId="169" xfId="32" applyFont="1" applyFill="1" applyBorder="1" applyAlignment="1"/>
    <xf numFmtId="0" fontId="17" fillId="25" borderId="170" xfId="32" applyFont="1" applyFill="1" applyBorder="1"/>
    <xf numFmtId="3" fontId="51" fillId="28" borderId="125" xfId="32" applyNumberFormat="1" applyFont="1" applyFill="1" applyBorder="1"/>
    <xf numFmtId="3" fontId="17" fillId="25" borderId="125" xfId="32" applyNumberFormat="1" applyFont="1" applyFill="1" applyBorder="1"/>
    <xf numFmtId="3" fontId="17" fillId="25" borderId="138" xfId="32" applyNumberFormat="1" applyFont="1" applyFill="1" applyBorder="1"/>
    <xf numFmtId="0" fontId="17" fillId="25" borderId="171" xfId="32" applyFont="1" applyFill="1" applyBorder="1"/>
    <xf numFmtId="3" fontId="17" fillId="28" borderId="125" xfId="32" applyNumberFormat="1" applyFont="1" applyFill="1" applyBorder="1"/>
    <xf numFmtId="0" fontId="17" fillId="25" borderId="172" xfId="32" applyFont="1" applyFill="1" applyBorder="1"/>
    <xf numFmtId="0" fontId="17" fillId="25" borderId="173" xfId="32" applyFont="1" applyFill="1" applyBorder="1"/>
    <xf numFmtId="3" fontId="47" fillId="0" borderId="64" xfId="32" applyNumberFormat="1" applyFont="1" applyFill="1" applyBorder="1" applyAlignment="1">
      <alignment vertical="center"/>
    </xf>
    <xf numFmtId="3" fontId="52" fillId="0" borderId="64" xfId="32" applyNumberFormat="1" applyFont="1" applyFill="1" applyBorder="1" applyAlignment="1">
      <alignment vertical="center"/>
    </xf>
    <xf numFmtId="3" fontId="47" fillId="0" borderId="64" xfId="32" applyNumberFormat="1" applyFont="1" applyFill="1" applyBorder="1" applyAlignment="1" applyProtection="1">
      <alignment vertical="center"/>
      <protection locked="0"/>
    </xf>
    <xf numFmtId="0" fontId="51" fillId="0" borderId="64" xfId="32" applyFont="1" applyFill="1" applyBorder="1" applyAlignment="1">
      <alignment vertical="center" wrapText="1"/>
    </xf>
    <xf numFmtId="3" fontId="51" fillId="25" borderId="168" xfId="32" applyNumberFormat="1" applyFont="1" applyFill="1" applyBorder="1" applyAlignment="1">
      <alignment vertical="center"/>
    </xf>
    <xf numFmtId="0" fontId="17" fillId="25" borderId="170" xfId="32" applyFont="1" applyFill="1" applyBorder="1" applyAlignment="1">
      <alignment vertical="center"/>
    </xf>
    <xf numFmtId="3" fontId="51" fillId="28" borderId="125" xfId="32" applyNumberFormat="1" applyFont="1" applyFill="1" applyBorder="1" applyAlignment="1">
      <alignment vertical="center"/>
    </xf>
    <xf numFmtId="3" fontId="51" fillId="28" borderId="126" xfId="32" applyNumberFormat="1" applyFont="1" applyFill="1" applyBorder="1" applyAlignment="1">
      <alignment vertical="center"/>
    </xf>
    <xf numFmtId="3" fontId="17" fillId="25" borderId="125" xfId="32" applyNumberFormat="1" applyFont="1" applyFill="1" applyBorder="1" applyAlignment="1">
      <alignment vertical="center"/>
    </xf>
    <xf numFmtId="3" fontId="17" fillId="25" borderId="138" xfId="32" applyNumberFormat="1" applyFont="1" applyFill="1" applyBorder="1" applyAlignment="1">
      <alignment vertical="center"/>
    </xf>
    <xf numFmtId="3" fontId="17" fillId="28" borderId="125" xfId="32" applyNumberFormat="1" applyFont="1" applyFill="1" applyBorder="1" applyAlignment="1">
      <alignment vertical="center"/>
    </xf>
    <xf numFmtId="0" fontId="17" fillId="25" borderId="172" xfId="32" applyFont="1" applyFill="1" applyBorder="1" applyAlignment="1">
      <alignment vertical="center"/>
    </xf>
    <xf numFmtId="3" fontId="17" fillId="0" borderId="64" xfId="32" applyNumberFormat="1" applyFont="1" applyFill="1" applyBorder="1" applyAlignment="1">
      <alignment vertical="center"/>
    </xf>
    <xf numFmtId="3" fontId="17" fillId="0" borderId="174" xfId="32" applyNumberFormat="1" applyFont="1" applyFill="1" applyBorder="1" applyAlignment="1">
      <alignment vertical="center"/>
    </xf>
    <xf numFmtId="0" fontId="17" fillId="0" borderId="62" xfId="32" applyFont="1" applyFill="1" applyBorder="1" applyAlignment="1">
      <alignment horizontal="center" vertical="center"/>
    </xf>
    <xf numFmtId="0" fontId="17" fillId="0" borderId="86" xfId="32" applyFont="1" applyFill="1" applyBorder="1" applyAlignment="1">
      <alignment vertical="center"/>
    </xf>
    <xf numFmtId="3" fontId="17" fillId="0" borderId="67" xfId="32" applyNumberFormat="1" applyFont="1" applyFill="1" applyBorder="1" applyAlignment="1">
      <alignment vertical="center"/>
    </xf>
    <xf numFmtId="3" fontId="51" fillId="25" borderId="175" xfId="32" applyNumberFormat="1" applyFont="1" applyFill="1" applyBorder="1" applyAlignment="1">
      <alignment vertical="center"/>
    </xf>
    <xf numFmtId="3" fontId="17" fillId="0" borderId="167" xfId="32" applyNumberFormat="1" applyFont="1" applyFill="1" applyBorder="1" applyAlignment="1">
      <alignment horizontal="center" vertical="center"/>
    </xf>
    <xf numFmtId="0" fontId="17" fillId="25" borderId="176" xfId="32" applyFont="1" applyFill="1" applyBorder="1" applyAlignment="1">
      <alignment vertical="center"/>
    </xf>
    <xf numFmtId="3" fontId="51" fillId="28" borderId="177" xfId="32" applyNumberFormat="1" applyFont="1" applyFill="1" applyBorder="1" applyAlignment="1">
      <alignment vertical="center"/>
    </xf>
    <xf numFmtId="3" fontId="51" fillId="28" borderId="178" xfId="32" applyNumberFormat="1" applyFont="1" applyFill="1" applyBorder="1" applyAlignment="1">
      <alignment vertical="center"/>
    </xf>
    <xf numFmtId="3" fontId="17" fillId="25" borderId="177" xfId="32" applyNumberFormat="1" applyFont="1" applyFill="1" applyBorder="1" applyAlignment="1">
      <alignment vertical="center"/>
    </xf>
    <xf numFmtId="3" fontId="17" fillId="25" borderId="179" xfId="32" applyNumberFormat="1" applyFont="1" applyFill="1" applyBorder="1" applyAlignment="1">
      <alignment vertical="center"/>
    </xf>
    <xf numFmtId="0" fontId="17" fillId="25" borderId="177" xfId="32" applyFont="1" applyFill="1" applyBorder="1" applyAlignment="1">
      <alignment vertical="center"/>
    </xf>
    <xf numFmtId="3" fontId="17" fillId="28" borderId="177" xfId="32" applyNumberFormat="1" applyFont="1" applyFill="1" applyBorder="1" applyAlignment="1">
      <alignment vertical="center"/>
    </xf>
    <xf numFmtId="0" fontId="17" fillId="25" borderId="180" xfId="32" applyFont="1" applyFill="1" applyBorder="1" applyAlignment="1">
      <alignment vertical="center"/>
    </xf>
    <xf numFmtId="0" fontId="17" fillId="25" borderId="179" xfId="32" applyFont="1" applyFill="1" applyBorder="1" applyAlignment="1">
      <alignment vertical="center"/>
    </xf>
    <xf numFmtId="0" fontId="47" fillId="0" borderId="181" xfId="32" applyFont="1" applyFill="1" applyBorder="1" applyAlignment="1">
      <alignment horizontal="center" vertical="center"/>
    </xf>
    <xf numFmtId="0" fontId="47" fillId="0" borderId="177" xfId="32" applyFont="1" applyFill="1" applyBorder="1" applyAlignment="1">
      <alignment vertical="center" wrapText="1"/>
    </xf>
    <xf numFmtId="0" fontId="51" fillId="0" borderId="33" xfId="32" applyFont="1" applyFill="1" applyBorder="1"/>
    <xf numFmtId="0" fontId="51" fillId="0" borderId="35" xfId="32" applyFont="1" applyFill="1" applyBorder="1"/>
    <xf numFmtId="0" fontId="47" fillId="0" borderId="62" xfId="32" applyFont="1" applyFill="1" applyBorder="1" applyAlignment="1">
      <alignment horizontal="center" vertical="center"/>
    </xf>
    <xf numFmtId="0" fontId="47" fillId="0" borderId="86" xfId="32" applyFont="1" applyFill="1" applyBorder="1" applyAlignment="1">
      <alignment horizontal="left" vertical="center"/>
    </xf>
    <xf numFmtId="0" fontId="17" fillId="0" borderId="86" xfId="32" applyFont="1" applyFill="1" applyBorder="1" applyAlignment="1">
      <alignment horizontal="left" vertical="center"/>
    </xf>
    <xf numFmtId="3" fontId="51" fillId="0" borderId="67" xfId="32" applyNumberFormat="1" applyFont="1" applyFill="1" applyBorder="1" applyAlignment="1" applyProtection="1">
      <alignment vertical="center"/>
      <protection hidden="1"/>
    </xf>
    <xf numFmtId="0" fontId="17" fillId="0" borderId="167" xfId="32" applyFont="1" applyFill="1" applyBorder="1" applyAlignment="1">
      <alignment horizontal="center" vertical="center"/>
    </xf>
    <xf numFmtId="0" fontId="17" fillId="0" borderId="64" xfId="32" applyFont="1" applyFill="1" applyBorder="1" applyAlignment="1">
      <alignment horizontal="left" vertical="center"/>
    </xf>
    <xf numFmtId="0" fontId="51" fillId="0" borderId="33" xfId="32" applyFont="1" applyFill="1" applyBorder="1" applyAlignment="1">
      <alignment vertical="center"/>
    </xf>
    <xf numFmtId="0" fontId="2" fillId="0" borderId="0" xfId="32" applyFont="1" applyFill="1" applyBorder="1"/>
    <xf numFmtId="3" fontId="51" fillId="22" borderId="0" xfId="32" applyNumberFormat="1" applyFont="1" applyFill="1" applyBorder="1" applyAlignment="1">
      <alignment horizontal="center" vertical="center"/>
    </xf>
    <xf numFmtId="3" fontId="17" fillId="0" borderId="35" xfId="32" applyNumberFormat="1" applyFont="1" applyFill="1" applyBorder="1" applyAlignment="1">
      <alignment horizontal="center" vertical="center"/>
    </xf>
    <xf numFmtId="3" fontId="17" fillId="0" borderId="33" xfId="32" applyNumberFormat="1" applyFont="1" applyFill="1" applyBorder="1" applyAlignment="1">
      <alignment horizontal="center" vertical="center"/>
    </xf>
    <xf numFmtId="0" fontId="7" fillId="22" borderId="140" xfId="32" applyFont="1" applyFill="1" applyBorder="1" applyAlignment="1">
      <alignment horizontal="center"/>
    </xf>
    <xf numFmtId="0" fontId="8" fillId="24" borderId="10" xfId="0" applyFont="1" applyFill="1" applyBorder="1" applyAlignment="1">
      <alignment horizontal="center"/>
    </xf>
    <xf numFmtId="0" fontId="8" fillId="21" borderId="13" xfId="0" applyFont="1" applyFill="1" applyBorder="1" applyAlignment="1">
      <alignment horizontal="center"/>
    </xf>
    <xf numFmtId="0" fontId="8" fillId="21" borderId="147" xfId="0" applyFont="1" applyFill="1" applyBorder="1" applyAlignment="1">
      <alignment horizontal="center"/>
    </xf>
    <xf numFmtId="0" fontId="2" fillId="0" borderId="182" xfId="32" applyFont="1" applyFill="1" applyBorder="1" applyAlignment="1">
      <alignment horizontal="center"/>
    </xf>
    <xf numFmtId="3" fontId="17" fillId="25" borderId="140" xfId="32" applyNumberFormat="1" applyFont="1" applyFill="1" applyBorder="1" applyAlignment="1">
      <alignment horizontal="center" vertical="center"/>
    </xf>
    <xf numFmtId="3" fontId="17" fillId="25" borderId="147" xfId="32" applyNumberFormat="1" applyFont="1" applyFill="1" applyBorder="1" applyAlignment="1">
      <alignment horizontal="center"/>
    </xf>
    <xf numFmtId="3" fontId="47" fillId="25" borderId="85" xfId="32" applyNumberFormat="1" applyFont="1" applyFill="1" applyBorder="1" applyAlignment="1">
      <alignment horizontal="center"/>
    </xf>
    <xf numFmtId="3" fontId="17" fillId="25" borderId="183" xfId="32" applyNumberFormat="1" applyFont="1" applyFill="1" applyBorder="1" applyAlignment="1">
      <alignment horizontal="center" vertical="center"/>
    </xf>
    <xf numFmtId="3" fontId="17" fillId="25" borderId="127" xfId="32" applyNumberFormat="1" applyFont="1" applyFill="1" applyBorder="1"/>
    <xf numFmtId="3" fontId="17" fillId="25" borderId="127" xfId="32" applyNumberFormat="1" applyFont="1" applyFill="1" applyBorder="1" applyAlignment="1">
      <alignment vertical="center"/>
    </xf>
    <xf numFmtId="3" fontId="17" fillId="0" borderId="128" xfId="32" applyNumberFormat="1" applyFont="1" applyFill="1" applyBorder="1" applyAlignment="1">
      <alignment vertical="center"/>
    </xf>
    <xf numFmtId="3" fontId="17" fillId="25" borderId="184" xfId="32" applyNumberFormat="1" applyFont="1" applyFill="1" applyBorder="1" applyAlignment="1">
      <alignment vertical="center"/>
    </xf>
    <xf numFmtId="3" fontId="17" fillId="0" borderId="185" xfId="32" applyNumberFormat="1" applyFont="1" applyFill="1" applyBorder="1" applyAlignment="1">
      <alignment vertical="center"/>
    </xf>
    <xf numFmtId="3" fontId="17" fillId="0" borderId="67" xfId="32" applyNumberFormat="1" applyFont="1" applyFill="1" applyBorder="1" applyAlignment="1" applyProtection="1">
      <alignment vertical="center"/>
      <protection hidden="1"/>
    </xf>
    <xf numFmtId="3" fontId="17" fillId="25" borderId="178" xfId="32" applyNumberFormat="1" applyFont="1" applyFill="1" applyBorder="1" applyAlignment="1">
      <alignment vertical="center"/>
    </xf>
    <xf numFmtId="4" fontId="47" fillId="26" borderId="186" xfId="0" applyNumberFormat="1" applyFont="1" applyFill="1" applyBorder="1" applyAlignment="1" applyProtection="1">
      <alignment vertical="center"/>
      <protection hidden="1"/>
    </xf>
    <xf numFmtId="3" fontId="17" fillId="22" borderId="187" xfId="32" applyNumberFormat="1" applyFont="1" applyFill="1" applyBorder="1" applyAlignment="1">
      <alignment vertical="center"/>
    </xf>
    <xf numFmtId="3" fontId="51" fillId="25" borderId="188" xfId="32" applyNumberFormat="1" applyFont="1" applyFill="1" applyBorder="1" applyAlignment="1">
      <alignment vertical="center"/>
    </xf>
    <xf numFmtId="4" fontId="29" fillId="0" borderId="122" xfId="0" applyNumberFormat="1" applyFont="1" applyFill="1" applyBorder="1" applyAlignment="1">
      <alignment vertical="center"/>
    </xf>
    <xf numFmtId="49" fontId="8" fillId="22" borderId="62" xfId="0" applyNumberFormat="1" applyFont="1" applyFill="1" applyBorder="1" applyAlignment="1" applyProtection="1">
      <alignment horizontal="center" vertical="center"/>
    </xf>
    <xf numFmtId="3" fontId="7" fillId="0" borderId="113" xfId="0" applyNumberFormat="1" applyFont="1" applyFill="1" applyBorder="1" applyAlignment="1" applyProtection="1">
      <alignment vertical="center"/>
    </xf>
    <xf numFmtId="3" fontId="7" fillId="0" borderId="117" xfId="0" applyNumberFormat="1" applyFont="1" applyFill="1" applyBorder="1" applyAlignment="1" applyProtection="1">
      <alignment vertical="center"/>
    </xf>
    <xf numFmtId="3" fontId="3" fillId="0" borderId="12" xfId="0" applyNumberFormat="1" applyFont="1" applyFill="1" applyBorder="1" applyAlignment="1">
      <alignment vertical="center"/>
    </xf>
    <xf numFmtId="3" fontId="51" fillId="22" borderId="128" xfId="32" applyNumberFormat="1" applyFont="1" applyFill="1" applyBorder="1" applyAlignment="1" applyProtection="1">
      <alignment vertical="center"/>
      <protection locked="0"/>
    </xf>
    <xf numFmtId="0" fontId="2" fillId="22" borderId="189" xfId="32" applyFont="1" applyFill="1" applyBorder="1" applyAlignment="1">
      <alignment horizontal="center"/>
    </xf>
    <xf numFmtId="0" fontId="2" fillId="22" borderId="90" xfId="32" applyFont="1" applyFill="1" applyBorder="1" applyAlignment="1">
      <alignment horizontal="center"/>
    </xf>
    <xf numFmtId="0" fontId="2" fillId="22" borderId="190" xfId="32" applyFont="1" applyFill="1" applyBorder="1" applyAlignment="1">
      <alignment horizontal="center"/>
    </xf>
    <xf numFmtId="0" fontId="2" fillId="22" borderId="109" xfId="32" applyFont="1" applyFill="1" applyBorder="1" applyAlignment="1">
      <alignment horizontal="center"/>
    </xf>
    <xf numFmtId="0" fontId="0" fillId="22" borderId="0" xfId="0" applyFill="1"/>
    <xf numFmtId="3" fontId="0" fillId="22" borderId="0" xfId="0" applyNumberFormat="1" applyFill="1"/>
    <xf numFmtId="0" fontId="3" fillId="22" borderId="142" xfId="0" applyFont="1" applyFill="1" applyBorder="1" applyAlignment="1">
      <alignment horizontal="center"/>
    </xf>
    <xf numFmtId="0" fontId="19" fillId="22" borderId="142" xfId="0" applyFont="1" applyFill="1" applyBorder="1" applyAlignment="1">
      <alignment horizontal="center"/>
    </xf>
    <xf numFmtId="3" fontId="7" fillId="22" borderId="142" xfId="0" applyNumberFormat="1" applyFont="1" applyFill="1" applyBorder="1" applyAlignment="1">
      <alignment horizontal="center"/>
    </xf>
    <xf numFmtId="0" fontId="7" fillId="0" borderId="142" xfId="0" applyFont="1" applyFill="1" applyBorder="1" applyAlignment="1">
      <alignment horizontal="center"/>
    </xf>
    <xf numFmtId="0" fontId="3" fillId="22" borderId="116" xfId="0" applyFont="1" applyFill="1" applyBorder="1" applyAlignment="1">
      <alignment horizontal="center"/>
    </xf>
    <xf numFmtId="0" fontId="19" fillId="22" borderId="191" xfId="0" applyFont="1" applyFill="1" applyBorder="1" applyAlignment="1">
      <alignment horizontal="center"/>
    </xf>
    <xf numFmtId="3" fontId="7" fillId="22" borderId="116" xfId="0" applyNumberFormat="1" applyFont="1" applyFill="1" applyBorder="1" applyAlignment="1">
      <alignment horizontal="center"/>
    </xf>
    <xf numFmtId="3" fontId="7" fillId="22" borderId="140" xfId="0" applyNumberFormat="1" applyFont="1" applyFill="1" applyBorder="1" applyAlignment="1">
      <alignment horizontal="center"/>
    </xf>
    <xf numFmtId="3" fontId="3" fillId="0" borderId="140" xfId="0" applyNumberFormat="1" applyFont="1" applyFill="1" applyBorder="1" applyAlignment="1">
      <alignment horizontal="center"/>
    </xf>
    <xf numFmtId="0" fontId="2" fillId="22" borderId="116" xfId="0" applyFont="1" applyFill="1" applyBorder="1" applyAlignment="1">
      <alignment horizontal="center"/>
    </xf>
    <xf numFmtId="0" fontId="19" fillId="22" borderId="116" xfId="0" applyFont="1" applyFill="1" applyBorder="1"/>
    <xf numFmtId="0" fontId="19" fillId="22" borderId="116" xfId="0" applyFont="1" applyFill="1" applyBorder="1" applyAlignment="1">
      <alignment horizontal="center"/>
    </xf>
    <xf numFmtId="0" fontId="19" fillId="22" borderId="63" xfId="0" applyFont="1" applyFill="1" applyBorder="1"/>
    <xf numFmtId="3" fontId="19" fillId="22" borderId="116" xfId="0" applyNumberFormat="1" applyFont="1" applyFill="1" applyBorder="1"/>
    <xf numFmtId="0" fontId="4" fillId="0" borderId="116" xfId="0" applyFont="1" applyFill="1" applyBorder="1"/>
    <xf numFmtId="3" fontId="19" fillId="0" borderId="116" xfId="0" applyNumberFormat="1" applyFont="1" applyFill="1" applyBorder="1"/>
    <xf numFmtId="0" fontId="17" fillId="22" borderId="63" xfId="0" applyFont="1" applyFill="1" applyBorder="1" applyAlignment="1">
      <alignment horizontal="center"/>
    </xf>
    <xf numFmtId="0" fontId="17" fillId="22" borderId="63" xfId="0" applyFont="1" applyFill="1" applyBorder="1"/>
    <xf numFmtId="0" fontId="12" fillId="22" borderId="116" xfId="0" applyFont="1" applyFill="1" applyBorder="1" applyAlignment="1">
      <alignment horizontal="center"/>
    </xf>
    <xf numFmtId="0" fontId="12" fillId="22" borderId="63" xfId="0" applyFont="1" applyFill="1" applyBorder="1"/>
    <xf numFmtId="0" fontId="19" fillId="22" borderId="0" xfId="0" applyFont="1" applyFill="1" applyBorder="1"/>
    <xf numFmtId="0" fontId="2" fillId="22" borderId="63" xfId="0" applyFont="1" applyFill="1" applyBorder="1"/>
    <xf numFmtId="3" fontId="2" fillId="22" borderId="13" xfId="0" applyNumberFormat="1" applyFont="1" applyFill="1" applyBorder="1" applyAlignment="1">
      <alignment horizontal="right" vertical="center"/>
    </xf>
    <xf numFmtId="3" fontId="8" fillId="0" borderId="13" xfId="0" applyNumberFormat="1" applyFont="1" applyFill="1" applyBorder="1" applyAlignment="1">
      <alignment vertical="center"/>
    </xf>
    <xf numFmtId="0" fontId="39" fillId="22" borderId="116" xfId="0" applyFont="1" applyFill="1" applyBorder="1" applyAlignment="1">
      <alignment horizontal="center" vertical="top"/>
    </xf>
    <xf numFmtId="3" fontId="12" fillId="22" borderId="13" xfId="0" applyNumberFormat="1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0" fontId="9" fillId="22" borderId="0" xfId="0" applyFont="1" applyFill="1" applyBorder="1"/>
    <xf numFmtId="3" fontId="12" fillId="0" borderId="193" xfId="0" applyNumberFormat="1" applyFont="1" applyFill="1" applyBorder="1" applyAlignment="1">
      <alignment horizontal="right" vertical="center"/>
    </xf>
    <xf numFmtId="0" fontId="104" fillId="22" borderId="83" xfId="0" applyFont="1" applyFill="1" applyBorder="1" applyAlignment="1">
      <alignment horizontal="center" vertical="center"/>
    </xf>
    <xf numFmtId="0" fontId="14" fillId="22" borderId="83" xfId="0" applyFont="1" applyFill="1" applyBorder="1" applyAlignment="1">
      <alignment vertical="center"/>
    </xf>
    <xf numFmtId="3" fontId="14" fillId="22" borderId="83" xfId="0" applyNumberFormat="1" applyFont="1" applyFill="1" applyBorder="1" applyAlignment="1">
      <alignment vertical="center"/>
    </xf>
    <xf numFmtId="3" fontId="4" fillId="0" borderId="116" xfId="0" applyNumberFormat="1" applyFont="1" applyFill="1" applyBorder="1"/>
    <xf numFmtId="3" fontId="39" fillId="22" borderId="116" xfId="0" applyNumberFormat="1" applyFont="1" applyFill="1" applyBorder="1"/>
    <xf numFmtId="0" fontId="4" fillId="0" borderId="116" xfId="0" applyFont="1" applyBorder="1" applyAlignment="1"/>
    <xf numFmtId="0" fontId="4" fillId="0" borderId="116" xfId="0" applyFont="1" applyBorder="1"/>
    <xf numFmtId="0" fontId="0" fillId="22" borderId="169" xfId="0" applyFill="1" applyBorder="1"/>
    <xf numFmtId="3" fontId="4" fillId="22" borderId="0" xfId="0" applyNumberFormat="1" applyFont="1" applyFill="1" applyBorder="1"/>
    <xf numFmtId="3" fontId="4" fillId="22" borderId="0" xfId="0" applyNumberFormat="1" applyFont="1" applyFill="1"/>
    <xf numFmtId="4" fontId="25" fillId="20" borderId="23" xfId="0" applyNumberFormat="1" applyFont="1" applyFill="1" applyBorder="1" applyAlignment="1">
      <alignment vertical="center"/>
    </xf>
    <xf numFmtId="4" fontId="14" fillId="22" borderId="83" xfId="0" applyNumberFormat="1" applyFont="1" applyFill="1" applyBorder="1" applyAlignment="1">
      <alignment vertical="center"/>
    </xf>
    <xf numFmtId="4" fontId="12" fillId="0" borderId="193" xfId="0" applyNumberFormat="1" applyFont="1" applyFill="1" applyBorder="1" applyAlignment="1">
      <alignment horizontal="right" vertical="center"/>
    </xf>
    <xf numFmtId="0" fontId="3" fillId="22" borderId="149" xfId="0" applyFont="1" applyFill="1" applyBorder="1" applyAlignment="1">
      <alignment horizontal="center" wrapText="1"/>
    </xf>
    <xf numFmtId="0" fontId="3" fillId="22" borderId="116" xfId="0" applyFont="1" applyFill="1" applyBorder="1" applyAlignment="1">
      <alignment horizontal="center" wrapText="1"/>
    </xf>
    <xf numFmtId="0" fontId="2" fillId="22" borderId="140" xfId="0" applyFont="1" applyFill="1" applyBorder="1" applyAlignment="1">
      <alignment horizontal="center"/>
    </xf>
    <xf numFmtId="0" fontId="3" fillId="22" borderId="109" xfId="0" applyFont="1" applyFill="1" applyBorder="1" applyAlignment="1">
      <alignment horizontal="center" wrapText="1"/>
    </xf>
    <xf numFmtId="0" fontId="22" fillId="22" borderId="116" xfId="0" applyFont="1" applyFill="1" applyBorder="1" applyAlignment="1">
      <alignment horizontal="center"/>
    </xf>
    <xf numFmtId="3" fontId="19" fillId="22" borderId="13" xfId="0" applyNumberFormat="1" applyFont="1" applyFill="1" applyBorder="1" applyAlignment="1">
      <alignment horizontal="right"/>
    </xf>
    <xf numFmtId="3" fontId="4" fillId="0" borderId="13" xfId="0" applyNumberFormat="1" applyFont="1" applyFill="1" applyBorder="1" applyAlignment="1">
      <alignment horizontal="right"/>
    </xf>
    <xf numFmtId="3" fontId="19" fillId="0" borderId="13" xfId="0" applyNumberFormat="1" applyFont="1" applyFill="1" applyBorder="1" applyAlignment="1">
      <alignment horizontal="right"/>
    </xf>
    <xf numFmtId="0" fontId="19" fillId="22" borderId="0" xfId="0" applyFont="1" applyFill="1"/>
    <xf numFmtId="3" fontId="3" fillId="22" borderId="13" xfId="0" applyNumberFormat="1" applyFont="1" applyFill="1" applyBorder="1" applyAlignment="1">
      <alignment horizontal="right"/>
    </xf>
    <xf numFmtId="3" fontId="2" fillId="0" borderId="13" xfId="0" applyNumberFormat="1" applyFont="1" applyFill="1" applyBorder="1" applyAlignment="1">
      <alignment horizontal="right"/>
    </xf>
    <xf numFmtId="3" fontId="2" fillId="0" borderId="13" xfId="0" applyNumberFormat="1" applyFont="1" applyFill="1" applyBorder="1" applyAlignment="1">
      <alignment horizontal="right" vertical="center"/>
    </xf>
    <xf numFmtId="0" fontId="2" fillId="0" borderId="63" xfId="0" applyFont="1" applyFill="1" applyBorder="1"/>
    <xf numFmtId="3" fontId="2" fillId="0" borderId="13" xfId="0" applyNumberFormat="1" applyFont="1" applyBorder="1" applyAlignment="1">
      <alignment vertical="center"/>
    </xf>
    <xf numFmtId="0" fontId="2" fillId="0" borderId="116" xfId="0" applyFont="1" applyFill="1" applyBorder="1"/>
    <xf numFmtId="0" fontId="29" fillId="0" borderId="63" xfId="0" applyFont="1" applyFill="1" applyBorder="1" applyAlignment="1">
      <alignment wrapText="1"/>
    </xf>
    <xf numFmtId="3" fontId="2" fillId="22" borderId="13" xfId="0" applyNumberFormat="1" applyFont="1" applyFill="1" applyBorder="1" applyAlignment="1">
      <alignment horizontal="right" vertical="top"/>
    </xf>
    <xf numFmtId="3" fontId="2" fillId="0" borderId="13" xfId="0" applyNumberFormat="1" applyFont="1" applyFill="1" applyBorder="1" applyAlignment="1">
      <alignment horizontal="right" vertical="top"/>
    </xf>
    <xf numFmtId="0" fontId="2" fillId="0" borderId="151" xfId="0" applyFont="1" applyFill="1" applyBorder="1"/>
    <xf numFmtId="0" fontId="29" fillId="0" borderId="116" xfId="0" applyFont="1" applyFill="1" applyBorder="1"/>
    <xf numFmtId="3" fontId="12" fillId="22" borderId="13" xfId="0" applyNumberFormat="1" applyFont="1" applyFill="1" applyBorder="1" applyAlignment="1">
      <alignment horizontal="right" vertical="center"/>
    </xf>
    <xf numFmtId="3" fontId="12" fillId="0" borderId="13" xfId="0" applyNumberFormat="1" applyFont="1" applyFill="1" applyBorder="1" applyAlignment="1">
      <alignment horizontal="right" vertical="center"/>
    </xf>
    <xf numFmtId="3" fontId="25" fillId="0" borderId="13" xfId="0" applyNumberFormat="1" applyFont="1" applyFill="1" applyBorder="1" applyAlignment="1">
      <alignment horizontal="right" vertical="center"/>
    </xf>
    <xf numFmtId="3" fontId="8" fillId="22" borderId="13" xfId="0" applyNumberFormat="1" applyFont="1" applyFill="1" applyBorder="1" applyAlignment="1">
      <alignment vertical="center"/>
    </xf>
    <xf numFmtId="0" fontId="2" fillId="0" borderId="63" xfId="0" applyFont="1" applyBorder="1"/>
    <xf numFmtId="0" fontId="2" fillId="22" borderId="63" xfId="0" applyFont="1" applyFill="1" applyBorder="1" applyAlignment="1">
      <alignment horizontal="left"/>
    </xf>
    <xf numFmtId="0" fontId="2" fillId="0" borderId="63" xfId="0" applyFont="1" applyFill="1" applyBorder="1" applyAlignment="1">
      <alignment horizontal="left"/>
    </xf>
    <xf numFmtId="0" fontId="23" fillId="22" borderId="116" xfId="0" applyFont="1" applyFill="1" applyBorder="1" applyAlignment="1">
      <alignment horizontal="center"/>
    </xf>
    <xf numFmtId="0" fontId="12" fillId="22" borderId="173" xfId="0" applyFont="1" applyFill="1" applyBorder="1"/>
    <xf numFmtId="0" fontId="12" fillId="22" borderId="116" xfId="0" applyFont="1" applyFill="1" applyBorder="1" applyAlignment="1">
      <alignment horizontal="center" vertical="top"/>
    </xf>
    <xf numFmtId="0" fontId="12" fillId="22" borderId="63" xfId="0" applyFont="1" applyFill="1" applyBorder="1" applyAlignment="1">
      <alignment vertical="top"/>
    </xf>
    <xf numFmtId="0" fontId="8" fillId="22" borderId="63" xfId="0" applyFont="1" applyFill="1" applyBorder="1"/>
    <xf numFmtId="3" fontId="8" fillId="22" borderId="13" xfId="0" applyNumberFormat="1" applyFont="1" applyFill="1" applyBorder="1" applyAlignment="1">
      <alignment horizontal="right" vertical="center"/>
    </xf>
    <xf numFmtId="3" fontId="8" fillId="0" borderId="13" xfId="0" applyNumberFormat="1" applyFont="1" applyFill="1" applyBorder="1" applyAlignment="1">
      <alignment horizontal="right" vertical="center"/>
    </xf>
    <xf numFmtId="0" fontId="17" fillId="22" borderId="116" xfId="0" applyFont="1" applyFill="1" applyBorder="1" applyAlignment="1">
      <alignment horizontal="center"/>
    </xf>
    <xf numFmtId="0" fontId="17" fillId="22" borderId="151" xfId="0" applyFont="1" applyFill="1" applyBorder="1"/>
    <xf numFmtId="0" fontId="2" fillId="22" borderId="116" xfId="0" applyFont="1" applyFill="1" applyBorder="1" applyAlignment="1">
      <alignment horizontal="center" vertical="top"/>
    </xf>
    <xf numFmtId="0" fontId="2" fillId="0" borderId="116" xfId="0" applyFont="1" applyFill="1" applyBorder="1" applyAlignment="1">
      <alignment wrapText="1"/>
    </xf>
    <xf numFmtId="0" fontId="36" fillId="22" borderId="83" xfId="0" applyFont="1" applyFill="1" applyBorder="1" applyAlignment="1">
      <alignment horizontal="center" vertical="center"/>
    </xf>
    <xf numFmtId="0" fontId="19" fillId="22" borderId="196" xfId="0" applyFont="1" applyFill="1" applyBorder="1" applyAlignment="1">
      <alignment vertical="center"/>
    </xf>
    <xf numFmtId="3" fontId="19" fillId="0" borderId="158" xfId="0" applyNumberFormat="1" applyFont="1" applyFill="1" applyBorder="1" applyAlignment="1">
      <alignment horizontal="right" vertical="center"/>
    </xf>
    <xf numFmtId="3" fontId="5" fillId="0" borderId="13" xfId="0" applyNumberFormat="1" applyFont="1" applyFill="1" applyBorder="1" applyAlignment="1">
      <alignment horizontal="right" vertical="center"/>
    </xf>
    <xf numFmtId="3" fontId="36" fillId="0" borderId="158" xfId="0" applyNumberFormat="1" applyFont="1" applyFill="1" applyBorder="1" applyAlignment="1">
      <alignment horizontal="right" vertical="center"/>
    </xf>
    <xf numFmtId="3" fontId="36" fillId="22" borderId="158" xfId="0" applyNumberFormat="1" applyFont="1" applyFill="1" applyBorder="1" applyAlignment="1">
      <alignment horizontal="right" vertical="center"/>
    </xf>
    <xf numFmtId="0" fontId="7" fillId="0" borderId="0" xfId="0" applyFont="1" applyBorder="1"/>
    <xf numFmtId="4" fontId="36" fillId="0" borderId="158" xfId="0" applyNumberFormat="1" applyFont="1" applyFill="1" applyBorder="1" applyAlignment="1">
      <alignment horizontal="right" vertical="center"/>
    </xf>
    <xf numFmtId="4" fontId="19" fillId="0" borderId="158" xfId="0" applyNumberFormat="1" applyFont="1" applyFill="1" applyBorder="1" applyAlignment="1">
      <alignment horizontal="right" vertical="center"/>
    </xf>
    <xf numFmtId="4" fontId="12" fillId="0" borderId="13" xfId="0" applyNumberFormat="1" applyFont="1" applyFill="1" applyBorder="1" applyAlignment="1">
      <alignment horizontal="right" vertical="center"/>
    </xf>
    <xf numFmtId="4" fontId="12" fillId="0" borderId="13" xfId="0" applyNumberFormat="1" applyFont="1" applyFill="1" applyBorder="1" applyAlignment="1">
      <alignment vertical="center"/>
    </xf>
    <xf numFmtId="4" fontId="25" fillId="0" borderId="13" xfId="0" applyNumberFormat="1" applyFont="1" applyFill="1" applyBorder="1" applyAlignment="1">
      <alignment horizontal="right" vertical="center"/>
    </xf>
    <xf numFmtId="3" fontId="0" fillId="22" borderId="0" xfId="0" applyNumberFormat="1" applyFont="1" applyFill="1"/>
    <xf numFmtId="0" fontId="33" fillId="0" borderId="0" xfId="0" applyFont="1" applyAlignment="1">
      <alignment horizontal="right"/>
    </xf>
    <xf numFmtId="0" fontId="80" fillId="0" borderId="32" xfId="0" applyFont="1" applyBorder="1"/>
    <xf numFmtId="0" fontId="80" fillId="0" borderId="16" xfId="0" applyFont="1" applyBorder="1"/>
    <xf numFmtId="0" fontId="94" fillId="0" borderId="16" xfId="0" applyFont="1" applyBorder="1" applyAlignment="1">
      <alignment horizontal="center" vertical="center"/>
    </xf>
    <xf numFmtId="0" fontId="80" fillId="0" borderId="16" xfId="0" applyFont="1" applyBorder="1" applyAlignment="1">
      <alignment horizontal="center" vertical="center"/>
    </xf>
    <xf numFmtId="0" fontId="80" fillId="0" borderId="54" xfId="0" applyFont="1" applyBorder="1" applyAlignment="1">
      <alignment horizontal="center"/>
    </xf>
    <xf numFmtId="3" fontId="80" fillId="0" borderId="16" xfId="0" applyNumberFormat="1" applyFont="1" applyBorder="1"/>
    <xf numFmtId="3" fontId="80" fillId="0" borderId="23" xfId="0" applyNumberFormat="1" applyFont="1" applyBorder="1"/>
    <xf numFmtId="0" fontId="90" fillId="0" borderId="0" xfId="0" applyFont="1" applyBorder="1" applyAlignment="1"/>
    <xf numFmtId="0" fontId="95" fillId="0" borderId="16" xfId="0" applyFont="1" applyBorder="1" applyAlignment="1">
      <alignment horizontal="center" vertical="center"/>
    </xf>
    <xf numFmtId="0" fontId="80" fillId="0" borderId="16" xfId="0" applyFont="1" applyBorder="1" applyAlignment="1">
      <alignment horizontal="center"/>
    </xf>
    <xf numFmtId="0" fontId="19" fillId="22" borderId="16" xfId="0" applyFont="1" applyFill="1" applyBorder="1" applyAlignment="1">
      <alignment horizontal="center"/>
    </xf>
    <xf numFmtId="3" fontId="3" fillId="22" borderId="16" xfId="0" applyNumberFormat="1" applyFont="1" applyFill="1" applyBorder="1" applyAlignment="1">
      <alignment horizontal="center"/>
    </xf>
    <xf numFmtId="3" fontId="2" fillId="22" borderId="16" xfId="0" applyNumberFormat="1" applyFont="1" applyFill="1" applyBorder="1"/>
    <xf numFmtId="3" fontId="3" fillId="22" borderId="16" xfId="0" applyNumberFormat="1" applyFont="1" applyFill="1" applyBorder="1"/>
    <xf numFmtId="3" fontId="7" fillId="22" borderId="21" xfId="0" applyNumberFormat="1" applyFont="1" applyFill="1" applyBorder="1"/>
    <xf numFmtId="3" fontId="7" fillId="22" borderId="16" xfId="0" applyNumberFormat="1" applyFont="1" applyFill="1" applyBorder="1" applyAlignment="1">
      <alignment vertical="center"/>
    </xf>
    <xf numFmtId="3" fontId="7" fillId="22" borderId="21" xfId="0" applyNumberFormat="1" applyFont="1" applyFill="1" applyBorder="1" applyAlignment="1">
      <alignment vertical="center"/>
    </xf>
    <xf numFmtId="3" fontId="8" fillId="22" borderId="21" xfId="0" applyNumberFormat="1" applyFont="1" applyFill="1" applyBorder="1" applyAlignment="1">
      <alignment vertical="center"/>
    </xf>
    <xf numFmtId="3" fontId="7" fillId="22" borderId="34" xfId="0" applyNumberFormat="1" applyFont="1" applyFill="1" applyBorder="1" applyAlignment="1">
      <alignment horizontal="center" vertical="center"/>
    </xf>
    <xf numFmtId="3" fontId="7" fillId="22" borderId="20" xfId="0" applyNumberFormat="1" applyFont="1" applyFill="1" applyBorder="1" applyAlignment="1">
      <alignment vertical="center"/>
    </xf>
    <xf numFmtId="3" fontId="7" fillId="22" borderId="201" xfId="0" applyNumberFormat="1" applyFont="1" applyFill="1" applyBorder="1" applyAlignment="1">
      <alignment horizontal="center" vertical="center"/>
    </xf>
    <xf numFmtId="3" fontId="7" fillId="22" borderId="16" xfId="0" applyNumberFormat="1" applyFont="1" applyFill="1" applyBorder="1" applyAlignment="1">
      <alignment horizontal="center"/>
    </xf>
    <xf numFmtId="3" fontId="3" fillId="22" borderId="68" xfId="0" applyNumberFormat="1" applyFont="1" applyFill="1" applyBorder="1" applyAlignment="1">
      <alignment vertical="center"/>
    </xf>
    <xf numFmtId="3" fontId="3" fillId="22" borderId="16" xfId="0" applyNumberFormat="1" applyFont="1" applyFill="1" applyBorder="1" applyAlignment="1">
      <alignment vertical="center"/>
    </xf>
    <xf numFmtId="3" fontId="3" fillId="22" borderId="21" xfId="0" applyNumberFormat="1" applyFont="1" applyFill="1" applyBorder="1" applyAlignment="1">
      <alignment vertical="center"/>
    </xf>
    <xf numFmtId="3" fontId="36" fillId="22" borderId="20" xfId="0" applyNumberFormat="1" applyFont="1" applyFill="1" applyBorder="1" applyAlignment="1">
      <alignment horizontal="center" vertical="center"/>
    </xf>
    <xf numFmtId="3" fontId="36" fillId="22" borderId="20" xfId="0" applyNumberFormat="1" applyFont="1" applyFill="1" applyBorder="1" applyAlignment="1">
      <alignment vertical="center"/>
    </xf>
    <xf numFmtId="3" fontId="3" fillId="22" borderId="30" xfId="0" applyNumberFormat="1" applyFont="1" applyFill="1" applyBorder="1" applyAlignment="1">
      <alignment vertical="center"/>
    </xf>
    <xf numFmtId="3" fontId="19" fillId="22" borderId="20" xfId="0" applyNumberFormat="1" applyFont="1" applyFill="1" applyBorder="1" applyAlignment="1">
      <alignment vertical="center"/>
    </xf>
    <xf numFmtId="3" fontId="19" fillId="22" borderId="68" xfId="0" applyNumberFormat="1" applyFont="1" applyFill="1" applyBorder="1" applyAlignment="1">
      <alignment vertical="center"/>
    </xf>
    <xf numFmtId="3" fontId="3" fillId="22" borderId="17" xfId="0" applyNumberFormat="1" applyFont="1" applyFill="1" applyBorder="1" applyAlignment="1">
      <alignment horizontal="center"/>
    </xf>
    <xf numFmtId="0" fontId="19" fillId="22" borderId="16" xfId="0" applyFont="1" applyFill="1" applyBorder="1" applyAlignment="1">
      <alignment wrapText="1"/>
    </xf>
    <xf numFmtId="3" fontId="52" fillId="22" borderId="16" xfId="0" applyNumberFormat="1" applyFont="1" applyFill="1" applyBorder="1" applyAlignment="1">
      <alignment vertical="center"/>
    </xf>
    <xf numFmtId="3" fontId="7" fillId="22" borderId="17" xfId="0" applyNumberFormat="1" applyFont="1" applyFill="1" applyBorder="1"/>
    <xf numFmtId="3" fontId="2" fillId="22" borderId="17" xfId="0" applyNumberFormat="1" applyFont="1" applyFill="1" applyBorder="1"/>
    <xf numFmtId="3" fontId="7" fillId="22" borderId="17" xfId="0" applyNumberFormat="1" applyFont="1" applyFill="1" applyBorder="1" applyAlignment="1">
      <alignment vertical="center"/>
    </xf>
    <xf numFmtId="3" fontId="36" fillId="22" borderId="16" xfId="0" applyNumberFormat="1" applyFont="1" applyFill="1" applyBorder="1" applyAlignment="1">
      <alignment vertical="center"/>
    </xf>
    <xf numFmtId="3" fontId="7" fillId="22" borderId="30" xfId="0" applyNumberFormat="1" applyFont="1" applyFill="1" applyBorder="1" applyAlignment="1">
      <alignment vertical="center"/>
    </xf>
    <xf numFmtId="3" fontId="8" fillId="22" borderId="17" xfId="0" applyNumberFormat="1" applyFont="1" applyFill="1" applyBorder="1"/>
    <xf numFmtId="3" fontId="17" fillId="22" borderId="16" xfId="0" applyNumberFormat="1" applyFont="1" applyFill="1" applyBorder="1" applyAlignment="1">
      <alignment vertical="center"/>
    </xf>
    <xf numFmtId="3" fontId="8" fillId="22" borderId="30" xfId="0" applyNumberFormat="1" applyFont="1" applyFill="1" applyBorder="1" applyAlignment="1">
      <alignment vertical="center"/>
    </xf>
    <xf numFmtId="3" fontId="2" fillId="22" borderId="17" xfId="0" applyNumberFormat="1" applyFont="1" applyFill="1" applyBorder="1" applyAlignment="1">
      <alignment vertical="center"/>
    </xf>
    <xf numFmtId="3" fontId="7" fillId="22" borderId="30" xfId="0" applyNumberFormat="1" applyFont="1" applyFill="1" applyBorder="1"/>
    <xf numFmtId="3" fontId="3" fillId="22" borderId="65" xfId="0" applyNumberFormat="1" applyFont="1" applyFill="1" applyBorder="1" applyAlignment="1">
      <alignment vertical="center"/>
    </xf>
    <xf numFmtId="3" fontId="3" fillId="22" borderId="17" xfId="0" applyNumberFormat="1" applyFont="1" applyFill="1" applyBorder="1" applyAlignment="1">
      <alignment vertical="center"/>
    </xf>
    <xf numFmtId="0" fontId="47" fillId="21" borderId="17" xfId="0" applyFont="1" applyFill="1" applyBorder="1" applyAlignment="1">
      <alignment vertical="center"/>
    </xf>
    <xf numFmtId="3" fontId="17" fillId="0" borderId="30" xfId="0" applyNumberFormat="1" applyFont="1" applyFill="1" applyBorder="1" applyAlignment="1">
      <alignment vertical="center"/>
    </xf>
    <xf numFmtId="0" fontId="52" fillId="21" borderId="78" xfId="0" applyFont="1" applyFill="1" applyBorder="1" applyAlignment="1">
      <alignment horizontal="center" vertical="center"/>
    </xf>
    <xf numFmtId="3" fontId="19" fillId="0" borderId="71" xfId="0" applyNumberFormat="1" applyFont="1" applyFill="1" applyBorder="1" applyAlignment="1">
      <alignment vertical="center"/>
    </xf>
    <xf numFmtId="3" fontId="2" fillId="0" borderId="36" xfId="0" applyNumberFormat="1" applyFont="1" applyFill="1" applyBorder="1" applyAlignment="1">
      <alignment vertical="center"/>
    </xf>
    <xf numFmtId="3" fontId="2" fillId="0" borderId="50" xfId="0" applyNumberFormat="1" applyFont="1" applyFill="1" applyBorder="1" applyAlignment="1">
      <alignment vertical="center"/>
    </xf>
    <xf numFmtId="0" fontId="2" fillId="0" borderId="25" xfId="0" applyNumberFormat="1" applyFont="1" applyFill="1" applyBorder="1" applyAlignment="1">
      <alignment horizontal="centerContinuous"/>
    </xf>
    <xf numFmtId="0" fontId="2" fillId="0" borderId="26" xfId="0" applyNumberFormat="1" applyFont="1" applyFill="1" applyBorder="1" applyAlignment="1">
      <alignment horizontal="centerContinuous"/>
    </xf>
    <xf numFmtId="3" fontId="8" fillId="0" borderId="202" xfId="0" applyNumberFormat="1" applyFont="1" applyFill="1" applyBorder="1" applyAlignment="1" applyProtection="1">
      <alignment vertical="center"/>
    </xf>
    <xf numFmtId="3" fontId="24" fillId="0" borderId="12" xfId="0" applyNumberFormat="1" applyFont="1" applyFill="1" applyBorder="1" applyAlignment="1" applyProtection="1">
      <alignment vertical="center"/>
      <protection hidden="1"/>
    </xf>
    <xf numFmtId="3" fontId="24" fillId="0" borderId="202" xfId="0" applyNumberFormat="1" applyFont="1" applyFill="1" applyBorder="1" applyAlignment="1" applyProtection="1">
      <alignment vertical="center"/>
    </xf>
    <xf numFmtId="3" fontId="8" fillId="0" borderId="113" xfId="0" applyNumberFormat="1" applyFont="1" applyFill="1" applyBorder="1" applyAlignment="1" applyProtection="1">
      <alignment vertical="center"/>
      <protection hidden="1"/>
    </xf>
    <xf numFmtId="3" fontId="51" fillId="0" borderId="42" xfId="0" applyNumberFormat="1" applyFont="1" applyFill="1" applyBorder="1" applyAlignment="1">
      <alignment vertical="center"/>
    </xf>
    <xf numFmtId="3" fontId="51" fillId="0" borderId="31" xfId="0" applyNumberFormat="1" applyFont="1" applyFill="1" applyBorder="1" applyAlignment="1">
      <alignment vertical="center"/>
    </xf>
    <xf numFmtId="0" fontId="10" fillId="0" borderId="34" xfId="0" applyFont="1" applyFill="1" applyBorder="1" applyAlignment="1">
      <alignment horizontal="center"/>
    </xf>
    <xf numFmtId="0" fontId="19" fillId="22" borderId="203" xfId="0" applyFont="1" applyFill="1" applyBorder="1" applyAlignment="1">
      <alignment horizontal="center" vertical="center"/>
    </xf>
    <xf numFmtId="0" fontId="19" fillId="22" borderId="203" xfId="0" applyFont="1" applyFill="1" applyBorder="1" applyAlignment="1">
      <alignment vertical="center"/>
    </xf>
    <xf numFmtId="49" fontId="39" fillId="22" borderId="203" xfId="0" applyNumberFormat="1" applyFont="1" applyFill="1" applyBorder="1" applyAlignment="1">
      <alignment horizontal="center" vertical="center"/>
    </xf>
    <xf numFmtId="0" fontId="39" fillId="22" borderId="203" xfId="0" applyFont="1" applyFill="1" applyBorder="1" applyAlignment="1">
      <alignment vertical="center"/>
    </xf>
    <xf numFmtId="49" fontId="8" fillId="22" borderId="116" xfId="0" applyNumberFormat="1" applyFont="1" applyFill="1" applyBorder="1" applyAlignment="1">
      <alignment horizontal="center" vertical="center"/>
    </xf>
    <xf numFmtId="0" fontId="8" fillId="22" borderId="116" xfId="0" applyFont="1" applyFill="1" applyBorder="1" applyAlignment="1">
      <alignment vertical="center"/>
    </xf>
    <xf numFmtId="0" fontId="8" fillId="22" borderId="116" xfId="0" applyFont="1" applyFill="1" applyBorder="1" applyAlignment="1">
      <alignment vertical="center" wrapText="1"/>
    </xf>
    <xf numFmtId="0" fontId="8" fillId="22" borderId="204" xfId="0" applyFont="1" applyFill="1" applyBorder="1" applyAlignment="1">
      <alignment vertical="center"/>
    </xf>
    <xf numFmtId="49" fontId="39" fillId="22" borderId="204" xfId="0" applyNumberFormat="1" applyFont="1" applyFill="1" applyBorder="1" applyAlignment="1">
      <alignment horizontal="center" vertical="center"/>
    </xf>
    <xf numFmtId="0" fontId="39" fillId="22" borderId="204" xfId="0" applyFont="1" applyFill="1" applyBorder="1" applyAlignment="1">
      <alignment vertical="center"/>
    </xf>
    <xf numFmtId="0" fontId="36" fillId="22" borderId="203" xfId="0" applyFont="1" applyFill="1" applyBorder="1" applyAlignment="1">
      <alignment vertical="center"/>
    </xf>
    <xf numFmtId="49" fontId="39" fillId="22" borderId="205" xfId="0" applyNumberFormat="1" applyFont="1" applyFill="1" applyBorder="1" applyAlignment="1">
      <alignment horizontal="center" vertical="center"/>
    </xf>
    <xf numFmtId="49" fontId="24" fillId="22" borderId="116" xfId="0" applyNumberFormat="1" applyFont="1" applyFill="1" applyBorder="1" applyAlignment="1">
      <alignment horizontal="center" vertical="center"/>
    </xf>
    <xf numFmtId="0" fontId="24" fillId="22" borderId="116" xfId="0" applyFont="1" applyFill="1" applyBorder="1" applyAlignment="1">
      <alignment vertical="center"/>
    </xf>
    <xf numFmtId="49" fontId="8" fillId="22" borderId="206" xfId="0" applyNumberFormat="1" applyFont="1" applyFill="1" applyBorder="1" applyAlignment="1">
      <alignment horizontal="center" vertical="center"/>
    </xf>
    <xf numFmtId="49" fontId="8" fillId="22" borderId="207" xfId="0" applyNumberFormat="1" applyFont="1" applyFill="1" applyBorder="1" applyAlignment="1">
      <alignment horizontal="center" vertical="center"/>
    </xf>
    <xf numFmtId="0" fontId="8" fillId="22" borderId="207" xfId="0" applyFont="1" applyFill="1" applyBorder="1" applyAlignment="1">
      <alignment vertical="center"/>
    </xf>
    <xf numFmtId="49" fontId="19" fillId="22" borderId="140" xfId="0" applyNumberFormat="1" applyFont="1" applyFill="1" applyBorder="1" applyAlignment="1">
      <alignment horizontal="center" vertical="center"/>
    </xf>
    <xf numFmtId="0" fontId="19" fillId="22" borderId="140" xfId="0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vertical="center"/>
    </xf>
    <xf numFmtId="3" fontId="3" fillId="0" borderId="41" xfId="0" applyNumberFormat="1" applyFont="1" applyFill="1" applyBorder="1" applyAlignment="1">
      <alignment vertical="center"/>
    </xf>
    <xf numFmtId="3" fontId="3" fillId="0" borderId="42" xfId="0" applyNumberFormat="1" applyFont="1" applyFill="1" applyBorder="1" applyAlignment="1">
      <alignment vertical="center"/>
    </xf>
    <xf numFmtId="3" fontId="3" fillId="0" borderId="24" xfId="0" applyNumberFormat="1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vertical="center"/>
    </xf>
    <xf numFmtId="3" fontId="3" fillId="0" borderId="36" xfId="0" applyNumberFormat="1" applyFont="1" applyFill="1" applyBorder="1" applyAlignment="1">
      <alignment vertical="center"/>
    </xf>
    <xf numFmtId="3" fontId="3" fillId="0" borderId="50" xfId="0" applyNumberFormat="1" applyFont="1" applyFill="1" applyBorder="1" applyAlignment="1">
      <alignment vertical="center"/>
    </xf>
    <xf numFmtId="3" fontId="3" fillId="0" borderId="66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0" borderId="3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7" fillId="0" borderId="18" xfId="0" applyNumberFormat="1" applyFont="1" applyFill="1" applyBorder="1" applyAlignment="1">
      <alignment vertical="center"/>
    </xf>
    <xf numFmtId="3" fontId="2" fillId="0" borderId="66" xfId="0" applyNumberFormat="1" applyFont="1" applyFill="1" applyBorder="1" applyAlignment="1">
      <alignment vertical="center"/>
    </xf>
    <xf numFmtId="3" fontId="2" fillId="0" borderId="49" xfId="0" applyNumberFormat="1" applyFont="1" applyFill="1" applyBorder="1" applyAlignment="1">
      <alignment vertical="center"/>
    </xf>
    <xf numFmtId="3" fontId="8" fillId="0" borderId="49" xfId="0" applyNumberFormat="1" applyFont="1" applyFill="1" applyBorder="1" applyAlignment="1">
      <alignment vertical="center"/>
    </xf>
    <xf numFmtId="3" fontId="8" fillId="0" borderId="28" xfId="0" applyNumberFormat="1" applyFont="1" applyFill="1" applyBorder="1" applyAlignment="1">
      <alignment vertical="center"/>
    </xf>
    <xf numFmtId="3" fontId="8" fillId="0" borderId="38" xfId="0" applyNumberFormat="1" applyFont="1" applyFill="1" applyBorder="1" applyAlignment="1">
      <alignment vertical="center"/>
    </xf>
    <xf numFmtId="3" fontId="8" fillId="0" borderId="22" xfId="0" applyNumberFormat="1" applyFont="1" applyFill="1" applyBorder="1" applyAlignment="1">
      <alignment vertical="center"/>
    </xf>
    <xf numFmtId="3" fontId="8" fillId="0" borderId="12" xfId="0" applyNumberFormat="1" applyFont="1" applyFill="1" applyBorder="1" applyAlignment="1">
      <alignment vertical="center"/>
    </xf>
    <xf numFmtId="3" fontId="8" fillId="0" borderId="21" xfId="0" applyNumberFormat="1" applyFont="1" applyFill="1" applyBorder="1" applyAlignment="1">
      <alignment vertical="center"/>
    </xf>
    <xf numFmtId="3" fontId="8" fillId="0" borderId="3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vertical="center"/>
    </xf>
    <xf numFmtId="3" fontId="7" fillId="0" borderId="36" xfId="0" applyNumberFormat="1" applyFont="1" applyFill="1" applyBorder="1" applyAlignment="1">
      <alignment vertical="center"/>
    </xf>
    <xf numFmtId="3" fontId="7" fillId="0" borderId="50" xfId="0" applyNumberFormat="1" applyFont="1" applyFill="1" applyBorder="1" applyAlignment="1">
      <alignment vertical="center"/>
    </xf>
    <xf numFmtId="3" fontId="7" fillId="0" borderId="66" xfId="0" applyNumberFormat="1" applyFont="1" applyFill="1" applyBorder="1" applyAlignment="1">
      <alignment vertical="center"/>
    </xf>
    <xf numFmtId="0" fontId="0" fillId="0" borderId="28" xfId="0" applyFill="1" applyBorder="1"/>
    <xf numFmtId="0" fontId="0" fillId="0" borderId="208" xfId="0" applyFill="1" applyBorder="1"/>
    <xf numFmtId="0" fontId="0" fillId="0" borderId="14" xfId="0" applyFill="1" applyBorder="1"/>
    <xf numFmtId="0" fontId="0" fillId="0" borderId="12" xfId="0" applyFill="1" applyBorder="1"/>
    <xf numFmtId="0" fontId="8" fillId="22" borderId="209" xfId="0" applyFont="1" applyFill="1" applyBorder="1" applyAlignment="1">
      <alignment vertical="center"/>
    </xf>
    <xf numFmtId="0" fontId="2" fillId="22" borderId="210" xfId="0" applyFont="1" applyFill="1" applyBorder="1" applyAlignment="1">
      <alignment vertical="center"/>
    </xf>
    <xf numFmtId="0" fontId="8" fillId="22" borderId="206" xfId="0" applyFont="1" applyFill="1" applyBorder="1" applyAlignment="1">
      <alignment vertical="center"/>
    </xf>
    <xf numFmtId="0" fontId="0" fillId="0" borderId="36" xfId="0" applyFill="1" applyBorder="1"/>
    <xf numFmtId="0" fontId="0" fillId="0" borderId="211" xfId="0" applyFill="1" applyBorder="1"/>
    <xf numFmtId="0" fontId="0" fillId="0" borderId="21" xfId="0" applyFill="1" applyBorder="1"/>
    <xf numFmtId="0" fontId="0" fillId="0" borderId="212" xfId="0" applyFill="1" applyBorder="1"/>
    <xf numFmtId="0" fontId="0" fillId="0" borderId="49" xfId="0" applyFill="1" applyBorder="1"/>
    <xf numFmtId="0" fontId="0" fillId="0" borderId="78" xfId="0" applyFill="1" applyBorder="1"/>
    <xf numFmtId="0" fontId="0" fillId="0" borderId="76" xfId="0" applyFill="1" applyBorder="1"/>
    <xf numFmtId="0" fontId="0" fillId="0" borderId="213" xfId="0" applyFill="1" applyBorder="1"/>
    <xf numFmtId="0" fontId="2" fillId="22" borderId="116" xfId="0" applyFont="1" applyFill="1" applyBorder="1" applyAlignment="1">
      <alignment vertical="center"/>
    </xf>
    <xf numFmtId="3" fontId="8" fillId="0" borderId="214" xfId="0" applyNumberFormat="1" applyFont="1" applyFill="1" applyBorder="1" applyAlignment="1">
      <alignment vertical="center"/>
    </xf>
    <xf numFmtId="3" fontId="8" fillId="0" borderId="215" xfId="0" applyNumberFormat="1" applyFont="1" applyFill="1" applyBorder="1" applyAlignment="1">
      <alignment vertical="center"/>
    </xf>
    <xf numFmtId="3" fontId="8" fillId="0" borderId="216" xfId="0" applyNumberFormat="1" applyFont="1" applyFill="1" applyBorder="1" applyAlignment="1">
      <alignment vertical="center"/>
    </xf>
    <xf numFmtId="3" fontId="8" fillId="0" borderId="217" xfId="0" applyNumberFormat="1" applyFont="1" applyFill="1" applyBorder="1" applyAlignment="1">
      <alignment vertical="center"/>
    </xf>
    <xf numFmtId="3" fontId="8" fillId="0" borderId="218" xfId="0" applyNumberFormat="1" applyFont="1" applyFill="1" applyBorder="1" applyAlignment="1">
      <alignment vertical="center"/>
    </xf>
    <xf numFmtId="3" fontId="8" fillId="0" borderId="219" xfId="0" applyNumberFormat="1" applyFont="1" applyFill="1" applyBorder="1" applyAlignment="1">
      <alignment vertical="center"/>
    </xf>
    <xf numFmtId="3" fontId="8" fillId="0" borderId="64" xfId="0" applyNumberFormat="1" applyFont="1" applyFill="1" applyBorder="1" applyAlignment="1">
      <alignment vertical="center"/>
    </xf>
    <xf numFmtId="3" fontId="8" fillId="0" borderId="166" xfId="0" applyNumberFormat="1" applyFont="1" applyFill="1" applyBorder="1" applyAlignment="1">
      <alignment vertical="center"/>
    </xf>
    <xf numFmtId="3" fontId="8" fillId="0" borderId="74" xfId="0" applyNumberFormat="1" applyFont="1" applyFill="1" applyBorder="1" applyAlignment="1">
      <alignment vertical="center"/>
    </xf>
    <xf numFmtId="3" fontId="8" fillId="0" borderId="18" xfId="0" applyNumberFormat="1" applyFont="1" applyFill="1" applyBorder="1" applyAlignment="1">
      <alignment vertical="center"/>
    </xf>
    <xf numFmtId="3" fontId="8" fillId="0" borderId="41" xfId="0" applyNumberFormat="1" applyFont="1" applyFill="1" applyBorder="1" applyAlignment="1">
      <alignment vertical="center"/>
    </xf>
    <xf numFmtId="3" fontId="8" fillId="0" borderId="42" xfId="0" applyNumberFormat="1" applyFont="1" applyFill="1" applyBorder="1" applyAlignment="1">
      <alignment vertical="center"/>
    </xf>
    <xf numFmtId="3" fontId="8" fillId="0" borderId="24" xfId="0" applyNumberFormat="1" applyFont="1" applyFill="1" applyBorder="1" applyAlignment="1">
      <alignment vertical="center"/>
    </xf>
    <xf numFmtId="49" fontId="4" fillId="22" borderId="116" xfId="0" applyNumberFormat="1" applyFont="1" applyFill="1" applyBorder="1" applyAlignment="1">
      <alignment horizontal="center" vertical="center"/>
    </xf>
    <xf numFmtId="0" fontId="4" fillId="22" borderId="116" xfId="0" applyFont="1" applyFill="1" applyBorder="1" applyAlignment="1">
      <alignment vertical="center"/>
    </xf>
    <xf numFmtId="0" fontId="4" fillId="22" borderId="116" xfId="0" applyFont="1" applyFill="1" applyBorder="1" applyAlignment="1">
      <alignment vertical="center" wrapText="1"/>
    </xf>
    <xf numFmtId="49" fontId="2" fillId="22" borderId="116" xfId="0" applyNumberFormat="1" applyFont="1" applyFill="1" applyBorder="1" applyAlignment="1">
      <alignment horizontal="center" vertical="center"/>
    </xf>
    <xf numFmtId="3" fontId="2" fillId="0" borderId="218" xfId="0" applyNumberFormat="1" applyFont="1" applyFill="1" applyBorder="1" applyAlignment="1">
      <alignment vertical="center"/>
    </xf>
    <xf numFmtId="3" fontId="2" fillId="0" borderId="215" xfId="0" applyNumberFormat="1" applyFont="1" applyFill="1" applyBorder="1" applyAlignment="1">
      <alignment vertical="center"/>
    </xf>
    <xf numFmtId="3" fontId="2" fillId="0" borderId="216" xfId="0" applyNumberFormat="1" applyFont="1" applyFill="1" applyBorder="1" applyAlignment="1">
      <alignment vertical="center"/>
    </xf>
    <xf numFmtId="3" fontId="8" fillId="0" borderId="14" xfId="0" applyNumberFormat="1" applyFont="1" applyFill="1" applyBorder="1" applyAlignment="1">
      <alignment vertical="center"/>
    </xf>
    <xf numFmtId="3" fontId="8" fillId="0" borderId="66" xfId="0" applyNumberFormat="1" applyFont="1" applyFill="1" applyBorder="1" applyAlignment="1">
      <alignment vertical="center"/>
    </xf>
    <xf numFmtId="3" fontId="8" fillId="0" borderId="50" xfId="0" applyNumberFormat="1" applyFont="1" applyFill="1" applyBorder="1" applyAlignment="1">
      <alignment vertical="center"/>
    </xf>
    <xf numFmtId="3" fontId="2" fillId="0" borderId="22" xfId="0" applyNumberFormat="1" applyFont="1" applyFill="1" applyBorder="1" applyAlignment="1">
      <alignment vertical="center"/>
    </xf>
    <xf numFmtId="3" fontId="8" fillId="0" borderId="220" xfId="0" applyNumberFormat="1" applyFont="1" applyFill="1" applyBorder="1" applyAlignment="1">
      <alignment vertical="center"/>
    </xf>
    <xf numFmtId="3" fontId="8" fillId="0" borderId="145" xfId="0" applyNumberFormat="1" applyFont="1" applyFill="1" applyBorder="1" applyAlignment="1">
      <alignment vertical="center"/>
    </xf>
    <xf numFmtId="3" fontId="8" fillId="0" borderId="221" xfId="0" applyNumberFormat="1" applyFont="1" applyFill="1" applyBorder="1" applyAlignment="1">
      <alignment vertical="center"/>
    </xf>
    <xf numFmtId="3" fontId="24" fillId="0" borderId="12" xfId="0" applyNumberFormat="1" applyFont="1" applyFill="1" applyBorder="1" applyAlignment="1">
      <alignment vertical="center"/>
    </xf>
    <xf numFmtId="3" fontId="24" fillId="0" borderId="219" xfId="0" applyNumberFormat="1" applyFont="1" applyFill="1" applyBorder="1" applyAlignment="1">
      <alignment vertical="center"/>
    </xf>
    <xf numFmtId="3" fontId="24" fillId="0" borderId="64" xfId="0" applyNumberFormat="1" applyFont="1" applyFill="1" applyBorder="1" applyAlignment="1">
      <alignment vertical="center"/>
    </xf>
    <xf numFmtId="3" fontId="24" fillId="0" borderId="166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4" fillId="0" borderId="30" xfId="0" applyNumberFormat="1" applyFont="1" applyFill="1" applyBorder="1" applyAlignment="1">
      <alignment vertical="center"/>
    </xf>
    <xf numFmtId="0" fontId="0" fillId="0" borderId="198" xfId="0" applyFill="1" applyBorder="1"/>
    <xf numFmtId="3" fontId="8" fillId="0" borderId="78" xfId="0" applyNumberFormat="1" applyFont="1" applyFill="1" applyBorder="1" applyAlignment="1">
      <alignment vertical="center"/>
    </xf>
    <xf numFmtId="3" fontId="3" fillId="0" borderId="76" xfId="0" applyNumberFormat="1" applyFont="1" applyFill="1" applyBorder="1" applyAlignment="1">
      <alignment vertical="center"/>
    </xf>
    <xf numFmtId="3" fontId="3" fillId="0" borderId="79" xfId="0" applyNumberFormat="1" applyFont="1" applyFill="1" applyBorder="1" applyAlignment="1">
      <alignment vertical="center"/>
    </xf>
    <xf numFmtId="3" fontId="108" fillId="0" borderId="0" xfId="0" applyNumberFormat="1" applyFont="1" applyFill="1" applyBorder="1" applyAlignment="1">
      <alignment vertical="center"/>
    </xf>
    <xf numFmtId="3" fontId="8" fillId="0" borderId="36" xfId="0" applyNumberFormat="1" applyFont="1" applyFill="1" applyBorder="1" applyAlignment="1">
      <alignment vertical="center"/>
    </xf>
    <xf numFmtId="3" fontId="7" fillId="0" borderId="51" xfId="0" applyNumberFormat="1" applyFont="1" applyFill="1" applyBorder="1" applyAlignment="1">
      <alignment vertical="center"/>
    </xf>
    <xf numFmtId="3" fontId="8" fillId="0" borderId="222" xfId="0" applyNumberFormat="1" applyFont="1" applyFill="1" applyBorder="1" applyAlignment="1">
      <alignment vertical="center"/>
    </xf>
    <xf numFmtId="3" fontId="7" fillId="0" borderId="28" xfId="0" applyNumberFormat="1" applyFont="1" applyFill="1" applyBorder="1" applyAlignment="1">
      <alignment vertical="center"/>
    </xf>
    <xf numFmtId="3" fontId="7" fillId="0" borderId="38" xfId="0" applyNumberFormat="1" applyFont="1" applyFill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3" fontId="2" fillId="0" borderId="58" xfId="0" applyNumberFormat="1" applyFont="1" applyFill="1" applyBorder="1" applyAlignment="1">
      <alignment vertical="center"/>
    </xf>
    <xf numFmtId="3" fontId="2" fillId="0" borderId="77" xfId="0" applyNumberFormat="1" applyFont="1" applyFill="1" applyBorder="1" applyAlignment="1">
      <alignment vertical="center"/>
    </xf>
    <xf numFmtId="3" fontId="39" fillId="0" borderId="222" xfId="0" applyNumberFormat="1" applyFont="1" applyFill="1" applyBorder="1" applyAlignment="1">
      <alignment vertical="center"/>
    </xf>
    <xf numFmtId="3" fontId="8" fillId="0" borderId="17" xfId="0" applyNumberFormat="1" applyFont="1" applyFill="1" applyBorder="1" applyAlignment="1">
      <alignment vertical="center"/>
    </xf>
    <xf numFmtId="3" fontId="8" fillId="0" borderId="47" xfId="0" applyNumberFormat="1" applyFont="1" applyFill="1" applyBorder="1" applyAlignment="1">
      <alignment vertical="center"/>
    </xf>
    <xf numFmtId="3" fontId="2" fillId="0" borderId="78" xfId="0" applyNumberFormat="1" applyFont="1" applyFill="1" applyBorder="1" applyAlignment="1">
      <alignment vertical="center"/>
    </xf>
    <xf numFmtId="3" fontId="2" fillId="0" borderId="79" xfId="0" applyNumberFormat="1" applyFont="1" applyFill="1" applyBorder="1" applyAlignment="1">
      <alignment vertical="center"/>
    </xf>
    <xf numFmtId="3" fontId="3" fillId="0" borderId="223" xfId="0" applyNumberFormat="1" applyFont="1" applyFill="1" applyBorder="1" applyAlignment="1">
      <alignment vertical="center"/>
    </xf>
    <xf numFmtId="3" fontId="3" fillId="0" borderId="224" xfId="0" applyNumberFormat="1" applyFont="1" applyFill="1" applyBorder="1" applyAlignment="1">
      <alignment vertical="center"/>
    </xf>
    <xf numFmtId="3" fontId="3" fillId="0" borderId="225" xfId="0" applyNumberFormat="1" applyFont="1" applyFill="1" applyBorder="1" applyAlignment="1">
      <alignment vertical="center"/>
    </xf>
    <xf numFmtId="0" fontId="0" fillId="0" borderId="50" xfId="0" applyFill="1" applyBorder="1"/>
    <xf numFmtId="0" fontId="0" fillId="0" borderId="30" xfId="0" applyFill="1" applyBorder="1"/>
    <xf numFmtId="3" fontId="24" fillId="0" borderId="21" xfId="0" applyNumberFormat="1" applyFont="1" applyFill="1" applyBorder="1" applyAlignment="1">
      <alignment vertical="center"/>
    </xf>
    <xf numFmtId="3" fontId="7" fillId="0" borderId="78" xfId="0" applyNumberFormat="1" applyFont="1" applyFill="1" applyBorder="1" applyAlignment="1">
      <alignment vertical="center"/>
    </xf>
    <xf numFmtId="3" fontId="7" fillId="0" borderId="76" xfId="0" applyNumberFormat="1" applyFont="1" applyFill="1" applyBorder="1" applyAlignment="1">
      <alignment vertical="center"/>
    </xf>
    <xf numFmtId="3" fontId="7" fillId="0" borderId="79" xfId="0" applyNumberFormat="1" applyFont="1" applyFill="1" applyBorder="1" applyAlignment="1">
      <alignment vertical="center"/>
    </xf>
    <xf numFmtId="3" fontId="8" fillId="0" borderId="46" xfId="0" applyNumberFormat="1" applyFont="1" applyFill="1" applyBorder="1" applyAlignment="1">
      <alignment vertical="center"/>
    </xf>
    <xf numFmtId="3" fontId="8" fillId="0" borderId="51" xfId="0" applyNumberFormat="1" applyFont="1" applyFill="1" applyBorder="1" applyAlignment="1">
      <alignment vertical="center"/>
    </xf>
    <xf numFmtId="3" fontId="8" fillId="0" borderId="58" xfId="0" applyNumberFormat="1" applyFont="1" applyFill="1" applyBorder="1" applyAlignment="1">
      <alignment vertical="center"/>
    </xf>
    <xf numFmtId="3" fontId="8" fillId="0" borderId="15" xfId="0" applyNumberFormat="1" applyFont="1" applyFill="1" applyBorder="1" applyAlignment="1">
      <alignment vertical="center"/>
    </xf>
    <xf numFmtId="3" fontId="8" fillId="0" borderId="226" xfId="0" applyNumberFormat="1" applyFont="1" applyFill="1" applyBorder="1" applyAlignment="1">
      <alignment vertical="center"/>
    </xf>
    <xf numFmtId="3" fontId="8" fillId="0" borderId="77" xfId="0" applyNumberFormat="1" applyFont="1" applyFill="1" applyBorder="1" applyAlignment="1">
      <alignment vertical="center"/>
    </xf>
    <xf numFmtId="3" fontId="2" fillId="0" borderId="18" xfId="0" applyNumberFormat="1" applyFont="1" applyFill="1" applyBorder="1" applyAlignment="1">
      <alignment vertical="center"/>
    </xf>
    <xf numFmtId="3" fontId="7" fillId="0" borderId="77" xfId="0" applyNumberFormat="1" applyFont="1" applyFill="1" applyBorder="1" applyAlignment="1">
      <alignment vertical="center"/>
    </xf>
    <xf numFmtId="3" fontId="3" fillId="0" borderId="227" xfId="0" applyNumberFormat="1" applyFont="1" applyFill="1" applyBorder="1" applyAlignment="1">
      <alignment vertical="center"/>
    </xf>
    <xf numFmtId="3" fontId="8" fillId="0" borderId="228" xfId="0" applyNumberFormat="1" applyFont="1" applyFill="1" applyBorder="1" applyAlignment="1">
      <alignment vertical="center"/>
    </xf>
    <xf numFmtId="3" fontId="8" fillId="0" borderId="229" xfId="0" applyNumberFormat="1" applyFont="1" applyFill="1" applyBorder="1" applyAlignment="1">
      <alignment vertical="center"/>
    </xf>
    <xf numFmtId="3" fontId="24" fillId="0" borderId="18" xfId="0" applyNumberFormat="1" applyFont="1" applyFill="1" applyBorder="1" applyAlignment="1">
      <alignment vertical="center"/>
    </xf>
    <xf numFmtId="3" fontId="24" fillId="0" borderId="24" xfId="0" applyNumberFormat="1" applyFont="1" applyFill="1" applyBorder="1" applyAlignment="1">
      <alignment vertical="center"/>
    </xf>
    <xf numFmtId="3" fontId="24" fillId="0" borderId="42" xfId="0" applyNumberFormat="1" applyFont="1" applyFill="1" applyBorder="1" applyAlignment="1">
      <alignment vertical="center"/>
    </xf>
    <xf numFmtId="3" fontId="24" fillId="0" borderId="46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2" fillId="0" borderId="46" xfId="0" applyNumberFormat="1" applyFont="1" applyFill="1" applyBorder="1" applyAlignment="1">
      <alignment vertical="center"/>
    </xf>
    <xf numFmtId="3" fontId="2" fillId="0" borderId="89" xfId="0" applyNumberFormat="1" applyFont="1" applyFill="1" applyBorder="1" applyAlignment="1">
      <alignment vertical="center"/>
    </xf>
    <xf numFmtId="3" fontId="2" fillId="0" borderId="230" xfId="0" applyNumberFormat="1" applyFont="1" applyFill="1" applyBorder="1" applyAlignment="1">
      <alignment vertical="center"/>
    </xf>
    <xf numFmtId="3" fontId="2" fillId="0" borderId="94" xfId="0" applyNumberFormat="1" applyFont="1" applyFill="1" applyBorder="1" applyAlignment="1">
      <alignment vertical="center"/>
    </xf>
    <xf numFmtId="3" fontId="2" fillId="0" borderId="129" xfId="0" applyNumberFormat="1" applyFont="1" applyFill="1" applyBorder="1" applyAlignment="1">
      <alignment vertical="center"/>
    </xf>
    <xf numFmtId="3" fontId="2" fillId="0" borderId="231" xfId="0" applyNumberFormat="1" applyFont="1" applyFill="1" applyBorder="1" applyAlignment="1">
      <alignment vertical="center"/>
    </xf>
    <xf numFmtId="3" fontId="2" fillId="0" borderId="135" xfId="0" applyNumberFormat="1" applyFont="1" applyFill="1" applyBorder="1" applyAlignment="1">
      <alignment vertical="center"/>
    </xf>
    <xf numFmtId="0" fontId="0" fillId="0" borderId="13" xfId="0" applyFill="1" applyBorder="1"/>
    <xf numFmtId="0" fontId="0" fillId="0" borderId="107" xfId="0" applyFill="1" applyBorder="1"/>
    <xf numFmtId="0" fontId="0" fillId="0" borderId="232" xfId="0" applyFill="1" applyBorder="1"/>
    <xf numFmtId="3" fontId="3" fillId="0" borderId="51" xfId="0" applyNumberFormat="1" applyFont="1" applyFill="1" applyBorder="1" applyAlignment="1">
      <alignment horizontal="center"/>
    </xf>
    <xf numFmtId="3" fontId="24" fillId="0" borderId="47" xfId="0" applyNumberFormat="1" applyFont="1" applyFill="1" applyBorder="1" applyAlignment="1">
      <alignment vertical="center"/>
    </xf>
    <xf numFmtId="3" fontId="7" fillId="0" borderId="17" xfId="0" applyNumberFormat="1" applyFont="1" applyFill="1" applyBorder="1" applyAlignment="1">
      <alignment vertical="center"/>
    </xf>
    <xf numFmtId="3" fontId="2" fillId="0" borderId="47" xfId="0" applyNumberFormat="1" applyFont="1" applyFill="1" applyBorder="1" applyAlignment="1">
      <alignment vertical="center"/>
    </xf>
    <xf numFmtId="3" fontId="7" fillId="0" borderId="58" xfId="0" applyNumberFormat="1" applyFont="1" applyFill="1" applyBorder="1" applyAlignment="1">
      <alignment vertical="center"/>
    </xf>
    <xf numFmtId="3" fontId="24" fillId="0" borderId="17" xfId="0" applyNumberFormat="1" applyFont="1" applyFill="1" applyBorder="1" applyAlignment="1">
      <alignment vertical="center"/>
    </xf>
    <xf numFmtId="3" fontId="2" fillId="0" borderId="233" xfId="0" applyNumberFormat="1" applyFont="1" applyFill="1" applyBorder="1" applyAlignment="1">
      <alignment vertical="center"/>
    </xf>
    <xf numFmtId="3" fontId="2" fillId="0" borderId="234" xfId="0" applyNumberFormat="1" applyFont="1" applyFill="1" applyBorder="1" applyAlignment="1">
      <alignment vertical="center"/>
    </xf>
    <xf numFmtId="3" fontId="2" fillId="0" borderId="235" xfId="0" applyNumberFormat="1" applyFont="1" applyFill="1" applyBorder="1" applyAlignment="1">
      <alignment vertical="center"/>
    </xf>
    <xf numFmtId="3" fontId="3" fillId="0" borderId="236" xfId="0" applyNumberFormat="1" applyFont="1" applyFill="1" applyBorder="1" applyAlignment="1">
      <alignment vertical="center"/>
    </xf>
    <xf numFmtId="0" fontId="7" fillId="0" borderId="106" xfId="0" applyFont="1" applyFill="1" applyBorder="1"/>
    <xf numFmtId="4" fontId="7" fillId="0" borderId="107" xfId="0" applyNumberFormat="1" applyFont="1" applyFill="1" applyBorder="1" applyAlignment="1">
      <alignment vertical="center"/>
    </xf>
    <xf numFmtId="4" fontId="7" fillId="0" borderId="13" xfId="0" applyNumberFormat="1" applyFont="1" applyFill="1" applyBorder="1" applyAlignment="1">
      <alignment vertical="center"/>
    </xf>
    <xf numFmtId="4" fontId="7" fillId="0" borderId="106" xfId="0" applyNumberFormat="1" applyFont="1" applyFill="1" applyBorder="1" applyAlignment="1">
      <alignment vertical="center"/>
    </xf>
    <xf numFmtId="4" fontId="7" fillId="0" borderId="154" xfId="0" applyNumberFormat="1" applyFont="1" applyFill="1" applyBorder="1" applyAlignment="1">
      <alignment vertical="center"/>
    </xf>
    <xf numFmtId="4" fontId="7" fillId="0" borderId="19" xfId="0" applyNumberFormat="1" applyFont="1" applyFill="1" applyBorder="1" applyAlignment="1">
      <alignment vertical="center"/>
    </xf>
    <xf numFmtId="0" fontId="105" fillId="0" borderId="0" xfId="0" applyFont="1" applyFill="1"/>
    <xf numFmtId="0" fontId="29" fillId="0" borderId="142" xfId="0" applyFont="1" applyFill="1" applyBorder="1" applyAlignment="1">
      <alignment horizontal="center"/>
    </xf>
    <xf numFmtId="0" fontId="29" fillId="0" borderId="85" xfId="0" applyFont="1" applyFill="1" applyBorder="1" applyAlignment="1">
      <alignment horizontal="center"/>
    </xf>
    <xf numFmtId="1" fontId="29" fillId="0" borderId="32" xfId="0" applyNumberFormat="1" applyFont="1" applyFill="1" applyBorder="1" applyAlignment="1">
      <alignment horizontal="center"/>
    </xf>
    <xf numFmtId="1" fontId="26" fillId="0" borderId="32" xfId="0" applyNumberFormat="1" applyFont="1" applyFill="1" applyBorder="1" applyAlignment="1">
      <alignment horizontal="center"/>
    </xf>
    <xf numFmtId="1" fontId="29" fillId="0" borderId="10" xfId="0" applyNumberFormat="1" applyFont="1" applyFill="1" applyBorder="1" applyAlignment="1">
      <alignment horizontal="center"/>
    </xf>
    <xf numFmtId="0" fontId="29" fillId="0" borderId="116" xfId="0" applyFont="1" applyFill="1" applyBorder="1" applyAlignment="1">
      <alignment horizontal="center"/>
    </xf>
    <xf numFmtId="0" fontId="29" fillId="0" borderId="191" xfId="0" applyFont="1" applyFill="1" applyBorder="1" applyAlignment="1">
      <alignment horizontal="center"/>
    </xf>
    <xf numFmtId="0" fontId="29" fillId="0" borderId="16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center"/>
    </xf>
    <xf numFmtId="0" fontId="29" fillId="0" borderId="140" xfId="0" applyFont="1" applyFill="1" applyBorder="1" applyAlignment="1">
      <alignment horizontal="center"/>
    </xf>
    <xf numFmtId="0" fontId="29" fillId="0" borderId="183" xfId="0" applyFont="1" applyFill="1" applyBorder="1" applyAlignment="1">
      <alignment horizontal="center"/>
    </xf>
    <xf numFmtId="0" fontId="29" fillId="0" borderId="34" xfId="0" applyFont="1" applyFill="1" applyBorder="1" applyAlignment="1">
      <alignment horizontal="center"/>
    </xf>
    <xf numFmtId="0" fontId="26" fillId="0" borderId="34" xfId="0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/>
    </xf>
    <xf numFmtId="0" fontId="29" fillId="0" borderId="206" xfId="0" applyFont="1" applyFill="1" applyBorder="1" applyAlignment="1">
      <alignment horizontal="center"/>
    </xf>
    <xf numFmtId="0" fontId="29" fillId="0" borderId="237" xfId="0" applyFont="1" applyFill="1" applyBorder="1" applyAlignment="1">
      <alignment horizontal="center"/>
    </xf>
    <xf numFmtId="0" fontId="29" fillId="0" borderId="111" xfId="0" applyFont="1" applyFill="1" applyBorder="1" applyAlignment="1">
      <alignment horizontal="center"/>
    </xf>
    <xf numFmtId="0" fontId="110" fillId="0" borderId="203" xfId="0" applyFont="1" applyFill="1" applyBorder="1" applyAlignment="1">
      <alignment horizontal="center" vertical="center"/>
    </xf>
    <xf numFmtId="49" fontId="29" fillId="0" borderId="116" xfId="0" applyNumberFormat="1" applyFont="1" applyFill="1" applyBorder="1" applyAlignment="1">
      <alignment horizontal="center" vertical="center"/>
    </xf>
    <xf numFmtId="0" fontId="29" fillId="0" borderId="191" xfId="0" applyFont="1" applyFill="1" applyBorder="1" applyAlignment="1">
      <alignment vertical="center"/>
    </xf>
    <xf numFmtId="3" fontId="29" fillId="0" borderId="116" xfId="0" applyNumberFormat="1" applyFont="1" applyFill="1" applyBorder="1" applyAlignment="1">
      <alignment vertical="center"/>
    </xf>
    <xf numFmtId="4" fontId="29" fillId="0" borderId="116" xfId="0" applyNumberFormat="1" applyFont="1" applyFill="1" applyBorder="1" applyAlignment="1">
      <alignment vertical="center"/>
    </xf>
    <xf numFmtId="0" fontId="31" fillId="22" borderId="116" xfId="0" applyFont="1" applyFill="1" applyBorder="1" applyAlignment="1">
      <alignment vertical="center"/>
    </xf>
    <xf numFmtId="49" fontId="109" fillId="22" borderId="203" xfId="0" applyNumberFormat="1" applyFont="1" applyFill="1" applyBorder="1" applyAlignment="1">
      <alignment horizontal="center" vertical="center"/>
    </xf>
    <xf numFmtId="0" fontId="109" fillId="22" borderId="203" xfId="0" applyFont="1" applyFill="1" applyBorder="1" applyAlignment="1">
      <alignment vertical="center"/>
    </xf>
    <xf numFmtId="3" fontId="110" fillId="0" borderId="206" xfId="0" applyNumberFormat="1" applyFont="1" applyFill="1" applyBorder="1" applyAlignment="1">
      <alignment vertical="center"/>
    </xf>
    <xf numFmtId="4" fontId="110" fillId="0" borderId="203" xfId="0" applyNumberFormat="1" applyFont="1" applyFill="1" applyBorder="1" applyAlignment="1">
      <alignment vertical="center"/>
    </xf>
    <xf numFmtId="3" fontId="26" fillId="0" borderId="238" xfId="0" applyNumberFormat="1" applyFont="1" applyFill="1" applyBorder="1" applyAlignment="1">
      <alignment vertical="center"/>
    </xf>
    <xf numFmtId="49" fontId="29" fillId="22" borderId="116" xfId="0" applyNumberFormat="1" applyFont="1" applyFill="1" applyBorder="1" applyAlignment="1">
      <alignment horizontal="center" vertical="center"/>
    </xf>
    <xf numFmtId="0" fontId="29" fillId="22" borderId="116" xfId="0" applyFont="1" applyFill="1" applyBorder="1" applyAlignment="1">
      <alignment vertical="center"/>
    </xf>
    <xf numFmtId="4" fontId="29" fillId="0" borderId="239" xfId="0" applyNumberFormat="1" applyFont="1" applyFill="1" applyBorder="1" applyAlignment="1">
      <alignment vertical="center"/>
    </xf>
    <xf numFmtId="0" fontId="29" fillId="22" borderId="116" xfId="0" applyFont="1" applyFill="1" applyBorder="1" applyAlignment="1">
      <alignment vertical="center" wrapText="1"/>
    </xf>
    <xf numFmtId="0" fontId="29" fillId="22" borderId="204" xfId="0" applyFont="1" applyFill="1" applyBorder="1" applyAlignment="1">
      <alignment vertical="center"/>
    </xf>
    <xf numFmtId="4" fontId="29" fillId="0" borderId="204" xfId="0" applyNumberFormat="1" applyFont="1" applyFill="1" applyBorder="1" applyAlignment="1">
      <alignment vertical="center"/>
    </xf>
    <xf numFmtId="0" fontId="110" fillId="22" borderId="203" xfId="0" applyFont="1" applyFill="1" applyBorder="1" applyAlignment="1">
      <alignment horizontal="center" vertical="center"/>
    </xf>
    <xf numFmtId="0" fontId="110" fillId="22" borderId="203" xfId="0" applyFont="1" applyFill="1" applyBorder="1" applyAlignment="1">
      <alignment vertical="center"/>
    </xf>
    <xf numFmtId="49" fontId="109" fillId="22" borderId="204" xfId="0" applyNumberFormat="1" applyFont="1" applyFill="1" applyBorder="1" applyAlignment="1">
      <alignment horizontal="center" vertical="center"/>
    </xf>
    <xf numFmtId="0" fontId="109" fillId="22" borderId="204" xfId="0" applyFont="1" applyFill="1" applyBorder="1" applyAlignment="1">
      <alignment vertical="center"/>
    </xf>
    <xf numFmtId="3" fontId="29" fillId="0" borderId="204" xfId="0" applyNumberFormat="1" applyFont="1" applyFill="1" applyBorder="1" applyAlignment="1">
      <alignment vertical="center"/>
    </xf>
    <xf numFmtId="3" fontId="29" fillId="0" borderId="239" xfId="0" applyNumberFormat="1" applyFont="1" applyFill="1" applyBorder="1" applyAlignment="1">
      <alignment vertical="center"/>
    </xf>
    <xf numFmtId="3" fontId="26" fillId="0" borderId="203" xfId="0" applyNumberFormat="1" applyFont="1" applyFill="1" applyBorder="1" applyAlignment="1">
      <alignment vertical="center"/>
    </xf>
    <xf numFmtId="3" fontId="26" fillId="0" borderId="240" xfId="0" applyNumberFormat="1" applyFont="1" applyFill="1" applyBorder="1" applyAlignment="1">
      <alignment vertical="center"/>
    </xf>
    <xf numFmtId="49" fontId="109" fillId="22" borderId="205" xfId="0" applyNumberFormat="1" applyFont="1" applyFill="1" applyBorder="1" applyAlignment="1">
      <alignment horizontal="center" vertical="center"/>
    </xf>
    <xf numFmtId="3" fontId="29" fillId="0" borderId="203" xfId="0" applyNumberFormat="1" applyFont="1" applyFill="1" applyBorder="1" applyAlignment="1">
      <alignment vertical="center"/>
    </xf>
    <xf numFmtId="3" fontId="29" fillId="0" borderId="240" xfId="0" applyNumberFormat="1" applyFont="1" applyFill="1" applyBorder="1" applyAlignment="1">
      <alignment vertical="center"/>
    </xf>
    <xf numFmtId="49" fontId="31" fillId="22" borderId="116" xfId="0" applyNumberFormat="1" applyFont="1" applyFill="1" applyBorder="1" applyAlignment="1">
      <alignment horizontal="center" vertical="center"/>
    </xf>
    <xf numFmtId="3" fontId="31" fillId="0" borderId="116" xfId="0" applyNumberFormat="1" applyFont="1" applyFill="1" applyBorder="1" applyAlignment="1">
      <alignment vertical="center"/>
    </xf>
    <xf numFmtId="49" fontId="29" fillId="22" borderId="206" xfId="0" applyNumberFormat="1" applyFont="1" applyFill="1" applyBorder="1" applyAlignment="1">
      <alignment horizontal="center" vertical="center"/>
    </xf>
    <xf numFmtId="49" fontId="29" fillId="22" borderId="207" xfId="0" applyNumberFormat="1" applyFont="1" applyFill="1" applyBorder="1" applyAlignment="1">
      <alignment horizontal="center" vertical="center"/>
    </xf>
    <xf numFmtId="0" fontId="29" fillId="22" borderId="207" xfId="0" applyFont="1" applyFill="1" applyBorder="1" applyAlignment="1">
      <alignment vertical="center"/>
    </xf>
    <xf numFmtId="49" fontId="110" fillId="22" borderId="140" xfId="0" applyNumberFormat="1" applyFont="1" applyFill="1" applyBorder="1" applyAlignment="1">
      <alignment horizontal="center" vertical="center"/>
    </xf>
    <xf numFmtId="0" fontId="110" fillId="22" borderId="140" xfId="0" applyFont="1" applyFill="1" applyBorder="1" applyAlignment="1">
      <alignment vertical="center"/>
    </xf>
    <xf numFmtId="3" fontId="26" fillId="0" borderId="83" xfId="0" applyNumberFormat="1" applyFont="1" applyFill="1" applyBorder="1" applyAlignment="1">
      <alignment vertical="center"/>
    </xf>
    <xf numFmtId="3" fontId="109" fillId="0" borderId="206" xfId="0" applyNumberFormat="1" applyFont="1" applyFill="1" applyBorder="1" applyAlignment="1">
      <alignment vertical="center"/>
    </xf>
    <xf numFmtId="4" fontId="109" fillId="0" borderId="203" xfId="0" applyNumberFormat="1" applyFont="1" applyFill="1" applyBorder="1" applyAlignment="1">
      <alignment vertical="center"/>
    </xf>
    <xf numFmtId="0" fontId="29" fillId="22" borderId="210" xfId="0" applyFont="1" applyFill="1" applyBorder="1" applyAlignment="1">
      <alignment vertical="center"/>
    </xf>
    <xf numFmtId="0" fontId="29" fillId="22" borderId="206" xfId="0" applyFont="1" applyFill="1" applyBorder="1" applyAlignment="1">
      <alignment vertical="center"/>
    </xf>
    <xf numFmtId="0" fontId="29" fillId="22" borderId="209" xfId="0" applyFont="1" applyFill="1" applyBorder="1" applyAlignment="1">
      <alignment vertical="center"/>
    </xf>
    <xf numFmtId="0" fontId="47" fillId="0" borderId="167" xfId="32" applyFont="1" applyFill="1" applyBorder="1" applyAlignment="1">
      <alignment horizontal="center" vertical="center"/>
    </xf>
    <xf numFmtId="0" fontId="47" fillId="0" borderId="64" xfId="32" applyFont="1" applyFill="1" applyBorder="1" applyAlignment="1">
      <alignment vertical="center" wrapText="1"/>
    </xf>
    <xf numFmtId="3" fontId="17" fillId="0" borderId="0" xfId="32" applyNumberFormat="1" applyFont="1" applyFill="1" applyBorder="1" applyAlignment="1">
      <alignment horizontal="center" vertical="center"/>
    </xf>
    <xf numFmtId="0" fontId="51" fillId="0" borderId="0" xfId="32" applyFont="1" applyFill="1" applyBorder="1"/>
    <xf numFmtId="0" fontId="17" fillId="0" borderId="86" xfId="32" applyFont="1" applyFill="1" applyBorder="1"/>
    <xf numFmtId="3" fontId="17" fillId="0" borderId="86" xfId="32" applyNumberFormat="1" applyFont="1" applyFill="1" applyBorder="1"/>
    <xf numFmtId="3" fontId="17" fillId="0" borderId="125" xfId="32" applyNumberFormat="1" applyFont="1" applyFill="1" applyBorder="1"/>
    <xf numFmtId="3" fontId="17" fillId="0" borderId="170" xfId="32" applyNumberFormat="1" applyFont="1" applyFill="1" applyBorder="1"/>
    <xf numFmtId="0" fontId="51" fillId="0" borderId="0" xfId="32" applyFont="1" applyBorder="1" applyAlignment="1">
      <alignment vertical="center"/>
    </xf>
    <xf numFmtId="0" fontId="17" fillId="0" borderId="127" xfId="32" applyFont="1" applyFill="1" applyBorder="1"/>
    <xf numFmtId="3" fontId="17" fillId="0" borderId="171" xfId="32" applyNumberFormat="1" applyFont="1" applyFill="1" applyBorder="1"/>
    <xf numFmtId="3" fontId="17" fillId="0" borderId="241" xfId="32" applyNumberFormat="1" applyFont="1" applyFill="1" applyBorder="1"/>
    <xf numFmtId="3" fontId="17" fillId="0" borderId="0" xfId="32" applyNumberFormat="1" applyFont="1" applyFill="1" applyBorder="1"/>
    <xf numFmtId="3" fontId="17" fillId="0" borderId="168" xfId="32" applyNumberFormat="1" applyFont="1" applyFill="1" applyBorder="1"/>
    <xf numFmtId="3" fontId="17" fillId="0" borderId="242" xfId="32" applyNumberFormat="1" applyFont="1" applyFill="1" applyBorder="1"/>
    <xf numFmtId="0" fontId="47" fillId="0" borderId="86" xfId="32" applyFont="1" applyFill="1" applyBorder="1" applyAlignment="1">
      <alignment vertical="center"/>
    </xf>
    <xf numFmtId="0" fontId="47" fillId="0" borderId="62" xfId="32" applyFont="1" applyFill="1" applyBorder="1" applyAlignment="1">
      <alignment horizontal="center" vertical="center" wrapText="1"/>
    </xf>
    <xf numFmtId="0" fontId="47" fillId="0" borderId="167" xfId="32" applyFont="1" applyFill="1" applyBorder="1" applyAlignment="1">
      <alignment horizontal="center" vertical="center" wrapText="1"/>
    </xf>
    <xf numFmtId="0" fontId="47" fillId="0" borderId="64" xfId="32" applyFont="1" applyFill="1" applyBorder="1" applyAlignment="1">
      <alignment horizontal="left" vertical="center"/>
    </xf>
    <xf numFmtId="3" fontId="51" fillId="0" borderId="0" xfId="32" applyNumberFormat="1" applyFont="1" applyFill="1" applyBorder="1" applyAlignment="1">
      <alignment vertical="center"/>
    </xf>
    <xf numFmtId="3" fontId="52" fillId="0" borderId="0" xfId="32" applyNumberFormat="1" applyFont="1" applyFill="1" applyBorder="1" applyAlignment="1">
      <alignment horizontal="center" vertical="center"/>
    </xf>
    <xf numFmtId="3" fontId="51" fillId="25" borderId="188" xfId="32" applyNumberFormat="1" applyFont="1" applyFill="1" applyBorder="1" applyAlignment="1" applyProtection="1">
      <alignment vertical="center"/>
      <protection hidden="1"/>
    </xf>
    <xf numFmtId="4" fontId="47" fillId="27" borderId="0" xfId="0" applyNumberFormat="1" applyFont="1" applyFill="1" applyBorder="1" applyAlignment="1" applyProtection="1">
      <alignment vertical="center"/>
      <protection hidden="1"/>
    </xf>
    <xf numFmtId="0" fontId="51" fillId="0" borderId="62" xfId="32" applyFont="1" applyFill="1" applyBorder="1" applyAlignment="1">
      <alignment horizontal="center" vertical="center"/>
    </xf>
    <xf numFmtId="0" fontId="47" fillId="0" borderId="62" xfId="32" applyFont="1" applyFill="1" applyBorder="1" applyAlignment="1">
      <alignment horizontal="center" vertical="top" wrapText="1"/>
    </xf>
    <xf numFmtId="0" fontId="17" fillId="25" borderId="173" xfId="32" applyFont="1" applyFill="1" applyBorder="1" applyAlignment="1"/>
    <xf numFmtId="0" fontId="17" fillId="25" borderId="172" xfId="32" applyFont="1" applyFill="1" applyBorder="1" applyAlignment="1"/>
    <xf numFmtId="49" fontId="7" fillId="22" borderId="131" xfId="0" applyNumberFormat="1" applyFont="1" applyFill="1" applyBorder="1" applyAlignment="1" applyProtection="1">
      <alignment horizontal="center" vertical="center"/>
    </xf>
    <xf numFmtId="0" fontId="3" fillId="22" borderId="132" xfId="0" applyFont="1" applyFill="1" applyBorder="1" applyAlignment="1" applyProtection="1">
      <alignment horizontal="left" vertical="center"/>
    </xf>
    <xf numFmtId="49" fontId="3" fillId="22" borderId="131" xfId="0" applyNumberFormat="1" applyFont="1" applyFill="1" applyBorder="1" applyAlignment="1" applyProtection="1">
      <alignment horizontal="center" vertical="center"/>
    </xf>
    <xf numFmtId="0" fontId="3" fillId="22" borderId="132" xfId="0" applyFont="1" applyFill="1" applyBorder="1" applyAlignment="1" applyProtection="1">
      <alignment vertical="center"/>
    </xf>
    <xf numFmtId="49" fontId="8" fillId="22" borderId="230" xfId="0" applyNumberFormat="1" applyFont="1" applyFill="1" applyBorder="1" applyAlignment="1" applyProtection="1">
      <alignment horizontal="center" vertical="center"/>
    </xf>
    <xf numFmtId="0" fontId="2" fillId="22" borderId="231" xfId="0" applyFont="1" applyFill="1" applyBorder="1" applyAlignment="1" applyProtection="1">
      <alignment vertical="center"/>
    </xf>
    <xf numFmtId="49" fontId="24" fillId="22" borderId="62" xfId="0" applyNumberFormat="1" applyFont="1" applyFill="1" applyBorder="1" applyAlignment="1" applyProtection="1">
      <alignment horizontal="center" vertical="center"/>
    </xf>
    <xf numFmtId="0" fontId="24" fillId="22" borderId="67" xfId="0" applyFont="1" applyFill="1" applyBorder="1" applyAlignment="1" applyProtection="1">
      <alignment vertical="center"/>
    </xf>
    <xf numFmtId="0" fontId="24" fillId="22" borderId="64" xfId="0" applyFont="1" applyFill="1" applyBorder="1" applyAlignment="1" applyProtection="1">
      <alignment horizontal="left" vertical="center"/>
    </xf>
    <xf numFmtId="0" fontId="24" fillId="22" borderId="90" xfId="0" applyFont="1" applyFill="1" applyBorder="1" applyAlignment="1" applyProtection="1">
      <alignment horizontal="left" vertical="center"/>
    </xf>
    <xf numFmtId="0" fontId="2" fillId="22" borderId="135" xfId="0" applyFont="1" applyFill="1" applyBorder="1" applyAlignment="1" applyProtection="1">
      <alignment vertical="center"/>
    </xf>
    <xf numFmtId="0" fontId="8" fillId="22" borderId="132" xfId="0" applyFont="1" applyFill="1" applyBorder="1" applyAlignment="1" applyProtection="1">
      <alignment horizontal="left" vertical="center"/>
    </xf>
    <xf numFmtId="0" fontId="7" fillId="22" borderId="131" xfId="0" applyFont="1" applyFill="1" applyBorder="1" applyAlignment="1" applyProtection="1">
      <alignment horizontal="center" vertical="center"/>
    </xf>
    <xf numFmtId="0" fontId="7" fillId="22" borderId="132" xfId="0" applyFont="1" applyFill="1" applyBorder="1" applyAlignment="1" applyProtection="1">
      <alignment vertical="center"/>
    </xf>
    <xf numFmtId="49" fontId="8" fillId="22" borderId="131" xfId="0" applyNumberFormat="1" applyFont="1" applyFill="1" applyBorder="1" applyAlignment="1" applyProtection="1">
      <alignment horizontal="center" vertical="center"/>
    </xf>
    <xf numFmtId="0" fontId="8" fillId="22" borderId="132" xfId="0" applyFont="1" applyFill="1" applyBorder="1" applyAlignment="1" applyProtection="1">
      <alignment vertical="center"/>
    </xf>
    <xf numFmtId="0" fontId="24" fillId="22" borderId="64" xfId="0" applyFont="1" applyFill="1" applyBorder="1" applyAlignment="1" applyProtection="1">
      <alignment vertical="center"/>
    </xf>
    <xf numFmtId="0" fontId="8" fillId="22" borderId="148" xfId="0" applyFont="1" applyFill="1" applyBorder="1" applyAlignment="1" applyProtection="1">
      <alignment vertical="center"/>
    </xf>
    <xf numFmtId="49" fontId="8" fillId="22" borderId="218" xfId="0" applyNumberFormat="1" applyFont="1" applyFill="1" applyBorder="1" applyAlignment="1" applyProtection="1">
      <alignment horizontal="center" vertical="center"/>
    </xf>
    <xf numFmtId="0" fontId="2" fillId="22" borderId="0" xfId="0" applyFont="1" applyFill="1" applyBorder="1" applyAlignment="1">
      <alignment vertical="center"/>
    </xf>
    <xf numFmtId="0" fontId="24" fillId="22" borderId="0" xfId="0" applyFont="1" applyFill="1" applyAlignment="1" applyProtection="1">
      <alignment vertical="center"/>
    </xf>
    <xf numFmtId="0" fontId="113" fillId="22" borderId="0" xfId="0" applyFont="1" applyFill="1" applyAlignment="1" applyProtection="1">
      <alignment vertical="center"/>
    </xf>
    <xf numFmtId="49" fontId="8" fillId="22" borderId="89" xfId="0" applyNumberFormat="1" applyFont="1" applyFill="1" applyBorder="1" applyAlignment="1" applyProtection="1">
      <alignment horizontal="center" vertical="center"/>
    </xf>
    <xf numFmtId="0" fontId="2" fillId="22" borderId="0" xfId="0" applyFont="1" applyFill="1" applyAlignment="1" applyProtection="1">
      <alignment vertical="center"/>
    </xf>
    <xf numFmtId="0" fontId="2" fillId="22" borderId="243" xfId="0" applyFont="1" applyFill="1" applyBorder="1" applyAlignment="1" applyProtection="1">
      <alignment vertical="center"/>
    </xf>
    <xf numFmtId="0" fontId="36" fillId="22" borderId="131" xfId="0" applyFont="1" applyFill="1" applyBorder="1" applyAlignment="1" applyProtection="1">
      <alignment horizontal="center" vertical="center"/>
    </xf>
    <xf numFmtId="3" fontId="19" fillId="22" borderId="132" xfId="0" applyNumberFormat="1" applyFont="1" applyFill="1" applyBorder="1" applyAlignment="1">
      <alignment vertical="center"/>
    </xf>
    <xf numFmtId="3" fontId="19" fillId="22" borderId="83" xfId="0" applyNumberFormat="1" applyFont="1" applyFill="1" applyBorder="1" applyAlignment="1">
      <alignment vertical="center"/>
    </xf>
    <xf numFmtId="3" fontId="8" fillId="0" borderId="244" xfId="0" applyNumberFormat="1" applyFont="1" applyFill="1" applyBorder="1" applyAlignment="1" applyProtection="1">
      <alignment vertical="center"/>
      <protection locked="0"/>
    </xf>
    <xf numFmtId="3" fontId="8" fillId="0" borderId="245" xfId="0" applyNumberFormat="1" applyFont="1" applyFill="1" applyBorder="1" applyAlignment="1" applyProtection="1">
      <alignment vertical="center"/>
      <protection locked="0"/>
    </xf>
    <xf numFmtId="3" fontId="8" fillId="0" borderId="246" xfId="0" applyNumberFormat="1" applyFont="1" applyFill="1" applyBorder="1" applyAlignment="1" applyProtection="1">
      <alignment vertical="center"/>
      <protection locked="0"/>
    </xf>
    <xf numFmtId="3" fontId="8" fillId="0" borderId="49" xfId="0" applyNumberFormat="1" applyFont="1" applyFill="1" applyBorder="1" applyAlignment="1" applyProtection="1">
      <alignment vertical="center"/>
      <protection locked="0"/>
    </xf>
    <xf numFmtId="3" fontId="8" fillId="0" borderId="28" xfId="0" applyNumberFormat="1" applyFont="1" applyFill="1" applyBorder="1" applyAlignment="1" applyProtection="1">
      <alignment vertical="center"/>
      <protection locked="0"/>
    </xf>
    <xf numFmtId="3" fontId="8" fillId="0" borderId="38" xfId="0" applyNumberFormat="1" applyFont="1" applyFill="1" applyBorder="1" applyAlignment="1" applyProtection="1">
      <alignment vertical="center"/>
      <protection locked="0"/>
    </xf>
    <xf numFmtId="3" fontId="8" fillId="0" borderId="247" xfId="0" applyNumberFormat="1" applyFont="1" applyFill="1" applyBorder="1" applyAlignment="1" applyProtection="1">
      <alignment vertical="center"/>
      <protection locked="0"/>
    </xf>
    <xf numFmtId="3" fontId="8" fillId="0" borderId="248" xfId="0" applyNumberFormat="1" applyFont="1" applyFill="1" applyBorder="1" applyAlignment="1" applyProtection="1">
      <alignment vertical="center"/>
      <protection locked="0"/>
    </xf>
    <xf numFmtId="3" fontId="8" fillId="0" borderId="249" xfId="0" applyNumberFormat="1" applyFont="1" applyFill="1" applyBorder="1" applyAlignment="1" applyProtection="1">
      <alignment vertical="center"/>
      <protection locked="0"/>
    </xf>
    <xf numFmtId="3" fontId="3" fillId="0" borderId="250" xfId="0" applyNumberFormat="1" applyFont="1" applyFill="1" applyBorder="1" applyAlignment="1" applyProtection="1">
      <alignment vertical="center"/>
    </xf>
    <xf numFmtId="3" fontId="3" fillId="0" borderId="251" xfId="0" applyNumberFormat="1" applyFont="1" applyFill="1" applyBorder="1" applyAlignment="1" applyProtection="1">
      <alignment vertical="center"/>
    </xf>
    <xf numFmtId="3" fontId="3" fillId="0" borderId="252" xfId="0" applyNumberFormat="1" applyFont="1" applyFill="1" applyBorder="1" applyAlignment="1" applyProtection="1">
      <alignment vertical="center"/>
    </xf>
    <xf numFmtId="3" fontId="3" fillId="0" borderId="202" xfId="0" applyNumberFormat="1" applyFont="1" applyFill="1" applyBorder="1" applyAlignment="1" applyProtection="1">
      <alignment vertical="center"/>
    </xf>
    <xf numFmtId="3" fontId="3" fillId="0" borderId="253" xfId="0" applyNumberFormat="1" applyFont="1" applyFill="1" applyBorder="1" applyAlignment="1" applyProtection="1">
      <alignment vertical="center"/>
    </xf>
    <xf numFmtId="3" fontId="3" fillId="0" borderId="254" xfId="0" applyNumberFormat="1" applyFont="1" applyFill="1" applyBorder="1" applyAlignment="1" applyProtection="1">
      <alignment vertical="center"/>
    </xf>
    <xf numFmtId="3" fontId="8" fillId="0" borderId="18" xfId="0" applyNumberFormat="1" applyFont="1" applyFill="1" applyBorder="1" applyAlignment="1" applyProtection="1">
      <alignment vertical="center"/>
      <protection locked="0"/>
    </xf>
    <xf numFmtId="3" fontId="8" fillId="0" borderId="41" xfId="0" applyNumberFormat="1" applyFont="1" applyFill="1" applyBorder="1" applyAlignment="1" applyProtection="1">
      <alignment vertical="center"/>
      <protection locked="0"/>
    </xf>
    <xf numFmtId="3" fontId="8" fillId="0" borderId="42" xfId="0" applyNumberFormat="1" applyFont="1" applyFill="1" applyBorder="1" applyAlignment="1" applyProtection="1">
      <alignment vertical="center"/>
      <protection locked="0"/>
    </xf>
    <xf numFmtId="3" fontId="8" fillId="0" borderId="14" xfId="0" applyNumberFormat="1" applyFont="1" applyFill="1" applyBorder="1" applyAlignment="1" applyProtection="1">
      <alignment vertical="center"/>
      <protection locked="0"/>
    </xf>
    <xf numFmtId="3" fontId="8" fillId="0" borderId="36" xfId="0" applyNumberFormat="1" applyFont="1" applyFill="1" applyBorder="1" applyAlignment="1" applyProtection="1">
      <alignment vertical="center"/>
      <protection locked="0"/>
    </xf>
    <xf numFmtId="3" fontId="8" fillId="0" borderId="50" xfId="0" applyNumberFormat="1" applyFont="1" applyFill="1" applyBorder="1" applyAlignment="1" applyProtection="1">
      <alignment vertical="center"/>
      <protection locked="0"/>
    </xf>
    <xf numFmtId="3" fontId="3" fillId="0" borderId="202" xfId="0" applyNumberFormat="1" applyFont="1" applyFill="1" applyBorder="1" applyAlignment="1" applyProtection="1">
      <alignment vertical="center"/>
      <protection locked="0"/>
    </xf>
    <xf numFmtId="3" fontId="3" fillId="0" borderId="253" xfId="0" applyNumberFormat="1" applyFont="1" applyFill="1" applyBorder="1" applyAlignment="1" applyProtection="1">
      <alignment vertical="center"/>
      <protection locked="0"/>
    </xf>
    <xf numFmtId="3" fontId="3" fillId="0" borderId="254" xfId="0" applyNumberFormat="1" applyFont="1" applyFill="1" applyBorder="1" applyAlignment="1" applyProtection="1">
      <alignment vertical="center"/>
      <protection locked="0"/>
    </xf>
    <xf numFmtId="3" fontId="7" fillId="0" borderId="49" xfId="0" applyNumberFormat="1" applyFont="1" applyFill="1" applyBorder="1" applyAlignment="1" applyProtection="1">
      <alignment vertical="center"/>
      <protection locked="0"/>
    </xf>
    <xf numFmtId="3" fontId="7" fillId="0" borderId="28" xfId="0" applyNumberFormat="1" applyFont="1" applyFill="1" applyBorder="1" applyAlignment="1" applyProtection="1">
      <alignment vertical="center"/>
      <protection locked="0"/>
    </xf>
    <xf numFmtId="3" fontId="7" fillId="0" borderId="38" xfId="0" applyNumberFormat="1" applyFont="1" applyFill="1" applyBorder="1" applyAlignment="1" applyProtection="1">
      <alignment vertical="center"/>
      <protection locked="0"/>
    </xf>
    <xf numFmtId="3" fontId="7" fillId="0" borderId="244" xfId="0" applyNumberFormat="1" applyFont="1" applyFill="1" applyBorder="1" applyAlignment="1" applyProtection="1">
      <alignment vertical="center"/>
    </xf>
    <xf numFmtId="3" fontId="7" fillId="0" borderId="245" xfId="0" applyNumberFormat="1" applyFont="1" applyFill="1" applyBorder="1" applyAlignment="1" applyProtection="1">
      <alignment vertical="center"/>
    </xf>
    <xf numFmtId="3" fontId="7" fillId="0" borderId="246" xfId="0" applyNumberFormat="1" applyFont="1" applyFill="1" applyBorder="1" applyAlignment="1" applyProtection="1">
      <alignment vertical="center"/>
    </xf>
    <xf numFmtId="3" fontId="7" fillId="0" borderId="49" xfId="0" applyNumberFormat="1" applyFont="1" applyFill="1" applyBorder="1" applyAlignment="1" applyProtection="1">
      <alignment vertical="center"/>
      <protection hidden="1"/>
    </xf>
    <xf numFmtId="3" fontId="3" fillId="0" borderId="244" xfId="0" applyNumberFormat="1" applyFont="1" applyFill="1" applyBorder="1" applyAlignment="1" applyProtection="1">
      <alignment vertical="center"/>
      <protection locked="0"/>
    </xf>
    <xf numFmtId="3" fontId="3" fillId="0" borderId="245" xfId="0" applyNumberFormat="1" applyFont="1" applyFill="1" applyBorder="1" applyAlignment="1" applyProtection="1">
      <alignment vertical="center"/>
      <protection locked="0"/>
    </xf>
    <xf numFmtId="3" fontId="3" fillId="0" borderId="246" xfId="0" applyNumberFormat="1" applyFont="1" applyFill="1" applyBorder="1" applyAlignment="1" applyProtection="1">
      <alignment vertical="center"/>
      <protection locked="0"/>
    </xf>
    <xf numFmtId="3" fontId="8" fillId="0" borderId="12" xfId="0" applyNumberFormat="1" applyFont="1" applyFill="1" applyBorder="1" applyAlignment="1" applyProtection="1">
      <alignment vertical="center"/>
      <protection hidden="1"/>
    </xf>
    <xf numFmtId="3" fontId="8" fillId="0" borderId="18" xfId="0" applyNumberFormat="1" applyFont="1" applyFill="1" applyBorder="1" applyAlignment="1" applyProtection="1">
      <alignment vertical="center"/>
    </xf>
    <xf numFmtId="3" fontId="8" fillId="0" borderId="41" xfId="0" applyNumberFormat="1" applyFont="1" applyFill="1" applyBorder="1" applyAlignment="1" applyProtection="1">
      <alignment vertical="center"/>
    </xf>
    <xf numFmtId="3" fontId="8" fillId="0" borderId="42" xfId="0" applyNumberFormat="1" applyFont="1" applyFill="1" applyBorder="1" applyAlignment="1" applyProtection="1">
      <alignment vertical="center"/>
    </xf>
    <xf numFmtId="3" fontId="24" fillId="0" borderId="49" xfId="0" applyNumberFormat="1" applyFont="1" applyFill="1" applyBorder="1" applyAlignment="1" applyProtection="1">
      <alignment vertical="center"/>
    </xf>
    <xf numFmtId="3" fontId="24" fillId="0" borderId="28" xfId="0" applyNumberFormat="1" applyFont="1" applyFill="1" applyBorder="1" applyAlignment="1" applyProtection="1">
      <alignment vertical="center"/>
    </xf>
    <xf numFmtId="3" fontId="24" fillId="0" borderId="38" xfId="0" applyNumberFormat="1" applyFont="1" applyFill="1" applyBorder="1" applyAlignment="1" applyProtection="1">
      <alignment vertical="center"/>
    </xf>
    <xf numFmtId="3" fontId="24" fillId="0" borderId="247" xfId="0" applyNumberFormat="1" applyFont="1" applyFill="1" applyBorder="1" applyAlignment="1" applyProtection="1">
      <alignment vertical="center"/>
    </xf>
    <xf numFmtId="3" fontId="24" fillId="0" borderId="248" xfId="0" applyNumberFormat="1" applyFont="1" applyFill="1" applyBorder="1" applyAlignment="1" applyProtection="1">
      <alignment vertical="center"/>
    </xf>
    <xf numFmtId="3" fontId="24" fillId="0" borderId="249" xfId="0" applyNumberFormat="1" applyFont="1" applyFill="1" applyBorder="1" applyAlignment="1" applyProtection="1">
      <alignment vertical="center"/>
    </xf>
    <xf numFmtId="3" fontId="19" fillId="0" borderId="185" xfId="0" applyNumberFormat="1" applyFont="1" applyFill="1" applyBorder="1" applyAlignment="1" applyProtection="1">
      <alignment vertical="center"/>
    </xf>
    <xf numFmtId="3" fontId="8" fillId="0" borderId="253" xfId="0" applyNumberFormat="1" applyFont="1" applyFill="1" applyBorder="1" applyAlignment="1" applyProtection="1">
      <alignment vertical="center"/>
    </xf>
    <xf numFmtId="3" fontId="8" fillId="0" borderId="254" xfId="0" applyNumberFormat="1" applyFont="1" applyFill="1" applyBorder="1" applyAlignment="1" applyProtection="1">
      <alignment vertical="center"/>
    </xf>
    <xf numFmtId="3" fontId="8" fillId="0" borderId="250" xfId="0" applyNumberFormat="1" applyFont="1" applyFill="1" applyBorder="1" applyAlignment="1" applyProtection="1">
      <alignment vertical="center"/>
    </xf>
    <xf numFmtId="3" fontId="8" fillId="0" borderId="202" xfId="0" applyNumberFormat="1" applyFont="1" applyFill="1" applyBorder="1" applyAlignment="1" applyProtection="1">
      <alignment vertical="center"/>
      <protection locked="0"/>
    </xf>
    <xf numFmtId="3" fontId="8" fillId="0" borderId="49" xfId="0" applyNumberFormat="1" applyFont="1" applyFill="1" applyBorder="1" applyAlignment="1" applyProtection="1">
      <alignment vertical="center"/>
    </xf>
    <xf numFmtId="3" fontId="8" fillId="0" borderId="28" xfId="0" applyNumberFormat="1" applyFont="1" applyFill="1" applyBorder="1" applyAlignment="1" applyProtection="1">
      <alignment vertical="center"/>
    </xf>
    <xf numFmtId="3" fontId="8" fillId="0" borderId="38" xfId="0" applyNumberFormat="1" applyFont="1" applyFill="1" applyBorder="1" applyAlignment="1" applyProtection="1">
      <alignment vertical="center"/>
    </xf>
    <xf numFmtId="3" fontId="8" fillId="0" borderId="247" xfId="0" applyNumberFormat="1" applyFont="1" applyFill="1" applyBorder="1" applyAlignment="1" applyProtection="1">
      <alignment vertical="center"/>
    </xf>
    <xf numFmtId="3" fontId="8" fillId="0" borderId="248" xfId="0" applyNumberFormat="1" applyFont="1" applyFill="1" applyBorder="1" applyAlignment="1" applyProtection="1">
      <alignment vertical="center"/>
    </xf>
    <xf numFmtId="3" fontId="8" fillId="0" borderId="249" xfId="0" applyNumberFormat="1" applyFont="1" applyFill="1" applyBorder="1" applyAlignment="1" applyProtection="1">
      <alignment vertical="center"/>
    </xf>
    <xf numFmtId="3" fontId="7" fillId="0" borderId="113" xfId="0" applyNumberFormat="1" applyFont="1" applyFill="1" applyBorder="1" applyAlignment="1" applyProtection="1">
      <alignment vertical="center"/>
      <protection hidden="1"/>
    </xf>
    <xf numFmtId="3" fontId="24" fillId="0" borderId="250" xfId="0" applyNumberFormat="1" applyFont="1" applyFill="1" applyBorder="1" applyAlignment="1" applyProtection="1">
      <alignment vertical="center"/>
    </xf>
    <xf numFmtId="3" fontId="24" fillId="0" borderId="251" xfId="0" applyNumberFormat="1" applyFont="1" applyFill="1" applyBorder="1" applyAlignment="1" applyProtection="1">
      <alignment vertical="center"/>
    </xf>
    <xf numFmtId="3" fontId="24" fillId="0" borderId="252" xfId="0" applyNumberFormat="1" applyFont="1" applyFill="1" applyBorder="1" applyAlignment="1" applyProtection="1">
      <alignment vertical="center"/>
    </xf>
    <xf numFmtId="3" fontId="24" fillId="0" borderId="14" xfId="0" applyNumberFormat="1" applyFont="1" applyFill="1" applyBorder="1" applyAlignment="1" applyProtection="1">
      <alignment vertical="center"/>
      <protection locked="0"/>
    </xf>
    <xf numFmtId="3" fontId="24" fillId="0" borderId="36" xfId="0" applyNumberFormat="1" applyFont="1" applyFill="1" applyBorder="1" applyAlignment="1" applyProtection="1">
      <alignment vertical="center"/>
      <protection locked="0"/>
    </xf>
    <xf numFmtId="3" fontId="24" fillId="0" borderId="50" xfId="0" applyNumberFormat="1" applyFont="1" applyFill="1" applyBorder="1" applyAlignment="1" applyProtection="1">
      <alignment vertical="center"/>
      <protection locked="0"/>
    </xf>
    <xf numFmtId="3" fontId="7" fillId="0" borderId="202" xfId="0" applyNumberFormat="1" applyFont="1" applyFill="1" applyBorder="1" applyAlignment="1" applyProtection="1">
      <alignment vertical="center"/>
    </xf>
    <xf numFmtId="4" fontId="29" fillId="0" borderId="255" xfId="0" applyNumberFormat="1" applyFont="1" applyFill="1" applyBorder="1" applyAlignment="1">
      <alignment vertical="center"/>
    </xf>
    <xf numFmtId="4" fontId="29" fillId="0" borderId="107" xfId="0" applyNumberFormat="1" applyFont="1" applyFill="1" applyBorder="1" applyAlignment="1">
      <alignment vertical="center"/>
    </xf>
    <xf numFmtId="4" fontId="29" fillId="0" borderId="13" xfId="0" applyNumberFormat="1" applyFont="1" applyFill="1" applyBorder="1" applyAlignment="1">
      <alignment vertical="center"/>
    </xf>
    <xf numFmtId="4" fontId="29" fillId="0" borderId="106" xfId="0" applyNumberFormat="1" applyFont="1" applyFill="1" applyBorder="1" applyAlignment="1">
      <alignment vertical="center"/>
    </xf>
    <xf numFmtId="4" fontId="31" fillId="0" borderId="106" xfId="0" applyNumberFormat="1" applyFont="1" applyFill="1" applyBorder="1" applyAlignment="1">
      <alignment vertical="center"/>
    </xf>
    <xf numFmtId="4" fontId="31" fillId="0" borderId="13" xfId="0" applyNumberFormat="1" applyFont="1" applyFill="1" applyBorder="1" applyAlignment="1">
      <alignment vertical="center"/>
    </xf>
    <xf numFmtId="4" fontId="31" fillId="0" borderId="154" xfId="0" applyNumberFormat="1" applyFont="1" applyFill="1" applyBorder="1" applyAlignment="1">
      <alignment vertical="center"/>
    </xf>
    <xf numFmtId="4" fontId="26" fillId="0" borderId="255" xfId="0" applyNumberFormat="1" applyFont="1" applyFill="1" applyBorder="1" applyAlignment="1">
      <alignment vertical="center"/>
    </xf>
    <xf numFmtId="4" fontId="26" fillId="0" borderId="256" xfId="0" applyNumberFormat="1" applyFont="1" applyFill="1" applyBorder="1" applyAlignment="1">
      <alignment vertical="center"/>
    </xf>
    <xf numFmtId="4" fontId="26" fillId="0" borderId="124" xfId="0" applyNumberFormat="1" applyFont="1" applyFill="1" applyBorder="1" applyAlignment="1">
      <alignment vertical="center"/>
    </xf>
    <xf numFmtId="3" fontId="8" fillId="0" borderId="113" xfId="0" applyNumberFormat="1" applyFont="1" applyFill="1" applyBorder="1" applyAlignment="1" applyProtection="1">
      <alignment vertical="center"/>
    </xf>
    <xf numFmtId="3" fontId="8" fillId="0" borderId="117" xfId="0" applyNumberFormat="1" applyFont="1" applyFill="1" applyBorder="1" applyAlignment="1" applyProtection="1">
      <alignment vertical="center"/>
    </xf>
    <xf numFmtId="3" fontId="8" fillId="0" borderId="114" xfId="0" applyNumberFormat="1" applyFont="1" applyFill="1" applyBorder="1" applyAlignment="1" applyProtection="1">
      <alignment vertical="center"/>
    </xf>
    <xf numFmtId="3" fontId="8" fillId="0" borderId="244" xfId="0" applyNumberFormat="1" applyFont="1" applyFill="1" applyBorder="1" applyAlignment="1" applyProtection="1">
      <alignment vertical="center"/>
    </xf>
    <xf numFmtId="3" fontId="8" fillId="0" borderId="245" xfId="0" applyNumberFormat="1" applyFont="1" applyFill="1" applyBorder="1" applyAlignment="1" applyProtection="1">
      <alignment vertical="center"/>
    </xf>
    <xf numFmtId="4" fontId="29" fillId="0" borderId="257" xfId="0" applyNumberFormat="1" applyFont="1" applyFill="1" applyBorder="1" applyAlignment="1">
      <alignment vertical="center"/>
    </xf>
    <xf numFmtId="3" fontId="7" fillId="0" borderId="250" xfId="0" applyNumberFormat="1" applyFont="1" applyFill="1" applyBorder="1" applyAlignment="1" applyProtection="1">
      <alignment vertical="center"/>
    </xf>
    <xf numFmtId="3" fontId="7" fillId="0" borderId="251" xfId="0" applyNumberFormat="1" applyFont="1" applyFill="1" applyBorder="1" applyAlignment="1" applyProtection="1">
      <alignment vertical="center"/>
    </xf>
    <xf numFmtId="4" fontId="26" fillId="0" borderId="53" xfId="0" applyNumberFormat="1" applyFont="1" applyFill="1" applyBorder="1" applyAlignment="1">
      <alignment vertical="center"/>
    </xf>
    <xf numFmtId="4" fontId="26" fillId="0" borderId="154" xfId="0" applyNumberFormat="1" applyFont="1" applyFill="1" applyBorder="1" applyAlignment="1">
      <alignment vertical="center"/>
    </xf>
    <xf numFmtId="4" fontId="26" fillId="0" borderId="19" xfId="0" applyNumberFormat="1" applyFont="1" applyFill="1" applyBorder="1" applyAlignment="1">
      <alignment vertical="center"/>
    </xf>
    <xf numFmtId="3" fontId="8" fillId="22" borderId="116" xfId="0" applyNumberFormat="1" applyFont="1" applyFill="1" applyBorder="1"/>
    <xf numFmtId="3" fontId="8" fillId="0" borderId="116" xfId="0" applyNumberFormat="1" applyFont="1" applyFill="1" applyBorder="1"/>
    <xf numFmtId="3" fontId="8" fillId="0" borderId="251" xfId="0" applyNumberFormat="1" applyFont="1" applyFill="1" applyBorder="1" applyAlignment="1" applyProtection="1">
      <alignment vertical="center"/>
    </xf>
    <xf numFmtId="3" fontId="8" fillId="0" borderId="252" xfId="0" applyNumberFormat="1" applyFont="1" applyFill="1" applyBorder="1" applyAlignment="1" applyProtection="1">
      <alignment vertical="center"/>
    </xf>
    <xf numFmtId="3" fontId="8" fillId="0" borderId="254" xfId="0" applyNumberFormat="1" applyFont="1" applyFill="1" applyBorder="1" applyAlignment="1" applyProtection="1">
      <alignment vertical="center"/>
      <protection locked="0"/>
    </xf>
    <xf numFmtId="3" fontId="7" fillId="0" borderId="12" xfId="0" applyNumberFormat="1" applyFont="1" applyFill="1" applyBorder="1" applyAlignment="1" applyProtection="1">
      <alignment vertical="center"/>
    </xf>
    <xf numFmtId="0" fontId="8" fillId="22" borderId="116" xfId="0" applyFont="1" applyFill="1" applyBorder="1" applyAlignment="1">
      <alignment horizontal="center"/>
    </xf>
    <xf numFmtId="3" fontId="83" fillId="0" borderId="0" xfId="34" applyNumberFormat="1"/>
    <xf numFmtId="4" fontId="26" fillId="0" borderId="203" xfId="0" applyNumberFormat="1" applyFont="1" applyFill="1" applyBorder="1" applyAlignment="1">
      <alignment vertical="center"/>
    </xf>
    <xf numFmtId="4" fontId="26" fillId="0" borderId="204" xfId="0" applyNumberFormat="1" applyFont="1" applyFill="1" applyBorder="1" applyAlignment="1">
      <alignment vertical="center"/>
    </xf>
    <xf numFmtId="4" fontId="31" fillId="0" borderId="116" xfId="0" applyNumberFormat="1" applyFont="1" applyFill="1" applyBorder="1" applyAlignment="1">
      <alignment vertical="center"/>
    </xf>
    <xf numFmtId="4" fontId="26" fillId="0" borderId="83" xfId="0" applyNumberFormat="1" applyFont="1" applyFill="1" applyBorder="1" applyAlignment="1">
      <alignment vertical="center"/>
    </xf>
    <xf numFmtId="0" fontId="103" fillId="22" borderId="116" xfId="0" applyFont="1" applyFill="1" applyBorder="1" applyAlignment="1">
      <alignment vertical="center"/>
    </xf>
    <xf numFmtId="4" fontId="29" fillId="0" borderId="258" xfId="0" applyNumberFormat="1" applyFont="1" applyFill="1" applyBorder="1" applyAlignment="1">
      <alignment vertical="center"/>
    </xf>
    <xf numFmtId="0" fontId="90" fillId="0" borderId="10" xfId="0" applyFont="1" applyBorder="1" applyAlignment="1"/>
    <xf numFmtId="0" fontId="80" fillId="0" borderId="13" xfId="0" applyFont="1" applyBorder="1"/>
    <xf numFmtId="0" fontId="94" fillId="0" borderId="13" xfId="0" applyFont="1" applyBorder="1" applyAlignment="1">
      <alignment horizontal="center"/>
    </xf>
    <xf numFmtId="0" fontId="80" fillId="0" borderId="13" xfId="0" applyFont="1" applyBorder="1" applyAlignment="1">
      <alignment horizontal="center"/>
    </xf>
    <xf numFmtId="0" fontId="95" fillId="0" borderId="13" xfId="0" applyFont="1" applyBorder="1" applyAlignment="1">
      <alignment horizontal="center"/>
    </xf>
    <xf numFmtId="0" fontId="80" fillId="0" borderId="107" xfId="0" applyFont="1" applyBorder="1" applyAlignment="1">
      <alignment horizontal="center"/>
    </xf>
    <xf numFmtId="0" fontId="95" fillId="0" borderId="13" xfId="0" applyFont="1" applyBorder="1"/>
    <xf numFmtId="0" fontId="29" fillId="0" borderId="0" xfId="0" applyFont="1" applyAlignment="1"/>
    <xf numFmtId="0" fontId="90" fillId="0" borderId="13" xfId="0" applyFont="1" applyBorder="1" applyAlignment="1"/>
    <xf numFmtId="0" fontId="94" fillId="0" borderId="154" xfId="0" applyFont="1" applyBorder="1" applyAlignment="1">
      <alignment horizontal="center"/>
    </xf>
    <xf numFmtId="0" fontId="96" fillId="0" borderId="13" xfId="0" applyFont="1" applyBorder="1"/>
    <xf numFmtId="0" fontId="96" fillId="0" borderId="13" xfId="0" applyFont="1" applyFill="1" applyBorder="1" applyAlignment="1">
      <alignment horizontal="left"/>
    </xf>
    <xf numFmtId="0" fontId="95" fillId="0" borderId="16" xfId="0" applyFont="1" applyBorder="1"/>
    <xf numFmtId="0" fontId="96" fillId="0" borderId="107" xfId="0" applyFont="1" applyBorder="1"/>
    <xf numFmtId="0" fontId="97" fillId="0" borderId="13" xfId="0" applyFont="1" applyBorder="1"/>
    <xf numFmtId="0" fontId="97" fillId="0" borderId="13" xfId="0" applyFont="1" applyBorder="1" applyAlignment="1">
      <alignment wrapText="1"/>
    </xf>
    <xf numFmtId="0" fontId="59" fillId="0" borderId="10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80" fillId="0" borderId="154" xfId="0" applyFont="1" applyBorder="1" applyAlignment="1">
      <alignment horizontal="center" vertical="center" wrapText="1"/>
    </xf>
    <xf numFmtId="3" fontId="51" fillId="22" borderId="16" xfId="0" applyNumberFormat="1" applyFont="1" applyFill="1" applyBorder="1" applyAlignment="1">
      <alignment vertical="center"/>
    </xf>
    <xf numFmtId="0" fontId="47" fillId="22" borderId="16" xfId="0" applyFont="1" applyFill="1" applyBorder="1" applyAlignment="1">
      <alignment vertical="center" wrapText="1"/>
    </xf>
    <xf numFmtId="3" fontId="47" fillId="22" borderId="16" xfId="0" applyNumberFormat="1" applyFont="1" applyFill="1" applyBorder="1"/>
    <xf numFmtId="0" fontId="0" fillId="0" borderId="0" xfId="0" applyFont="1"/>
    <xf numFmtId="0" fontId="12" fillId="22" borderId="140" xfId="0" applyFont="1" applyFill="1" applyBorder="1" applyAlignment="1">
      <alignment horizontal="center"/>
    </xf>
    <xf numFmtId="3" fontId="12" fillId="0" borderId="195" xfId="0" applyNumberFormat="1" applyFont="1" applyFill="1" applyBorder="1" applyAlignment="1">
      <alignment horizontal="right" vertical="center"/>
    </xf>
    <xf numFmtId="167" fontId="83" fillId="0" borderId="0" xfId="34" applyNumberFormat="1"/>
    <xf numFmtId="4" fontId="7" fillId="22" borderId="73" xfId="0" applyNumberFormat="1" applyFont="1" applyFill="1" applyBorder="1" applyAlignment="1">
      <alignment vertical="center"/>
    </xf>
    <xf numFmtId="167" fontId="2" fillId="22" borderId="0" xfId="0" applyNumberFormat="1" applyFont="1" applyFill="1"/>
    <xf numFmtId="167" fontId="0" fillId="22" borderId="0" xfId="0" applyNumberFormat="1" applyFont="1" applyFill="1"/>
    <xf numFmtId="0" fontId="10" fillId="21" borderId="43" xfId="0" applyFont="1" applyFill="1" applyBorder="1" applyAlignment="1">
      <alignment horizontal="center"/>
    </xf>
    <xf numFmtId="0" fontId="6" fillId="21" borderId="18" xfId="0" applyFont="1" applyFill="1" applyBorder="1" applyAlignment="1">
      <alignment horizontal="center"/>
    </xf>
    <xf numFmtId="0" fontId="6" fillId="21" borderId="41" xfId="0" applyFont="1" applyFill="1" applyBorder="1" applyAlignment="1">
      <alignment horizontal="center"/>
    </xf>
    <xf numFmtId="0" fontId="10" fillId="21" borderId="41" xfId="0" applyFont="1" applyFill="1" applyBorder="1" applyAlignment="1">
      <alignment horizontal="center" vertical="top" wrapText="1"/>
    </xf>
    <xf numFmtId="3" fontId="2" fillId="21" borderId="41" xfId="0" applyNumberFormat="1" applyFont="1" applyFill="1" applyBorder="1" applyAlignment="1">
      <alignment vertical="center" wrapText="1"/>
    </xf>
    <xf numFmtId="0" fontId="2" fillId="21" borderId="41" xfId="0" applyFont="1" applyFill="1" applyBorder="1" applyAlignment="1">
      <alignment vertical="center" wrapText="1"/>
    </xf>
    <xf numFmtId="0" fontId="3" fillId="21" borderId="49" xfId="0" applyFont="1" applyFill="1" applyBorder="1" applyAlignment="1">
      <alignment horizontal="center" vertical="center"/>
    </xf>
    <xf numFmtId="0" fontId="24" fillId="21" borderId="18" xfId="0" applyFont="1" applyFill="1" applyBorder="1" applyAlignment="1">
      <alignment horizontal="center" vertical="center"/>
    </xf>
    <xf numFmtId="3" fontId="25" fillId="21" borderId="41" xfId="0" applyNumberFormat="1" applyFont="1" applyFill="1" applyBorder="1" applyAlignment="1">
      <alignment vertical="center" wrapText="1"/>
    </xf>
    <xf numFmtId="0" fontId="24" fillId="21" borderId="41" xfId="0" applyFont="1" applyFill="1" applyBorder="1" applyAlignment="1">
      <alignment vertical="center" wrapText="1"/>
    </xf>
    <xf numFmtId="0" fontId="3" fillId="21" borderId="41" xfId="0" applyFont="1" applyFill="1" applyBorder="1" applyAlignment="1">
      <alignment vertical="center" wrapText="1"/>
    </xf>
    <xf numFmtId="0" fontId="54" fillId="21" borderId="28" xfId="0" applyFont="1" applyFill="1" applyBorder="1" applyAlignment="1">
      <alignment horizontal="center"/>
    </xf>
    <xf numFmtId="0" fontId="54" fillId="21" borderId="38" xfId="0" applyFont="1" applyFill="1" applyBorder="1" applyAlignment="1">
      <alignment horizontal="center"/>
    </xf>
    <xf numFmtId="3" fontId="24" fillId="21" borderId="41" xfId="0" applyNumberFormat="1" applyFont="1" applyFill="1" applyBorder="1" applyAlignment="1">
      <alignment vertical="center"/>
    </xf>
    <xf numFmtId="3" fontId="25" fillId="21" borderId="41" xfId="0" applyNumberFormat="1" applyFont="1" applyFill="1" applyBorder="1" applyAlignment="1">
      <alignment vertical="center"/>
    </xf>
    <xf numFmtId="3" fontId="7" fillId="21" borderId="42" xfId="0" applyNumberFormat="1" applyFont="1" applyFill="1" applyBorder="1" applyAlignment="1">
      <alignment vertical="center"/>
    </xf>
    <xf numFmtId="3" fontId="25" fillId="21" borderId="42" xfId="0" applyNumberFormat="1" applyFont="1" applyFill="1" applyBorder="1" applyAlignment="1">
      <alignment vertical="center"/>
    </xf>
    <xf numFmtId="3" fontId="2" fillId="22" borderId="0" xfId="0" applyNumberFormat="1" applyFont="1" applyFill="1" applyAlignment="1"/>
    <xf numFmtId="3" fontId="3" fillId="21" borderId="41" xfId="0" applyNumberFormat="1" applyFont="1" applyFill="1" applyBorder="1" applyAlignment="1">
      <alignment vertical="center" wrapText="1"/>
    </xf>
    <xf numFmtId="3" fontId="17" fillId="0" borderId="64" xfId="32" applyNumberFormat="1" applyFont="1" applyFill="1" applyBorder="1" applyAlignment="1" applyProtection="1">
      <alignment vertical="center"/>
      <protection hidden="1"/>
    </xf>
    <xf numFmtId="4" fontId="47" fillId="27" borderId="260" xfId="0" applyNumberFormat="1" applyFont="1" applyFill="1" applyBorder="1" applyAlignment="1" applyProtection="1">
      <alignment vertical="center"/>
      <protection hidden="1"/>
    </xf>
    <xf numFmtId="0" fontId="13" fillId="0" borderId="10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/>
    <xf numFmtId="0" fontId="37" fillId="0" borderId="13" xfId="0" applyFont="1" applyBorder="1"/>
    <xf numFmtId="3" fontId="3" fillId="22" borderId="32" xfId="0" applyNumberFormat="1" applyFont="1" applyFill="1" applyBorder="1" applyAlignment="1">
      <alignment horizontal="center"/>
    </xf>
    <xf numFmtId="3" fontId="3" fillId="22" borderId="30" xfId="0" applyNumberFormat="1" applyFont="1" applyFill="1" applyBorder="1" applyAlignment="1">
      <alignment horizontal="center"/>
    </xf>
    <xf numFmtId="3" fontId="7" fillId="22" borderId="262" xfId="0" applyNumberFormat="1" applyFont="1" applyFill="1" applyBorder="1" applyAlignment="1">
      <alignment horizontal="center" vertical="center"/>
    </xf>
    <xf numFmtId="4" fontId="8" fillId="22" borderId="30" xfId="0" applyNumberFormat="1" applyFont="1" applyFill="1" applyBorder="1"/>
    <xf numFmtId="4" fontId="7" fillId="22" borderId="30" xfId="0" applyNumberFormat="1" applyFont="1" applyFill="1" applyBorder="1"/>
    <xf numFmtId="3" fontId="39" fillId="22" borderId="16" xfId="0" applyNumberFormat="1" applyFont="1" applyFill="1" applyBorder="1" applyAlignment="1">
      <alignment vertical="center"/>
    </xf>
    <xf numFmtId="4" fontId="3" fillId="22" borderId="73" xfId="0" applyNumberFormat="1" applyFont="1" applyFill="1" applyBorder="1" applyAlignment="1">
      <alignment vertical="center"/>
    </xf>
    <xf numFmtId="4" fontId="8" fillId="22" borderId="30" xfId="0" applyNumberFormat="1" applyFont="1" applyFill="1" applyBorder="1" applyAlignment="1">
      <alignment vertical="center"/>
    </xf>
    <xf numFmtId="3" fontId="3" fillId="22" borderId="21" xfId="0" applyNumberFormat="1" applyFont="1" applyFill="1" applyBorder="1" applyAlignment="1">
      <alignment horizontal="center"/>
    </xf>
    <xf numFmtId="3" fontId="2" fillId="22" borderId="21" xfId="0" applyNumberFormat="1" applyFont="1" applyFill="1" applyBorder="1"/>
    <xf numFmtId="3" fontId="3" fillId="22" borderId="21" xfId="0" applyNumberFormat="1" applyFont="1" applyFill="1" applyBorder="1"/>
    <xf numFmtId="3" fontId="8" fillId="22" borderId="21" xfId="0" applyNumberFormat="1" applyFont="1" applyFill="1" applyBorder="1"/>
    <xf numFmtId="3" fontId="2" fillId="22" borderId="21" xfId="0" applyNumberFormat="1" applyFont="1" applyFill="1" applyBorder="1" applyAlignment="1">
      <alignment vertical="center"/>
    </xf>
    <xf numFmtId="3" fontId="7" fillId="22" borderId="68" xfId="0" applyNumberFormat="1" applyFont="1" applyFill="1" applyBorder="1" applyAlignment="1">
      <alignment vertical="center"/>
    </xf>
    <xf numFmtId="0" fontId="17" fillId="0" borderId="0" xfId="32" applyFont="1" applyFill="1" applyBorder="1" applyAlignment="1">
      <alignment vertical="center"/>
    </xf>
    <xf numFmtId="0" fontId="17" fillId="25" borderId="125" xfId="32" applyFont="1" applyFill="1" applyBorder="1"/>
    <xf numFmtId="4" fontId="47" fillId="0" borderId="128" xfId="32" applyNumberFormat="1" applyFont="1" applyFill="1" applyBorder="1" applyAlignment="1">
      <alignment vertical="center"/>
    </xf>
    <xf numFmtId="4" fontId="29" fillId="0" borderId="232" xfId="0" applyNumberFormat="1" applyFont="1" applyFill="1" applyBorder="1" applyAlignment="1">
      <alignment vertical="center"/>
    </xf>
    <xf numFmtId="0" fontId="95" fillId="0" borderId="16" xfId="0" applyFont="1" applyBorder="1" applyAlignment="1">
      <alignment horizontal="center"/>
    </xf>
    <xf numFmtId="3" fontId="3" fillId="0" borderId="273" xfId="0" applyNumberFormat="1" applyFont="1" applyFill="1" applyBorder="1" applyAlignment="1" applyProtection="1">
      <alignment vertical="center"/>
    </xf>
    <xf numFmtId="3" fontId="8" fillId="0" borderId="234" xfId="0" applyNumberFormat="1" applyFont="1" applyFill="1" applyBorder="1" applyAlignment="1" applyProtection="1">
      <alignment vertical="center"/>
      <protection locked="0"/>
    </xf>
    <xf numFmtId="3" fontId="8" fillId="0" borderId="17" xfId="0" applyNumberFormat="1" applyFont="1" applyFill="1" applyBorder="1" applyAlignment="1" applyProtection="1">
      <alignment vertical="center"/>
      <protection locked="0"/>
    </xf>
    <xf numFmtId="3" fontId="24" fillId="0" borderId="17" xfId="0" applyNumberFormat="1" applyFont="1" applyFill="1" applyBorder="1" applyAlignment="1" applyProtection="1">
      <alignment vertical="center"/>
      <protection locked="0"/>
    </xf>
    <xf numFmtId="3" fontId="3" fillId="0" borderId="273" xfId="0" applyNumberFormat="1" applyFont="1" applyFill="1" applyBorder="1" applyAlignment="1" applyProtection="1">
      <alignment vertical="center"/>
      <protection locked="0"/>
    </xf>
    <xf numFmtId="3" fontId="8" fillId="0" borderId="58" xfId="0" applyNumberFormat="1" applyFont="1" applyFill="1" applyBorder="1" applyAlignment="1" applyProtection="1">
      <alignment vertical="center"/>
      <protection locked="0"/>
    </xf>
    <xf numFmtId="3" fontId="7" fillId="0" borderId="58" xfId="0" applyNumberFormat="1" applyFont="1" applyFill="1" applyBorder="1" applyAlignment="1" applyProtection="1">
      <alignment vertical="center"/>
      <protection locked="0"/>
    </xf>
    <xf numFmtId="3" fontId="8" fillId="0" borderId="274" xfId="0" applyNumberFormat="1" applyFont="1" applyFill="1" applyBorder="1" applyAlignment="1" applyProtection="1">
      <alignment vertical="center"/>
      <protection locked="0"/>
    </xf>
    <xf numFmtId="3" fontId="3" fillId="0" borderId="275" xfId="0" applyNumberFormat="1" applyFont="1" applyFill="1" applyBorder="1" applyAlignment="1" applyProtection="1">
      <alignment vertical="center"/>
    </xf>
    <xf numFmtId="3" fontId="8" fillId="0" borderId="51" xfId="0" applyNumberFormat="1" applyFont="1" applyFill="1" applyBorder="1" applyAlignment="1" applyProtection="1">
      <alignment vertical="center"/>
      <protection locked="0"/>
    </xf>
    <xf numFmtId="3" fontId="8" fillId="0" borderId="47" xfId="0" applyNumberFormat="1" applyFont="1" applyFill="1" applyBorder="1" applyAlignment="1" applyProtection="1">
      <alignment vertical="center"/>
      <protection locked="0"/>
    </xf>
    <xf numFmtId="3" fontId="8" fillId="0" borderId="17" xfId="0" applyNumberFormat="1" applyFont="1" applyFill="1" applyBorder="1" applyAlignment="1" applyProtection="1">
      <alignment vertical="center"/>
    </xf>
    <xf numFmtId="3" fontId="24" fillId="0" borderId="17" xfId="0" applyNumberFormat="1" applyFont="1" applyFill="1" applyBorder="1" applyAlignment="1" applyProtection="1">
      <alignment vertical="center"/>
    </xf>
    <xf numFmtId="3" fontId="7" fillId="0" borderId="234" xfId="0" applyNumberFormat="1" applyFont="1" applyFill="1" applyBorder="1" applyAlignment="1" applyProtection="1">
      <alignment vertical="center"/>
    </xf>
    <xf numFmtId="3" fontId="3" fillId="0" borderId="234" xfId="0" applyNumberFormat="1" applyFont="1" applyFill="1" applyBorder="1" applyAlignment="1" applyProtection="1">
      <alignment vertical="center"/>
      <protection locked="0"/>
    </xf>
    <xf numFmtId="3" fontId="8" fillId="0" borderId="47" xfId="0" applyNumberFormat="1" applyFont="1" applyFill="1" applyBorder="1" applyAlignment="1" applyProtection="1">
      <alignment vertical="center"/>
    </xf>
    <xf numFmtId="3" fontId="24" fillId="0" borderId="58" xfId="0" applyNumberFormat="1" applyFont="1" applyFill="1" applyBorder="1" applyAlignment="1" applyProtection="1">
      <alignment vertical="center"/>
    </xf>
    <xf numFmtId="3" fontId="24" fillId="0" borderId="274" xfId="0" applyNumberFormat="1" applyFont="1" applyFill="1" applyBorder="1" applyAlignment="1" applyProtection="1">
      <alignment vertical="center"/>
    </xf>
    <xf numFmtId="3" fontId="7" fillId="0" borderId="273" xfId="0" applyNumberFormat="1" applyFont="1" applyFill="1" applyBorder="1" applyAlignment="1" applyProtection="1">
      <alignment vertical="center"/>
    </xf>
    <xf numFmtId="3" fontId="7" fillId="0" borderId="273" xfId="0" applyNumberFormat="1" applyFont="1" applyFill="1" applyBorder="1" applyAlignment="1" applyProtection="1">
      <alignment vertical="center"/>
      <protection locked="0"/>
    </xf>
    <xf numFmtId="3" fontId="8" fillId="0" borderId="273" xfId="0" applyNumberFormat="1" applyFont="1" applyFill="1" applyBorder="1" applyAlignment="1" applyProtection="1">
      <alignment vertical="center"/>
      <protection locked="0"/>
    </xf>
    <xf numFmtId="3" fontId="19" fillId="0" borderId="99" xfId="0" applyNumberFormat="1" applyFont="1" applyFill="1" applyBorder="1" applyAlignment="1" applyProtection="1">
      <alignment vertical="center"/>
    </xf>
    <xf numFmtId="3" fontId="3" fillId="0" borderId="12" xfId="0" applyNumberFormat="1" applyFont="1" applyFill="1" applyBorder="1" applyAlignment="1" applyProtection="1">
      <alignment vertical="center"/>
      <protection locked="0"/>
    </xf>
    <xf numFmtId="3" fontId="3" fillId="0" borderId="21" xfId="0" applyNumberFormat="1" applyFont="1" applyFill="1" applyBorder="1" applyAlignment="1" applyProtection="1">
      <alignment vertical="center"/>
      <protection locked="0"/>
    </xf>
    <xf numFmtId="3" fontId="3" fillId="0" borderId="30" xfId="0" applyNumberFormat="1" applyFont="1" applyFill="1" applyBorder="1" applyAlignment="1" applyProtection="1">
      <alignment vertical="center"/>
      <protection locked="0"/>
    </xf>
    <xf numFmtId="3" fontId="3" fillId="0" borderId="12" xfId="0" applyNumberFormat="1" applyFont="1" applyFill="1" applyBorder="1" applyAlignment="1" applyProtection="1">
      <alignment vertical="center"/>
    </xf>
    <xf numFmtId="3" fontId="3" fillId="0" borderId="21" xfId="0" applyNumberFormat="1" applyFont="1" applyFill="1" applyBorder="1" applyAlignment="1" applyProtection="1">
      <alignment vertical="center"/>
    </xf>
    <xf numFmtId="3" fontId="3" fillId="0" borderId="30" xfId="0" applyNumberFormat="1" applyFont="1" applyFill="1" applyBorder="1" applyAlignment="1" applyProtection="1">
      <alignment vertical="center"/>
    </xf>
    <xf numFmtId="3" fontId="24" fillId="0" borderId="14" xfId="0" applyNumberFormat="1" applyFont="1" applyFill="1" applyBorder="1" applyAlignment="1" applyProtection="1">
      <alignment vertical="center"/>
    </xf>
    <xf numFmtId="3" fontId="24" fillId="0" borderId="36" xfId="0" applyNumberFormat="1" applyFont="1" applyFill="1" applyBorder="1" applyAlignment="1" applyProtection="1">
      <alignment vertical="center"/>
    </xf>
    <xf numFmtId="3" fontId="24" fillId="0" borderId="50" xfId="0" applyNumberFormat="1" applyFont="1" applyFill="1" applyBorder="1" applyAlignment="1" applyProtection="1">
      <alignment vertical="center"/>
    </xf>
    <xf numFmtId="3" fontId="52" fillId="22" borderId="64" xfId="32" applyNumberFormat="1" applyFont="1" applyFill="1" applyBorder="1" applyAlignment="1" applyProtection="1">
      <alignment vertical="center"/>
      <protection locked="0"/>
    </xf>
    <xf numFmtId="3" fontId="52" fillId="0" borderId="64" xfId="32" applyNumberFormat="1" applyFont="1" applyFill="1" applyBorder="1" applyAlignment="1" applyProtection="1">
      <alignment vertical="center"/>
      <protection locked="0"/>
    </xf>
    <xf numFmtId="0" fontId="52" fillId="0" borderId="64" xfId="32" applyFont="1" applyFill="1" applyBorder="1" applyAlignment="1">
      <alignment vertical="center" wrapText="1"/>
    </xf>
    <xf numFmtId="3" fontId="47" fillId="25" borderId="142" xfId="32" applyNumberFormat="1" applyFont="1" applyFill="1" applyBorder="1" applyAlignment="1">
      <alignment horizontal="center"/>
    </xf>
    <xf numFmtId="3" fontId="47" fillId="25" borderId="85" xfId="32" applyNumberFormat="1" applyFont="1" applyFill="1" applyBorder="1" applyAlignment="1">
      <alignment horizontal="center" vertical="center"/>
    </xf>
    <xf numFmtId="3" fontId="47" fillId="25" borderId="142" xfId="32" applyNumberFormat="1" applyFont="1" applyFill="1" applyBorder="1" applyAlignment="1">
      <alignment horizontal="center" vertical="center"/>
    </xf>
    <xf numFmtId="3" fontId="47" fillId="25" borderId="85" xfId="0" applyNumberFormat="1" applyFont="1" applyFill="1" applyBorder="1" applyAlignment="1">
      <alignment horizontal="center" vertical="center"/>
    </xf>
    <xf numFmtId="0" fontId="110" fillId="0" borderId="20" xfId="0" applyFont="1" applyBorder="1" applyAlignment="1">
      <alignment vertical="center"/>
    </xf>
    <xf numFmtId="3" fontId="7" fillId="22" borderId="44" xfId="0" applyNumberFormat="1" applyFont="1" applyFill="1" applyBorder="1" applyAlignment="1">
      <alignment vertical="center"/>
    </xf>
    <xf numFmtId="0" fontId="107" fillId="0" borderId="16" xfId="0" applyFont="1" applyBorder="1" applyAlignment="1">
      <alignment vertical="center"/>
    </xf>
    <xf numFmtId="0" fontId="36" fillId="21" borderId="149" xfId="0" applyFont="1" applyFill="1" applyBorder="1" applyAlignment="1">
      <alignment horizontal="center"/>
    </xf>
    <xf numFmtId="0" fontId="36" fillId="21" borderId="116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0" fillId="0" borderId="51" xfId="0" applyFill="1" applyBorder="1"/>
    <xf numFmtId="0" fontId="0" fillId="0" borderId="17" xfId="0" applyFill="1" applyBorder="1"/>
    <xf numFmtId="0" fontId="0" fillId="0" borderId="58" xfId="0" applyFill="1" applyBorder="1"/>
    <xf numFmtId="3" fontId="19" fillId="0" borderId="276" xfId="0" applyNumberFormat="1" applyFont="1" applyFill="1" applyBorder="1" applyAlignment="1">
      <alignment vertical="center"/>
    </xf>
    <xf numFmtId="3" fontId="39" fillId="0" borderId="216" xfId="0" applyNumberFormat="1" applyFont="1" applyFill="1" applyBorder="1" applyAlignment="1">
      <alignment vertical="center"/>
    </xf>
    <xf numFmtId="0" fontId="0" fillId="0" borderId="38" xfId="0" applyFill="1" applyBorder="1"/>
    <xf numFmtId="0" fontId="0" fillId="0" borderId="79" xfId="0" applyFill="1" applyBorder="1"/>
    <xf numFmtId="3" fontId="2" fillId="0" borderId="52" xfId="0" applyNumberFormat="1" applyFont="1" applyFill="1" applyBorder="1" applyAlignment="1">
      <alignment horizontal="center"/>
    </xf>
    <xf numFmtId="3" fontId="8" fillId="0" borderId="52" xfId="0" applyNumberFormat="1" applyFont="1" applyFill="1" applyBorder="1" applyAlignment="1">
      <alignment vertical="center"/>
    </xf>
    <xf numFmtId="0" fontId="0" fillId="0" borderId="52" xfId="0" applyFill="1" applyBorder="1"/>
    <xf numFmtId="0" fontId="0" fillId="0" borderId="15" xfId="0" applyFill="1" applyBorder="1"/>
    <xf numFmtId="0" fontId="0" fillId="0" borderId="77" xfId="0" applyFill="1" applyBorder="1"/>
    <xf numFmtId="0" fontId="0" fillId="0" borderId="277" xfId="0" applyFill="1" applyBorder="1"/>
    <xf numFmtId="0" fontId="6" fillId="0" borderId="32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165" fontId="19" fillId="0" borderId="278" xfId="0" applyNumberFormat="1" applyFont="1" applyFill="1" applyBorder="1" applyAlignment="1">
      <alignment vertical="center"/>
    </xf>
    <xf numFmtId="3" fontId="0" fillId="0" borderId="0" xfId="0" applyNumberFormat="1" applyFill="1"/>
    <xf numFmtId="3" fontId="19" fillId="0" borderId="100" xfId="0" applyNumberFormat="1" applyFont="1" applyFill="1" applyBorder="1" applyAlignment="1" applyProtection="1">
      <alignment vertical="center"/>
    </xf>
    <xf numFmtId="3" fontId="19" fillId="0" borderId="71" xfId="0" applyNumberFormat="1" applyFont="1" applyFill="1" applyBorder="1" applyAlignment="1" applyProtection="1">
      <alignment vertical="center"/>
    </xf>
    <xf numFmtId="3" fontId="19" fillId="0" borderId="75" xfId="0" applyNumberFormat="1" applyFont="1" applyFill="1" applyBorder="1" applyAlignment="1" applyProtection="1">
      <alignment vertical="center"/>
    </xf>
    <xf numFmtId="3" fontId="3" fillId="0" borderId="185" xfId="0" applyNumberFormat="1" applyFont="1" applyFill="1" applyBorder="1" applyAlignment="1" applyProtection="1">
      <alignment vertical="center"/>
    </xf>
    <xf numFmtId="167" fontId="8" fillId="0" borderId="21" xfId="0" applyNumberFormat="1" applyFont="1" applyFill="1" applyBorder="1" applyAlignment="1" applyProtection="1">
      <alignment vertical="center"/>
    </xf>
    <xf numFmtId="167" fontId="2" fillId="0" borderId="64" xfId="39" applyNumberFormat="1" applyFont="1" applyFill="1" applyBorder="1" applyAlignment="1" applyProtection="1">
      <alignment vertical="center"/>
    </xf>
    <xf numFmtId="167" fontId="8" fillId="0" borderId="38" xfId="0" applyNumberFormat="1" applyFont="1" applyFill="1" applyBorder="1" applyAlignment="1" applyProtection="1">
      <alignment vertical="center"/>
      <protection locked="0"/>
    </xf>
    <xf numFmtId="0" fontId="17" fillId="22" borderId="192" xfId="0" applyFont="1" applyFill="1" applyBorder="1" applyAlignment="1">
      <alignment vertical="center"/>
    </xf>
    <xf numFmtId="0" fontId="95" fillId="0" borderId="107" xfId="0" applyFont="1" applyBorder="1" applyAlignment="1">
      <alignment vertical="center"/>
    </xf>
    <xf numFmtId="0" fontId="95" fillId="0" borderId="54" xfId="0" applyFont="1" applyBorder="1" applyAlignment="1">
      <alignment vertical="center"/>
    </xf>
    <xf numFmtId="0" fontId="95" fillId="0" borderId="20" xfId="0" applyFont="1" applyBorder="1" applyAlignment="1">
      <alignment vertical="center"/>
    </xf>
    <xf numFmtId="0" fontId="95" fillId="0" borderId="19" xfId="0" applyFont="1" applyBorder="1" applyAlignment="1">
      <alignment vertical="center"/>
    </xf>
    <xf numFmtId="3" fontId="3" fillId="22" borderId="23" xfId="0" applyNumberFormat="1" applyFont="1" applyFill="1" applyBorder="1" applyAlignment="1">
      <alignment horizontal="center"/>
    </xf>
    <xf numFmtId="3" fontId="7" fillId="22" borderId="23" xfId="0" applyNumberFormat="1" applyFont="1" applyFill="1" applyBorder="1" applyAlignment="1">
      <alignment vertical="center"/>
    </xf>
    <xf numFmtId="3" fontId="8" fillId="22" borderId="23" xfId="0" applyNumberFormat="1" applyFont="1" applyFill="1" applyBorder="1" applyAlignment="1">
      <alignment vertical="center"/>
    </xf>
    <xf numFmtId="3" fontId="7" fillId="22" borderId="23" xfId="0" applyNumberFormat="1" applyFont="1" applyFill="1" applyBorder="1"/>
    <xf numFmtId="3" fontId="3" fillId="22" borderId="23" xfId="0" applyNumberFormat="1" applyFont="1" applyFill="1" applyBorder="1" applyAlignment="1">
      <alignment vertical="center"/>
    </xf>
    <xf numFmtId="3" fontId="36" fillId="22" borderId="201" xfId="0" applyNumberFormat="1" applyFont="1" applyFill="1" applyBorder="1" applyAlignment="1">
      <alignment vertical="center"/>
    </xf>
    <xf numFmtId="0" fontId="4" fillId="22" borderId="12" xfId="0" applyFont="1" applyFill="1" applyBorder="1" applyAlignment="1">
      <alignment horizontal="center" vertical="top"/>
    </xf>
    <xf numFmtId="0" fontId="4" fillId="22" borderId="21" xfId="0" applyFont="1" applyFill="1" applyBorder="1" applyAlignment="1">
      <alignment horizontal="left" vertical="top" wrapText="1"/>
    </xf>
    <xf numFmtId="167" fontId="29" fillId="0" borderId="116" xfId="0" applyNumberFormat="1" applyFont="1" applyFill="1" applyBorder="1" applyAlignment="1">
      <alignment vertical="center"/>
    </xf>
    <xf numFmtId="167" fontId="110" fillId="0" borderId="206" xfId="0" applyNumberFormat="1" applyFont="1" applyFill="1" applyBorder="1" applyAlignment="1">
      <alignment vertical="center"/>
    </xf>
    <xf numFmtId="167" fontId="109" fillId="0" borderId="206" xfId="0" applyNumberFormat="1" applyFont="1" applyFill="1" applyBorder="1" applyAlignment="1">
      <alignment vertical="center"/>
    </xf>
    <xf numFmtId="167" fontId="29" fillId="0" borderId="204" xfId="0" applyNumberFormat="1" applyFont="1" applyFill="1" applyBorder="1" applyAlignment="1">
      <alignment vertical="center"/>
    </xf>
    <xf numFmtId="167" fontId="26" fillId="0" borderId="240" xfId="0" applyNumberFormat="1" applyFont="1" applyFill="1" applyBorder="1" applyAlignment="1">
      <alignment vertical="center"/>
    </xf>
    <xf numFmtId="167" fontId="24" fillId="0" borderId="30" xfId="0" applyNumberFormat="1" applyFont="1" applyFill="1" applyBorder="1" applyAlignment="1" applyProtection="1">
      <alignment vertical="center"/>
      <protection locked="0"/>
    </xf>
    <xf numFmtId="0" fontId="80" fillId="0" borderId="59" xfId="0" applyFont="1" applyBorder="1" applyAlignment="1">
      <alignment horizontal="center" vertical="center" wrapText="1"/>
    </xf>
    <xf numFmtId="167" fontId="2" fillId="0" borderId="0" xfId="0" applyNumberFormat="1" applyFont="1" applyFill="1"/>
    <xf numFmtId="0" fontId="105" fillId="0" borderId="16" xfId="0" applyFont="1" applyBorder="1" applyAlignment="1">
      <alignment horizontal="center"/>
    </xf>
    <xf numFmtId="0" fontId="116" fillId="0" borderId="13" xfId="0" applyFont="1" applyBorder="1" applyAlignment="1">
      <alignment horizontal="center"/>
    </xf>
    <xf numFmtId="0" fontId="60" fillId="0" borderId="10" xfId="0" applyFont="1" applyBorder="1" applyAlignment="1">
      <alignment horizontal="center"/>
    </xf>
    <xf numFmtId="0" fontId="60" fillId="0" borderId="13" xfId="0" applyFont="1" applyBorder="1" applyAlignment="1">
      <alignment horizontal="center"/>
    </xf>
    <xf numFmtId="0" fontId="37" fillId="0" borderId="25" xfId="0" applyFont="1" applyBorder="1" applyAlignment="1">
      <alignment horizontal="center" vertical="center"/>
    </xf>
    <xf numFmtId="0" fontId="80" fillId="0" borderId="77" xfId="0" applyFont="1" applyBorder="1" applyAlignment="1">
      <alignment horizontal="center" vertical="center" wrapText="1"/>
    </xf>
    <xf numFmtId="0" fontId="80" fillId="0" borderId="28" xfId="0" applyFont="1" applyBorder="1" applyAlignment="1">
      <alignment horizontal="center" vertical="center" wrapText="1"/>
    </xf>
    <xf numFmtId="0" fontId="80" fillId="0" borderId="58" xfId="0" applyFont="1" applyBorder="1" applyAlignment="1">
      <alignment horizontal="center" vertical="center" wrapText="1"/>
    </xf>
    <xf numFmtId="0" fontId="80" fillId="0" borderId="42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0" fontId="13" fillId="0" borderId="283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3" fontId="6" fillId="0" borderId="15" xfId="0" applyNumberFormat="1" applyFont="1" applyFill="1" applyBorder="1" applyAlignment="1">
      <alignment horizontal="right"/>
    </xf>
    <xf numFmtId="3" fontId="6" fillId="0" borderId="21" xfId="0" applyNumberFormat="1" applyFont="1" applyBorder="1" applyAlignment="1">
      <alignment horizontal="right"/>
    </xf>
    <xf numFmtId="3" fontId="6" fillId="0" borderId="17" xfId="0" applyNumberFormat="1" applyFont="1" applyBorder="1" applyAlignment="1">
      <alignment horizontal="right"/>
    </xf>
    <xf numFmtId="3" fontId="6" fillId="0" borderId="16" xfId="0" applyNumberFormat="1" applyFont="1" applyBorder="1" applyAlignment="1">
      <alignment horizontal="right"/>
    </xf>
    <xf numFmtId="3" fontId="6" fillId="0" borderId="30" xfId="0" applyNumberFormat="1" applyFont="1" applyBorder="1" applyAlignment="1">
      <alignment horizontal="right"/>
    </xf>
    <xf numFmtId="3" fontId="6" fillId="0" borderId="1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30" xfId="0" applyNumberFormat="1" applyFont="1" applyBorder="1"/>
    <xf numFmtId="3" fontId="117" fillId="0" borderId="0" xfId="0" applyNumberFormat="1" applyFont="1" applyBorder="1"/>
    <xf numFmtId="0" fontId="118" fillId="0" borderId="0" xfId="0" applyFont="1"/>
    <xf numFmtId="3" fontId="6" fillId="0" borderId="46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3" fontId="6" fillId="0" borderId="15" xfId="0" applyNumberFormat="1" applyFont="1" applyBorder="1"/>
    <xf numFmtId="3" fontId="6" fillId="0" borderId="21" xfId="0" applyNumberFormat="1" applyFont="1" applyBorder="1"/>
    <xf numFmtId="3" fontId="6" fillId="0" borderId="17" xfId="0" applyNumberFormat="1" applyFont="1" applyBorder="1"/>
    <xf numFmtId="3" fontId="6" fillId="0" borderId="16" xfId="0" applyNumberFormat="1" applyFont="1" applyBorder="1"/>
    <xf numFmtId="3" fontId="6" fillId="0" borderId="12" xfId="0" applyNumberFormat="1" applyFont="1" applyBorder="1"/>
    <xf numFmtId="3" fontId="6" fillId="0" borderId="0" xfId="0" applyNumberFormat="1" applyFont="1" applyBorder="1"/>
    <xf numFmtId="3" fontId="6" fillId="0" borderId="16" xfId="0" applyNumberFormat="1" applyFont="1" applyFill="1" applyBorder="1" applyAlignment="1">
      <alignment horizontal="right"/>
    </xf>
    <xf numFmtId="3" fontId="6" fillId="0" borderId="30" xfId="0" applyNumberFormat="1" applyFont="1" applyFill="1" applyBorder="1" applyAlignment="1">
      <alignment horizontal="right"/>
    </xf>
    <xf numFmtId="0" fontId="13" fillId="0" borderId="13" xfId="0" applyFont="1" applyFill="1" applyBorder="1"/>
    <xf numFmtId="3" fontId="10" fillId="0" borderId="15" xfId="0" applyNumberFormat="1" applyFont="1" applyBorder="1"/>
    <xf numFmtId="3" fontId="10" fillId="0" borderId="21" xfId="0" applyNumberFormat="1" applyFont="1" applyBorder="1"/>
    <xf numFmtId="3" fontId="10" fillId="0" borderId="17" xfId="0" applyNumberFormat="1" applyFont="1" applyBorder="1"/>
    <xf numFmtId="3" fontId="10" fillId="0" borderId="16" xfId="0" applyNumberFormat="1" applyFont="1" applyBorder="1"/>
    <xf numFmtId="3" fontId="10" fillId="0" borderId="30" xfId="0" applyNumberFormat="1" applyFont="1" applyBorder="1"/>
    <xf numFmtId="3" fontId="10" fillId="0" borderId="12" xfId="0" applyNumberFormat="1" applyFont="1" applyBorder="1"/>
    <xf numFmtId="3" fontId="10" fillId="0" borderId="0" xfId="0" applyNumberFormat="1" applyFont="1" applyBorder="1"/>
    <xf numFmtId="0" fontId="78" fillId="0" borderId="13" xfId="0" applyFont="1" applyBorder="1" applyAlignment="1">
      <alignment wrapText="1"/>
    </xf>
    <xf numFmtId="3" fontId="6" fillId="0" borderId="61" xfId="0" applyNumberFormat="1" applyFont="1" applyBorder="1"/>
    <xf numFmtId="3" fontId="6" fillId="0" borderId="35" xfId="0" applyNumberFormat="1" applyFont="1" applyBorder="1"/>
    <xf numFmtId="3" fontId="6" fillId="0" borderId="261" xfId="0" applyNumberFormat="1" applyFont="1" applyBorder="1"/>
    <xf numFmtId="3" fontId="6" fillId="0" borderId="27" xfId="0" applyNumberFormat="1" applyFont="1" applyBorder="1"/>
    <xf numFmtId="3" fontId="6" fillId="0" borderId="31" xfId="0" applyNumberFormat="1" applyFont="1" applyBorder="1"/>
    <xf numFmtId="4" fontId="3" fillId="22" borderId="197" xfId="0" applyNumberFormat="1" applyFont="1" applyFill="1" applyBorder="1" applyAlignment="1">
      <alignment vertical="center"/>
    </xf>
    <xf numFmtId="4" fontId="8" fillId="22" borderId="23" xfId="0" applyNumberFormat="1" applyFont="1" applyFill="1" applyBorder="1" applyAlignment="1">
      <alignment vertical="center"/>
    </xf>
    <xf numFmtId="3" fontId="8" fillId="22" borderId="261" xfId="0" applyNumberFormat="1" applyFont="1" applyFill="1" applyBorder="1" applyAlignment="1">
      <alignment vertical="center"/>
    </xf>
    <xf numFmtId="3" fontId="19" fillId="0" borderId="20" xfId="0" applyNumberFormat="1" applyFont="1" applyFill="1" applyBorder="1" applyAlignment="1">
      <alignment vertical="center"/>
    </xf>
    <xf numFmtId="3" fontId="17" fillId="0" borderId="16" xfId="0" applyNumberFormat="1" applyFont="1" applyFill="1" applyBorder="1" applyAlignment="1">
      <alignment vertical="center"/>
    </xf>
    <xf numFmtId="3" fontId="19" fillId="22" borderId="65" xfId="0" applyNumberFormat="1" applyFont="1" applyFill="1" applyBorder="1" applyAlignment="1">
      <alignment vertical="center"/>
    </xf>
    <xf numFmtId="167" fontId="2" fillId="21" borderId="0" xfId="0" applyNumberFormat="1" applyFont="1" applyFill="1"/>
    <xf numFmtId="167" fontId="2" fillId="0" borderId="0" xfId="0" applyNumberFormat="1" applyFont="1"/>
    <xf numFmtId="0" fontId="6" fillId="0" borderId="34" xfId="0" applyFont="1" applyFill="1" applyBorder="1" applyAlignment="1">
      <alignment horizontal="center"/>
    </xf>
    <xf numFmtId="0" fontId="2" fillId="0" borderId="153" xfId="0" applyNumberFormat="1" applyFont="1" applyFill="1" applyBorder="1" applyAlignment="1">
      <alignment horizontal="center"/>
    </xf>
    <xf numFmtId="0" fontId="33" fillId="0" borderId="40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 vertical="center"/>
    </xf>
    <xf numFmtId="0" fontId="2" fillId="0" borderId="130" xfId="34" applyFont="1" applyFill="1" applyBorder="1" applyAlignment="1">
      <alignment horizontal="center" vertical="center"/>
    </xf>
    <xf numFmtId="3" fontId="2" fillId="0" borderId="282" xfId="0" applyNumberFormat="1" applyFont="1" applyFill="1" applyBorder="1" applyAlignment="1">
      <alignment horizontal="center"/>
    </xf>
    <xf numFmtId="3" fontId="3" fillId="0" borderId="279" xfId="0" applyNumberFormat="1" applyFont="1" applyFill="1" applyBorder="1" applyAlignment="1">
      <alignment vertical="center"/>
    </xf>
    <xf numFmtId="3" fontId="8" fillId="0" borderId="279" xfId="0" applyNumberFormat="1" applyFont="1" applyFill="1" applyBorder="1" applyAlignment="1">
      <alignment vertical="center"/>
    </xf>
    <xf numFmtId="3" fontId="8" fillId="0" borderId="282" xfId="0" applyNumberFormat="1" applyFont="1" applyFill="1" applyBorder="1" applyAlignment="1">
      <alignment vertical="center"/>
    </xf>
    <xf numFmtId="3" fontId="3" fillId="0" borderId="47" xfId="0" applyNumberFormat="1" applyFont="1" applyFill="1" applyBorder="1" applyAlignment="1">
      <alignment vertical="center"/>
    </xf>
    <xf numFmtId="3" fontId="2" fillId="0" borderId="286" xfId="0" applyNumberFormat="1" applyFont="1" applyFill="1" applyBorder="1" applyAlignment="1">
      <alignment vertical="center"/>
    </xf>
    <xf numFmtId="3" fontId="7" fillId="0" borderId="286" xfId="0" applyNumberFormat="1" applyFont="1" applyFill="1" applyBorder="1" applyAlignment="1">
      <alignment vertical="center"/>
    </xf>
    <xf numFmtId="3" fontId="8" fillId="0" borderId="287" xfId="0" applyNumberFormat="1" applyFont="1" applyFill="1" applyBorder="1" applyAlignment="1">
      <alignment vertical="center"/>
    </xf>
    <xf numFmtId="3" fontId="8" fillId="0" borderId="67" xfId="0" applyNumberFormat="1" applyFont="1" applyFill="1" applyBorder="1" applyAlignment="1">
      <alignment vertical="center"/>
    </xf>
    <xf numFmtId="0" fontId="0" fillId="0" borderId="286" xfId="0" applyFill="1" applyBorder="1"/>
    <xf numFmtId="3" fontId="2" fillId="0" borderId="288" xfId="0" applyNumberFormat="1" applyFont="1" applyFill="1" applyBorder="1" applyAlignment="1">
      <alignment horizontal="center"/>
    </xf>
    <xf numFmtId="3" fontId="2" fillId="0" borderId="289" xfId="0" applyNumberFormat="1" applyFont="1" applyFill="1" applyBorder="1" applyAlignment="1">
      <alignment horizontal="center"/>
    </xf>
    <xf numFmtId="3" fontId="2" fillId="0" borderId="279" xfId="0" applyNumberFormat="1" applyFont="1" applyFill="1" applyBorder="1" applyAlignment="1">
      <alignment vertical="center"/>
    </xf>
    <xf numFmtId="3" fontId="8" fillId="0" borderId="288" xfId="0" applyNumberFormat="1" applyFont="1" applyFill="1" applyBorder="1" applyAlignment="1">
      <alignment vertical="center"/>
    </xf>
    <xf numFmtId="3" fontId="8" fillId="0" borderId="289" xfId="0" applyNumberFormat="1" applyFont="1" applyFill="1" applyBorder="1" applyAlignment="1">
      <alignment vertical="center"/>
    </xf>
    <xf numFmtId="3" fontId="7" fillId="0" borderId="279" xfId="0" applyNumberFormat="1" applyFont="1" applyFill="1" applyBorder="1" applyAlignment="1">
      <alignment vertical="center"/>
    </xf>
    <xf numFmtId="3" fontId="8" fillId="0" borderId="281" xfId="0" applyNumberFormat="1" applyFont="1" applyFill="1" applyBorder="1" applyAlignment="1">
      <alignment vertical="center"/>
    </xf>
    <xf numFmtId="3" fontId="2" fillId="0" borderId="286" xfId="0" applyNumberFormat="1" applyFont="1" applyFill="1" applyBorder="1" applyAlignment="1">
      <alignment horizontal="center"/>
    </xf>
    <xf numFmtId="3" fontId="8" fillId="0" borderId="286" xfId="0" applyNumberFormat="1" applyFont="1" applyFill="1" applyBorder="1" applyAlignment="1">
      <alignment vertical="center"/>
    </xf>
    <xf numFmtId="3" fontId="3" fillId="0" borderId="288" xfId="0" applyNumberFormat="1" applyFont="1" applyFill="1" applyBorder="1" applyAlignment="1">
      <alignment horizontal="center"/>
    </xf>
    <xf numFmtId="3" fontId="3" fillId="0" borderId="283" xfId="0" applyNumberFormat="1" applyFont="1" applyFill="1" applyBorder="1" applyAlignment="1">
      <alignment horizontal="center"/>
    </xf>
    <xf numFmtId="3" fontId="3" fillId="0" borderId="289" xfId="0" applyNumberFormat="1" applyFont="1" applyFill="1" applyBorder="1" applyAlignment="1">
      <alignment horizontal="center"/>
    </xf>
    <xf numFmtId="3" fontId="2" fillId="0" borderId="288" xfId="0" applyNumberFormat="1" applyFont="1" applyFill="1" applyBorder="1" applyAlignment="1">
      <alignment vertical="center"/>
    </xf>
    <xf numFmtId="3" fontId="2" fillId="0" borderId="281" xfId="0" applyNumberFormat="1" applyFont="1" applyFill="1" applyBorder="1" applyAlignment="1">
      <alignment vertical="center"/>
    </xf>
    <xf numFmtId="3" fontId="2" fillId="0" borderId="289" xfId="0" applyNumberFormat="1" applyFont="1" applyFill="1" applyBorder="1" applyAlignment="1">
      <alignment vertical="center"/>
    </xf>
    <xf numFmtId="3" fontId="2" fillId="0" borderId="42" xfId="0" applyNumberFormat="1" applyFont="1" applyFill="1" applyBorder="1" applyAlignment="1">
      <alignment vertical="center"/>
    </xf>
    <xf numFmtId="3" fontId="8" fillId="0" borderId="290" xfId="0" applyNumberFormat="1" applyFont="1" applyFill="1" applyBorder="1" applyAlignment="1">
      <alignment vertical="center"/>
    </xf>
    <xf numFmtId="3" fontId="8" fillId="0" borderId="291" xfId="0" applyNumberFormat="1" applyFont="1" applyFill="1" applyBorder="1" applyAlignment="1">
      <alignment vertical="center"/>
    </xf>
    <xf numFmtId="3" fontId="8" fillId="0" borderId="292" xfId="0" applyNumberFormat="1" applyFont="1" applyFill="1" applyBorder="1" applyAlignment="1">
      <alignment vertical="center"/>
    </xf>
    <xf numFmtId="3" fontId="8" fillId="0" borderId="293" xfId="0" applyNumberFormat="1" applyFont="1" applyFill="1" applyBorder="1" applyAlignment="1">
      <alignment vertical="center"/>
    </xf>
    <xf numFmtId="3" fontId="3" fillId="0" borderId="284" xfId="0" applyNumberFormat="1" applyFont="1" applyFill="1" applyBorder="1" applyAlignment="1">
      <alignment vertical="center"/>
    </xf>
    <xf numFmtId="3" fontId="8" fillId="0" borderId="233" xfId="0" applyNumberFormat="1" applyFont="1" applyFill="1" applyBorder="1" applyAlignment="1" applyProtection="1">
      <alignment vertical="center"/>
    </xf>
    <xf numFmtId="0" fontId="17" fillId="21" borderId="93" xfId="0" applyFont="1" applyFill="1" applyBorder="1" applyAlignment="1">
      <alignment horizontal="center"/>
    </xf>
    <xf numFmtId="0" fontId="17" fillId="21" borderId="68" xfId="0" applyFont="1" applyFill="1" applyBorder="1" applyAlignment="1">
      <alignment vertical="center"/>
    </xf>
    <xf numFmtId="0" fontId="4" fillId="22" borderId="0" xfId="0" applyFont="1" applyFill="1" applyBorder="1" applyAlignment="1">
      <alignment horizontal="left" vertical="center"/>
    </xf>
    <xf numFmtId="0" fontId="36" fillId="22" borderId="294" xfId="0" applyFont="1" applyFill="1" applyBorder="1" applyAlignment="1">
      <alignment horizontal="left"/>
    </xf>
    <xf numFmtId="0" fontId="4" fillId="22" borderId="86" xfId="0" applyFont="1" applyFill="1" applyBorder="1" applyAlignment="1">
      <alignment horizontal="left" vertical="center" wrapText="1"/>
    </xf>
    <xf numFmtId="0" fontId="36" fillId="22" borderId="288" xfId="0" applyFont="1" applyFill="1" applyBorder="1" applyAlignment="1">
      <alignment horizontal="center"/>
    </xf>
    <xf numFmtId="0" fontId="12" fillId="22" borderId="116" xfId="0" applyFont="1" applyFill="1" applyBorder="1"/>
    <xf numFmtId="4" fontId="24" fillId="0" borderId="154" xfId="0" applyNumberFormat="1" applyFont="1" applyFill="1" applyBorder="1" applyAlignment="1">
      <alignment vertical="center"/>
    </xf>
    <xf numFmtId="169" fontId="82" fillId="0" borderId="0" xfId="41" applyNumberFormat="1" applyFont="1"/>
    <xf numFmtId="169" fontId="82" fillId="0" borderId="0" xfId="41" applyNumberFormat="1" applyFont="1" applyAlignment="1">
      <alignment horizontal="right"/>
    </xf>
    <xf numFmtId="169" fontId="13" fillId="22" borderId="0" xfId="41" applyNumberFormat="1" applyFont="1" applyFill="1" applyBorder="1" applyAlignment="1">
      <alignment horizontal="right"/>
    </xf>
    <xf numFmtId="169" fontId="2" fillId="22" borderId="0" xfId="41" applyNumberFormat="1" applyFont="1" applyFill="1" applyBorder="1" applyAlignment="1">
      <alignment horizontal="right"/>
    </xf>
    <xf numFmtId="169" fontId="80" fillId="0" borderId="0" xfId="41" applyNumberFormat="1" applyFont="1"/>
    <xf numFmtId="169" fontId="90" fillId="0" borderId="0" xfId="41" applyNumberFormat="1" applyFont="1" applyAlignment="1"/>
    <xf numFmtId="169" fontId="91" fillId="0" borderId="0" xfId="41" applyNumberFormat="1" applyFont="1"/>
    <xf numFmtId="169" fontId="92" fillId="0" borderId="0" xfId="41" applyNumberFormat="1" applyFont="1" applyAlignment="1"/>
    <xf numFmtId="169" fontId="90" fillId="0" borderId="0" xfId="41" applyNumberFormat="1" applyFont="1" applyAlignment="1">
      <alignment horizontal="center"/>
    </xf>
    <xf numFmtId="169" fontId="33" fillId="0" borderId="0" xfId="41" applyNumberFormat="1" applyFont="1" applyAlignment="1">
      <alignment horizontal="right"/>
    </xf>
    <xf numFmtId="169" fontId="80" fillId="0" borderId="10" xfId="41" applyNumberFormat="1" applyFont="1" applyBorder="1"/>
    <xf numFmtId="169" fontId="90" fillId="0" borderId="32" xfId="41" applyNumberFormat="1" applyFont="1" applyBorder="1" applyAlignment="1"/>
    <xf numFmtId="3" fontId="90" fillId="0" borderId="10" xfId="41" applyNumberFormat="1" applyFont="1" applyBorder="1" applyAlignment="1"/>
    <xf numFmtId="3" fontId="26" fillId="0" borderId="20" xfId="41" applyNumberFormat="1" applyFont="1" applyBorder="1"/>
    <xf numFmtId="3" fontId="26" fillId="0" borderId="197" xfId="41" applyNumberFormat="1" applyFont="1" applyBorder="1"/>
    <xf numFmtId="169" fontId="82" fillId="0" borderId="32" xfId="41" applyNumberFormat="1" applyFont="1" applyBorder="1"/>
    <xf numFmtId="169" fontId="82" fillId="0" borderId="25" xfId="41" applyNumberFormat="1" applyFont="1" applyBorder="1"/>
    <xf numFmtId="169" fontId="80" fillId="0" borderId="13" xfId="41" applyNumberFormat="1" applyFont="1" applyBorder="1"/>
    <xf numFmtId="169" fontId="80" fillId="0" borderId="16" xfId="41" applyNumberFormat="1" applyFont="1" applyBorder="1"/>
    <xf numFmtId="3" fontId="80" fillId="0" borderId="13" xfId="41" applyNumberFormat="1" applyFont="1" applyBorder="1"/>
    <xf numFmtId="3" fontId="90" fillId="0" borderId="16" xfId="41" applyNumberFormat="1" applyFont="1" applyBorder="1" applyAlignment="1"/>
    <xf numFmtId="3" fontId="90" fillId="0" borderId="29" xfId="41" applyNumberFormat="1" applyFont="1" applyBorder="1" applyAlignment="1"/>
    <xf numFmtId="169" fontId="90" fillId="0" borderId="16" xfId="41" applyNumberFormat="1" applyFont="1" applyBorder="1" applyAlignment="1"/>
    <xf numFmtId="169" fontId="93" fillId="0" borderId="23" xfId="41" applyNumberFormat="1" applyFont="1" applyFill="1" applyBorder="1" applyAlignment="1">
      <alignment horizontal="center"/>
    </xf>
    <xf numFmtId="169" fontId="94" fillId="0" borderId="13" xfId="41" applyNumberFormat="1" applyFont="1" applyBorder="1" applyAlignment="1">
      <alignment horizontal="center"/>
    </xf>
    <xf numFmtId="169" fontId="95" fillId="0" borderId="16" xfId="41" applyNumberFormat="1" applyFont="1" applyBorder="1" applyAlignment="1">
      <alignment horizontal="center"/>
    </xf>
    <xf numFmtId="3" fontId="80" fillId="0" borderId="16" xfId="41" applyNumberFormat="1" applyFont="1" applyBorder="1"/>
    <xf numFmtId="3" fontId="80" fillId="0" borderId="21" xfId="41" applyNumberFormat="1" applyFont="1" applyBorder="1" applyAlignment="1">
      <alignment horizontal="center"/>
    </xf>
    <xf numFmtId="3" fontId="80" fillId="0" borderId="17" xfId="41" applyNumberFormat="1" applyFont="1" applyBorder="1" applyAlignment="1">
      <alignment horizontal="center"/>
    </xf>
    <xf numFmtId="3" fontId="80" fillId="0" borderId="21" xfId="41" applyNumberFormat="1" applyFont="1" applyBorder="1"/>
    <xf numFmtId="3" fontId="80" fillId="0" borderId="16" xfId="41" applyNumberFormat="1" applyFont="1" applyFill="1" applyBorder="1" applyAlignment="1">
      <alignment horizontal="center"/>
    </xf>
    <xf numFmtId="3" fontId="80" fillId="0" borderId="30" xfId="41" applyNumberFormat="1" applyFont="1" applyFill="1" applyBorder="1" applyAlignment="1">
      <alignment horizontal="center"/>
    </xf>
    <xf numFmtId="169" fontId="80" fillId="0" borderId="16" xfId="41" applyNumberFormat="1" applyFont="1" applyBorder="1" applyAlignment="1">
      <alignment horizontal="center"/>
    </xf>
    <xf numFmtId="3" fontId="80" fillId="0" borderId="16" xfId="41" applyNumberFormat="1" applyFont="1" applyBorder="1" applyAlignment="1">
      <alignment horizontal="center"/>
    </xf>
    <xf numFmtId="3" fontId="80" fillId="0" borderId="21" xfId="41" applyNumberFormat="1" applyFont="1" applyFill="1" applyBorder="1" applyAlignment="1">
      <alignment horizontal="center"/>
    </xf>
    <xf numFmtId="169" fontId="82" fillId="0" borderId="34" xfId="41" applyNumberFormat="1" applyFont="1" applyBorder="1"/>
    <xf numFmtId="169" fontId="82" fillId="0" borderId="26" xfId="41" applyNumberFormat="1" applyFont="1" applyBorder="1"/>
    <xf numFmtId="169" fontId="94" fillId="0" borderId="13" xfId="41" applyNumberFormat="1" applyFont="1" applyBorder="1" applyAlignment="1">
      <alignment horizontal="center" vertical="center"/>
    </xf>
    <xf numFmtId="169" fontId="80" fillId="0" borderId="29" xfId="41" applyNumberFormat="1" applyFont="1" applyFill="1" applyBorder="1" applyAlignment="1">
      <alignment horizontal="center"/>
    </xf>
    <xf numFmtId="169" fontId="80" fillId="0" borderId="13" xfId="41" applyNumberFormat="1" applyFont="1" applyBorder="1" applyAlignment="1">
      <alignment horizontal="center" vertical="center"/>
    </xf>
    <xf numFmtId="169" fontId="80" fillId="0" borderId="16" xfId="41" applyNumberFormat="1" applyFont="1" applyFill="1" applyBorder="1" applyAlignment="1">
      <alignment horizontal="center"/>
    </xf>
    <xf numFmtId="169" fontId="80" fillId="0" borderId="30" xfId="41" applyNumberFormat="1" applyFont="1" applyFill="1" applyBorder="1" applyAlignment="1">
      <alignment horizontal="center"/>
    </xf>
    <xf numFmtId="169" fontId="93" fillId="0" borderId="13" xfId="41" applyNumberFormat="1" applyFont="1" applyBorder="1" applyAlignment="1">
      <alignment horizontal="center" vertical="center"/>
    </xf>
    <xf numFmtId="3" fontId="82" fillId="0" borderId="16" xfId="41" applyNumberFormat="1" applyFont="1" applyBorder="1"/>
    <xf numFmtId="3" fontId="82" fillId="0" borderId="21" xfId="41" applyNumberFormat="1" applyFont="1" applyBorder="1"/>
    <xf numFmtId="169" fontId="94" fillId="0" borderId="59" xfId="41" applyNumberFormat="1" applyFont="1" applyBorder="1" applyAlignment="1">
      <alignment horizontal="center"/>
    </xf>
    <xf numFmtId="169" fontId="94" fillId="0" borderId="16" xfId="41" applyNumberFormat="1" applyFont="1" applyBorder="1" applyAlignment="1">
      <alignment horizontal="center"/>
    </xf>
    <xf numFmtId="3" fontId="94" fillId="0" borderId="13" xfId="41" applyNumberFormat="1" applyFont="1" applyBorder="1" applyAlignment="1">
      <alignment horizontal="center"/>
    </xf>
    <xf numFmtId="3" fontId="80" fillId="0" borderId="0" xfId="41" applyNumberFormat="1" applyFont="1" applyBorder="1"/>
    <xf numFmtId="3" fontId="82" fillId="0" borderId="59" xfId="41" applyNumberFormat="1" applyFont="1" applyBorder="1"/>
    <xf numFmtId="3" fontId="82" fillId="0" borderId="41" xfId="41" applyNumberFormat="1" applyFont="1" applyBorder="1"/>
    <xf numFmtId="3" fontId="80" fillId="0" borderId="42" xfId="41" applyNumberFormat="1" applyFont="1" applyBorder="1"/>
    <xf numFmtId="169" fontId="80" fillId="0" borderId="42" xfId="41" applyNumberFormat="1" applyFont="1" applyFill="1" applyBorder="1" applyAlignment="1">
      <alignment horizontal="center"/>
    </xf>
    <xf numFmtId="169" fontId="80" fillId="0" borderId="107" xfId="41" applyNumberFormat="1" applyFont="1" applyBorder="1" applyAlignment="1">
      <alignment horizontal="right" vertical="center"/>
    </xf>
    <xf numFmtId="169" fontId="80" fillId="0" borderId="54" xfId="41" applyNumberFormat="1" applyFont="1" applyBorder="1" applyAlignment="1">
      <alignment horizontal="center" vertical="center"/>
    </xf>
    <xf numFmtId="3" fontId="80" fillId="0" borderId="107" xfId="41" applyNumberFormat="1" applyFont="1" applyBorder="1" applyAlignment="1">
      <alignment horizontal="center" vertical="center"/>
    </xf>
    <xf numFmtId="3" fontId="80" fillId="0" borderId="49" xfId="41" applyNumberFormat="1" applyFont="1" applyBorder="1" applyAlignment="1">
      <alignment horizontal="center" vertical="center"/>
    </xf>
    <xf numFmtId="3" fontId="80" fillId="0" borderId="28" xfId="41" applyNumberFormat="1" applyFont="1" applyBorder="1" applyAlignment="1">
      <alignment horizontal="center" vertical="center"/>
    </xf>
    <xf numFmtId="3" fontId="80" fillId="0" borderId="41" xfId="41" applyNumberFormat="1" applyFont="1" applyBorder="1" applyAlignment="1">
      <alignment horizontal="center" vertical="center"/>
    </xf>
    <xf numFmtId="3" fontId="80" fillId="0" borderId="54" xfId="41" applyNumberFormat="1" applyFont="1" applyBorder="1" applyAlignment="1">
      <alignment horizontal="center"/>
    </xf>
    <xf numFmtId="3" fontId="80" fillId="0" borderId="42" xfId="41" applyNumberFormat="1" applyFont="1" applyBorder="1" applyAlignment="1">
      <alignment horizontal="center"/>
    </xf>
    <xf numFmtId="169" fontId="80" fillId="0" borderId="54" xfId="41" applyNumberFormat="1" applyFont="1" applyFill="1" applyBorder="1" applyAlignment="1">
      <alignment horizontal="center"/>
    </xf>
    <xf numFmtId="169" fontId="80" fillId="0" borderId="38" xfId="41" applyNumberFormat="1" applyFont="1" applyFill="1" applyBorder="1" applyAlignment="1">
      <alignment horizontal="center"/>
    </xf>
    <xf numFmtId="169" fontId="80" fillId="0" borderId="13" xfId="41" applyNumberFormat="1" applyFont="1" applyBorder="1" applyAlignment="1">
      <alignment horizontal="center"/>
    </xf>
    <xf numFmtId="170" fontId="80" fillId="0" borderId="16" xfId="41" applyNumberFormat="1" applyFont="1" applyBorder="1" applyAlignment="1">
      <alignment horizontal="center"/>
    </xf>
    <xf numFmtId="3" fontId="80" fillId="0" borderId="106" xfId="41" applyNumberFormat="1" applyFont="1" applyBorder="1" applyAlignment="1">
      <alignment horizontal="center"/>
    </xf>
    <xf numFmtId="3" fontId="80" fillId="0" borderId="23" xfId="41" applyNumberFormat="1" applyFont="1" applyBorder="1"/>
    <xf numFmtId="169" fontId="80" fillId="0" borderId="289" xfId="41" applyNumberFormat="1" applyFont="1" applyFill="1" applyBorder="1"/>
    <xf numFmtId="169" fontId="96" fillId="0" borderId="16" xfId="41" applyNumberFormat="1" applyFont="1" applyBorder="1"/>
    <xf numFmtId="3" fontId="80" fillId="0" borderId="13" xfId="41" applyNumberFormat="1" applyFont="1" applyFill="1" applyBorder="1" applyAlignment="1">
      <alignment horizontal="right"/>
    </xf>
    <xf numFmtId="3" fontId="80" fillId="0" borderId="16" xfId="41" applyNumberFormat="1" applyFont="1" applyFill="1" applyBorder="1"/>
    <xf numFmtId="3" fontId="80" fillId="0" borderId="0" xfId="41" applyNumberFormat="1" applyFont="1" applyFill="1" applyBorder="1"/>
    <xf numFmtId="170" fontId="80" fillId="0" borderId="16" xfId="41" applyNumberFormat="1" applyFont="1" applyBorder="1"/>
    <xf numFmtId="170" fontId="80" fillId="0" borderId="30" xfId="41" applyNumberFormat="1" applyFont="1" applyFill="1" applyBorder="1"/>
    <xf numFmtId="169" fontId="96" fillId="0" borderId="16" xfId="41" applyNumberFormat="1" applyFont="1" applyFill="1" applyBorder="1" applyAlignment="1">
      <alignment horizontal="left"/>
    </xf>
    <xf numFmtId="3" fontId="80" fillId="0" borderId="16" xfId="41" applyNumberFormat="1" applyFont="1" applyFill="1" applyBorder="1" applyAlignment="1">
      <alignment horizontal="left"/>
    </xf>
    <xf numFmtId="3" fontId="80" fillId="0" borderId="13" xfId="41" applyNumberFormat="1" applyFont="1" applyBorder="1" applyAlignment="1">
      <alignment horizontal="right"/>
    </xf>
    <xf numFmtId="169" fontId="95" fillId="0" borderId="107" xfId="41" applyNumberFormat="1" applyFont="1" applyBorder="1" applyAlignment="1">
      <alignment vertical="center"/>
    </xf>
    <xf numFmtId="169" fontId="95" fillId="0" borderId="54" xfId="41" applyNumberFormat="1" applyFont="1" applyFill="1" applyBorder="1" applyAlignment="1">
      <alignment vertical="center"/>
    </xf>
    <xf numFmtId="3" fontId="95" fillId="0" borderId="54" xfId="41" applyNumberFormat="1" applyFont="1" applyFill="1" applyBorder="1" applyAlignment="1">
      <alignment vertical="center"/>
    </xf>
    <xf numFmtId="3" fontId="95" fillId="0" borderId="107" xfId="41" applyNumberFormat="1" applyFont="1" applyBorder="1" applyAlignment="1">
      <alignment horizontal="right" vertical="center"/>
    </xf>
    <xf numFmtId="3" fontId="95" fillId="0" borderId="54" xfId="41" applyNumberFormat="1" applyFont="1" applyBorder="1" applyAlignment="1">
      <alignment horizontal="right" vertical="center"/>
    </xf>
    <xf numFmtId="3" fontId="95" fillId="0" borderId="28" xfId="41" applyNumberFormat="1" applyFont="1" applyBorder="1" applyAlignment="1">
      <alignment vertical="center"/>
    </xf>
    <xf numFmtId="3" fontId="95" fillId="0" borderId="54" xfId="41" applyNumberFormat="1" applyFont="1" applyBorder="1" applyAlignment="1">
      <alignment vertical="center"/>
    </xf>
    <xf numFmtId="3" fontId="95" fillId="0" borderId="295" xfId="41" applyNumberFormat="1" applyFont="1" applyBorder="1" applyAlignment="1">
      <alignment vertical="center"/>
    </xf>
    <xf numFmtId="3" fontId="95" fillId="0" borderId="38" xfId="41" applyNumberFormat="1" applyFont="1" applyBorder="1" applyAlignment="1">
      <alignment vertical="center"/>
    </xf>
    <xf numFmtId="170" fontId="95" fillId="0" borderId="54" xfId="41" applyNumberFormat="1" applyFont="1" applyBorder="1" applyAlignment="1">
      <alignment vertical="center"/>
    </xf>
    <xf numFmtId="170" fontId="95" fillId="0" borderId="38" xfId="41" applyNumberFormat="1" applyFont="1" applyFill="1" applyBorder="1" applyAlignment="1">
      <alignment horizontal="right" vertical="center"/>
    </xf>
    <xf numFmtId="169" fontId="82" fillId="0" borderId="280" xfId="41" applyNumberFormat="1" applyFont="1" applyBorder="1"/>
    <xf numFmtId="3" fontId="80" fillId="0" borderId="280" xfId="41" applyNumberFormat="1" applyFont="1" applyBorder="1"/>
    <xf numFmtId="3" fontId="80" fillId="0" borderId="106" xfId="41" applyNumberFormat="1" applyFont="1" applyBorder="1" applyAlignment="1">
      <alignment horizontal="right"/>
    </xf>
    <xf numFmtId="169" fontId="26" fillId="0" borderId="0" xfId="41" applyNumberFormat="1" applyFont="1"/>
    <xf numFmtId="171" fontId="82" fillId="0" borderId="0" xfId="41" applyNumberFormat="1" applyFont="1"/>
    <xf numFmtId="169" fontId="96" fillId="0" borderId="16" xfId="41" applyNumberFormat="1" applyFont="1" applyFill="1" applyBorder="1"/>
    <xf numFmtId="169" fontId="80" fillId="0" borderId="16" xfId="41" applyNumberFormat="1" applyFont="1" applyFill="1" applyBorder="1"/>
    <xf numFmtId="3" fontId="95" fillId="0" borderId="28" xfId="41" applyNumberFormat="1" applyFont="1" applyBorder="1" applyAlignment="1">
      <alignment horizontal="right" vertical="center"/>
    </xf>
    <xf numFmtId="3" fontId="95" fillId="0" borderId="295" xfId="41" applyNumberFormat="1" applyFont="1" applyBorder="1" applyAlignment="1">
      <alignment horizontal="right" vertical="center"/>
    </xf>
    <xf numFmtId="3" fontId="95" fillId="0" borderId="38" xfId="41" applyNumberFormat="1" applyFont="1" applyBorder="1" applyAlignment="1">
      <alignment horizontal="right" vertical="center"/>
    </xf>
    <xf numFmtId="170" fontId="95" fillId="0" borderId="54" xfId="41" applyNumberFormat="1" applyFont="1" applyBorder="1" applyAlignment="1">
      <alignment horizontal="right" vertical="center"/>
    </xf>
    <xf numFmtId="169" fontId="96" fillId="0" borderId="13" xfId="41" applyNumberFormat="1" applyFont="1" applyBorder="1"/>
    <xf numFmtId="169" fontId="95" fillId="0" borderId="54" xfId="41" applyNumberFormat="1" applyFont="1" applyBorder="1" applyAlignment="1">
      <alignment vertical="center"/>
    </xf>
    <xf numFmtId="169" fontId="95" fillId="0" borderId="13" xfId="41" applyNumberFormat="1" applyFont="1" applyBorder="1"/>
    <xf numFmtId="169" fontId="95" fillId="0" borderId="16" xfId="41" applyNumberFormat="1" applyFont="1" applyBorder="1"/>
    <xf numFmtId="3" fontId="95" fillId="0" borderId="16" xfId="41" applyNumberFormat="1" applyFont="1" applyBorder="1"/>
    <xf numFmtId="3" fontId="95" fillId="0" borderId="13" xfId="41" applyNumberFormat="1" applyFont="1" applyBorder="1" applyAlignment="1">
      <alignment horizontal="right"/>
    </xf>
    <xf numFmtId="3" fontId="95" fillId="0" borderId="16" xfId="41" applyNumberFormat="1" applyFont="1" applyFill="1" applyBorder="1" applyAlignment="1"/>
    <xf numFmtId="3" fontId="95" fillId="0" borderId="0" xfId="41" applyNumberFormat="1" applyFont="1" applyFill="1" applyBorder="1" applyAlignment="1"/>
    <xf numFmtId="3" fontId="95" fillId="0" borderId="0" xfId="41" applyNumberFormat="1" applyFont="1" applyBorder="1" applyAlignment="1">
      <alignment horizontal="right"/>
    </xf>
    <xf numFmtId="3" fontId="95" fillId="0" borderId="16" xfId="41" applyNumberFormat="1" applyFont="1" applyBorder="1" applyAlignment="1">
      <alignment horizontal="right"/>
    </xf>
    <xf numFmtId="3" fontId="95" fillId="0" borderId="23" xfId="41" applyNumberFormat="1" applyFont="1" applyBorder="1" applyAlignment="1">
      <alignment horizontal="right"/>
    </xf>
    <xf numFmtId="170" fontId="95" fillId="0" borderId="16" xfId="41" applyNumberFormat="1" applyFont="1" applyBorder="1" applyAlignment="1">
      <alignment horizontal="right"/>
    </xf>
    <xf numFmtId="170" fontId="95" fillId="0" borderId="30" xfId="41" applyNumberFormat="1" applyFont="1" applyFill="1" applyBorder="1" applyAlignment="1">
      <alignment horizontal="right"/>
    </xf>
    <xf numFmtId="169" fontId="80" fillId="0" borderId="107" xfId="41" applyNumberFormat="1" applyFont="1" applyBorder="1" applyAlignment="1">
      <alignment horizontal="center"/>
    </xf>
    <xf numFmtId="169" fontId="96" fillId="0" borderId="107" xfId="41" applyNumberFormat="1" applyFont="1" applyBorder="1"/>
    <xf numFmtId="3" fontId="80" fillId="0" borderId="107" xfId="41" applyNumberFormat="1" applyFont="1" applyBorder="1"/>
    <xf numFmtId="3" fontId="105" fillId="0" borderId="107" xfId="41" applyNumberFormat="1" applyFont="1" applyBorder="1" applyAlignment="1">
      <alignment horizontal="right"/>
    </xf>
    <xf numFmtId="3" fontId="105" fillId="0" borderId="280" xfId="41" applyNumberFormat="1" applyFont="1" applyFill="1" applyBorder="1" applyAlignment="1"/>
    <xf numFmtId="3" fontId="105" fillId="0" borderId="58" xfId="41" applyNumberFormat="1" applyFont="1" applyFill="1" applyBorder="1" applyAlignment="1"/>
    <xf numFmtId="3" fontId="105" fillId="0" borderId="58" xfId="41" applyNumberFormat="1" applyFont="1" applyFill="1" applyBorder="1" applyAlignment="1">
      <alignment horizontal="right"/>
    </xf>
    <xf numFmtId="3" fontId="105" fillId="0" borderId="54" xfId="41" applyNumberFormat="1" applyFont="1" applyFill="1" applyBorder="1" applyAlignment="1">
      <alignment horizontal="right"/>
    </xf>
    <xf numFmtId="3" fontId="95" fillId="0" borderId="58" xfId="41" applyNumberFormat="1" applyFont="1" applyBorder="1" applyAlignment="1">
      <alignment horizontal="right"/>
    </xf>
    <xf numFmtId="3" fontId="95" fillId="0" borderId="54" xfId="41" applyNumberFormat="1" applyFont="1" applyBorder="1" applyAlignment="1">
      <alignment horizontal="right"/>
    </xf>
    <xf numFmtId="3" fontId="95" fillId="0" borderId="38" xfId="41" applyNumberFormat="1" applyFont="1" applyBorder="1" applyAlignment="1">
      <alignment horizontal="right"/>
    </xf>
    <xf numFmtId="170" fontId="105" fillId="0" borderId="54" xfId="41" applyNumberFormat="1" applyFont="1" applyBorder="1" applyAlignment="1">
      <alignment horizontal="right"/>
    </xf>
    <xf numFmtId="170" fontId="80" fillId="0" borderId="38" xfId="41" applyNumberFormat="1" applyFont="1" applyFill="1" applyBorder="1" applyAlignment="1">
      <alignment horizontal="right"/>
    </xf>
    <xf numFmtId="169" fontId="95" fillId="0" borderId="107" xfId="41" applyNumberFormat="1" applyFont="1" applyBorder="1"/>
    <xf numFmtId="169" fontId="95" fillId="0" borderId="54" xfId="41" applyNumberFormat="1" applyFont="1" applyBorder="1"/>
    <xf numFmtId="3" fontId="95" fillId="0" borderId="54" xfId="41" applyNumberFormat="1" applyFont="1" applyBorder="1"/>
    <xf numFmtId="3" fontId="95" fillId="0" borderId="107" xfId="41" applyNumberFormat="1" applyFont="1" applyBorder="1" applyAlignment="1">
      <alignment horizontal="right"/>
    </xf>
    <xf numFmtId="3" fontId="80" fillId="0" borderId="54" xfId="41" applyNumberFormat="1" applyFont="1" applyBorder="1"/>
    <xf numFmtId="3" fontId="80" fillId="0" borderId="295" xfId="41" applyNumberFormat="1" applyFont="1" applyBorder="1"/>
    <xf numFmtId="3" fontId="80" fillId="0" borderId="123" xfId="41" applyNumberFormat="1" applyFont="1" applyBorder="1"/>
    <xf numFmtId="170" fontId="80" fillId="0" borderId="54" xfId="41" applyNumberFormat="1" applyFont="1" applyBorder="1"/>
    <xf numFmtId="170" fontId="80" fillId="29" borderId="38" xfId="41" applyNumberFormat="1" applyFont="1" applyFill="1" applyBorder="1"/>
    <xf numFmtId="169" fontId="97" fillId="0" borderId="16" xfId="41" applyNumberFormat="1" applyFont="1" applyBorder="1"/>
    <xf numFmtId="3" fontId="97" fillId="0" borderId="16" xfId="41" applyNumberFormat="1" applyFont="1" applyBorder="1"/>
    <xf numFmtId="169" fontId="97" fillId="0" borderId="16" xfId="41" applyNumberFormat="1" applyFont="1" applyBorder="1" applyAlignment="1">
      <alignment wrapText="1"/>
    </xf>
    <xf numFmtId="3" fontId="97" fillId="0" borderId="16" xfId="41" applyNumberFormat="1" applyFont="1" applyBorder="1" applyAlignment="1">
      <alignment wrapText="1"/>
    </xf>
    <xf numFmtId="169" fontId="95" fillId="0" borderId="232" xfId="41" applyNumberFormat="1" applyFont="1" applyBorder="1" applyAlignment="1">
      <alignment vertical="center"/>
    </xf>
    <xf numFmtId="169" fontId="95" fillId="0" borderId="200" xfId="41" applyNumberFormat="1" applyFont="1" applyBorder="1" applyAlignment="1">
      <alignment vertical="center"/>
    </xf>
    <xf numFmtId="3" fontId="95" fillId="0" borderId="200" xfId="41" applyNumberFormat="1" applyFont="1" applyBorder="1" applyAlignment="1">
      <alignment vertical="center"/>
    </xf>
    <xf numFmtId="3" fontId="95" fillId="0" borderId="232" xfId="41" applyNumberFormat="1" applyFont="1" applyBorder="1" applyAlignment="1">
      <alignment horizontal="right" vertical="center"/>
    </xf>
    <xf numFmtId="3" fontId="95" fillId="0" borderId="200" xfId="41" applyNumberFormat="1" applyFont="1" applyBorder="1" applyAlignment="1">
      <alignment horizontal="right" vertical="center"/>
    </xf>
    <xf numFmtId="3" fontId="95" fillId="0" borderId="198" xfId="41" applyNumberFormat="1" applyFont="1" applyBorder="1" applyAlignment="1">
      <alignment horizontal="right" vertical="center"/>
    </xf>
    <xf numFmtId="3" fontId="95" fillId="0" borderId="79" xfId="41" applyNumberFormat="1" applyFont="1" applyBorder="1" applyAlignment="1">
      <alignment horizontal="right" vertical="center"/>
    </xf>
    <xf numFmtId="170" fontId="95" fillId="0" borderId="200" xfId="41" applyNumberFormat="1" applyFont="1" applyBorder="1" applyAlignment="1">
      <alignment horizontal="right" vertical="center"/>
    </xf>
    <xf numFmtId="170" fontId="95" fillId="0" borderId="79" xfId="41" applyNumberFormat="1" applyFont="1" applyFill="1" applyBorder="1" applyAlignment="1">
      <alignment horizontal="right" vertical="center"/>
    </xf>
    <xf numFmtId="3" fontId="80" fillId="0" borderId="0" xfId="41" applyNumberFormat="1" applyFont="1"/>
    <xf numFmtId="0" fontId="13" fillId="22" borderId="0" xfId="0" applyFont="1" applyFill="1" applyBorder="1" applyAlignment="1">
      <alignment horizontal="right"/>
    </xf>
    <xf numFmtId="172" fontId="82" fillId="0" borderId="0" xfId="42" applyNumberFormat="1" applyFont="1"/>
    <xf numFmtId="3" fontId="90" fillId="0" borderId="10" xfId="0" applyNumberFormat="1" applyFont="1" applyBorder="1" applyAlignment="1"/>
    <xf numFmtId="3" fontId="90" fillId="0" borderId="13" xfId="0" applyNumberFormat="1" applyFont="1" applyBorder="1" applyAlignment="1"/>
    <xf numFmtId="3" fontId="26" fillId="0" borderId="0" xfId="0" applyNumberFormat="1" applyFont="1" applyBorder="1" applyAlignment="1">
      <alignment horizontal="center"/>
    </xf>
    <xf numFmtId="3" fontId="26" fillId="0" borderId="29" xfId="0" applyNumberFormat="1" applyFont="1" applyBorder="1" applyAlignment="1">
      <alignment horizontal="center"/>
    </xf>
    <xf numFmtId="3" fontId="82" fillId="0" borderId="0" xfId="0" applyNumberFormat="1" applyFont="1" applyBorder="1"/>
    <xf numFmtId="3" fontId="82" fillId="0" borderId="21" xfId="0" applyNumberFormat="1" applyFont="1" applyBorder="1"/>
    <xf numFmtId="3" fontId="82" fillId="0" borderId="30" xfId="0" applyNumberFormat="1" applyFont="1" applyBorder="1"/>
    <xf numFmtId="3" fontId="82" fillId="0" borderId="17" xfId="0" applyNumberFormat="1" applyFont="1" applyBorder="1"/>
    <xf numFmtId="3" fontId="114" fillId="0" borderId="16" xfId="0" applyNumberFormat="1" applyFont="1" applyBorder="1" applyAlignment="1">
      <alignment horizontal="center"/>
    </xf>
    <xf numFmtId="3" fontId="80" fillId="0" borderId="30" xfId="0" applyNumberFormat="1" applyFont="1" applyFill="1" applyBorder="1" applyAlignment="1">
      <alignment horizontal="center"/>
    </xf>
    <xf numFmtId="3" fontId="80" fillId="0" borderId="16" xfId="0" applyNumberFormat="1" applyFont="1" applyFill="1" applyBorder="1" applyAlignment="1">
      <alignment horizontal="center"/>
    </xf>
    <xf numFmtId="3" fontId="80" fillId="0" borderId="0" xfId="0" applyNumberFormat="1" applyFont="1" applyFill="1" applyBorder="1" applyAlignment="1">
      <alignment horizontal="center"/>
    </xf>
    <xf numFmtId="3" fontId="80" fillId="0" borderId="17" xfId="0" applyNumberFormat="1" applyFont="1" applyFill="1" applyBorder="1" applyAlignment="1">
      <alignment horizontal="center"/>
    </xf>
    <xf numFmtId="3" fontId="105" fillId="0" borderId="16" xfId="0" applyNumberFormat="1" applyFont="1" applyFill="1" applyBorder="1" applyAlignment="1">
      <alignment horizontal="center"/>
    </xf>
    <xf numFmtId="3" fontId="80" fillId="0" borderId="0" xfId="0" applyNumberFormat="1" applyFont="1" applyBorder="1" applyAlignment="1">
      <alignment horizontal="center"/>
    </xf>
    <xf numFmtId="3" fontId="80" fillId="0" borderId="16" xfId="0" applyNumberFormat="1" applyFont="1" applyBorder="1" applyAlignment="1">
      <alignment horizontal="center"/>
    </xf>
    <xf numFmtId="3" fontId="94" fillId="0" borderId="13" xfId="0" applyNumberFormat="1" applyFont="1" applyBorder="1" applyAlignment="1">
      <alignment horizontal="center"/>
    </xf>
    <xf numFmtId="3" fontId="80" fillId="0" borderId="24" xfId="0" applyNumberFormat="1" applyFont="1" applyBorder="1"/>
    <xf numFmtId="3" fontId="80" fillId="0" borderId="59" xfId="0" applyNumberFormat="1" applyFont="1" applyBorder="1"/>
    <xf numFmtId="3" fontId="114" fillId="0" borderId="16" xfId="0" applyNumberFormat="1" applyFont="1" applyFill="1" applyBorder="1" applyAlignment="1">
      <alignment horizontal="center"/>
    </xf>
    <xf numFmtId="3" fontId="80" fillId="0" borderId="30" xfId="0" applyNumberFormat="1" applyFont="1" applyBorder="1"/>
    <xf numFmtId="3" fontId="80" fillId="0" borderId="42" xfId="0" applyNumberFormat="1" applyFont="1" applyBorder="1"/>
    <xf numFmtId="3" fontId="80" fillId="0" borderId="107" xfId="0" applyNumberFormat="1" applyFont="1" applyBorder="1" applyAlignment="1">
      <alignment horizontal="center"/>
    </xf>
    <xf numFmtId="3" fontId="80" fillId="0" borderId="77" xfId="0" applyNumberFormat="1" applyFont="1" applyBorder="1" applyAlignment="1">
      <alignment horizontal="center"/>
    </xf>
    <xf numFmtId="3" fontId="80" fillId="0" borderId="38" xfId="0" applyNumberFormat="1" applyFont="1" applyBorder="1" applyAlignment="1">
      <alignment horizontal="center"/>
    </xf>
    <xf numFmtId="3" fontId="80" fillId="0" borderId="54" xfId="0" applyNumberFormat="1" applyFont="1" applyBorder="1" applyAlignment="1">
      <alignment horizontal="center"/>
    </xf>
    <xf numFmtId="3" fontId="80" fillId="0" borderId="58" xfId="0" applyNumberFormat="1" applyFont="1" applyBorder="1" applyAlignment="1">
      <alignment horizontal="center"/>
    </xf>
    <xf numFmtId="3" fontId="80" fillId="0" borderId="295" xfId="0" applyNumberFormat="1" applyFont="1" applyBorder="1" applyAlignment="1">
      <alignment horizontal="center"/>
    </xf>
    <xf numFmtId="3" fontId="80" fillId="0" borderId="13" xfId="0" applyNumberFormat="1" applyFont="1" applyBorder="1"/>
    <xf numFmtId="3" fontId="80" fillId="0" borderId="23" xfId="41" applyNumberFormat="1" applyFont="1" applyFill="1" applyBorder="1"/>
    <xf numFmtId="3" fontId="80" fillId="0" borderId="13" xfId="0" applyNumberFormat="1" applyFont="1" applyFill="1" applyBorder="1" applyAlignment="1">
      <alignment horizontal="left"/>
    </xf>
    <xf numFmtId="3" fontId="95" fillId="0" borderId="107" xfId="0" applyNumberFormat="1" applyFont="1" applyBorder="1" applyAlignment="1">
      <alignment vertical="center"/>
    </xf>
    <xf numFmtId="3" fontId="95" fillId="0" borderId="107" xfId="41" applyNumberFormat="1" applyFont="1" applyFill="1" applyBorder="1" applyAlignment="1">
      <alignment horizontal="right" vertical="center"/>
    </xf>
    <xf numFmtId="3" fontId="95" fillId="0" borderId="295" xfId="41" applyNumberFormat="1" applyFont="1" applyFill="1" applyBorder="1" applyAlignment="1">
      <alignment horizontal="right" vertical="center"/>
    </xf>
    <xf numFmtId="3" fontId="95" fillId="0" borderId="28" xfId="41" applyNumberFormat="1" applyFont="1" applyFill="1" applyBorder="1" applyAlignment="1">
      <alignment horizontal="right" vertical="center"/>
    </xf>
    <xf numFmtId="3" fontId="95" fillId="0" borderId="38" xfId="41" applyNumberFormat="1" applyFont="1" applyFill="1" applyBorder="1" applyAlignment="1">
      <alignment horizontal="right" vertical="center"/>
    </xf>
    <xf numFmtId="3" fontId="95" fillId="0" borderId="54" xfId="41" applyNumberFormat="1" applyFont="1" applyFill="1" applyBorder="1" applyAlignment="1">
      <alignment horizontal="right" vertical="center"/>
    </xf>
    <xf numFmtId="3" fontId="95" fillId="0" borderId="123" xfId="41" applyNumberFormat="1" applyFont="1" applyFill="1" applyBorder="1" applyAlignment="1">
      <alignment horizontal="right" vertical="center"/>
    </xf>
    <xf numFmtId="3" fontId="95" fillId="0" borderId="54" xfId="0" applyNumberFormat="1" applyFont="1" applyBorder="1" applyAlignment="1">
      <alignment horizontal="right" vertical="center"/>
    </xf>
    <xf numFmtId="3" fontId="95" fillId="0" borderId="38" xfId="0" applyNumberFormat="1" applyFont="1" applyBorder="1" applyAlignment="1">
      <alignment horizontal="right" vertical="center"/>
    </xf>
    <xf numFmtId="0" fontId="96" fillId="0" borderId="106" xfId="0" applyFont="1" applyBorder="1"/>
    <xf numFmtId="3" fontId="80" fillId="0" borderId="106" xfId="0" applyNumberFormat="1" applyFont="1" applyBorder="1"/>
    <xf numFmtId="3" fontId="80" fillId="0" borderId="106" xfId="41" applyNumberFormat="1" applyFont="1" applyFill="1" applyBorder="1" applyAlignment="1">
      <alignment horizontal="right"/>
    </xf>
    <xf numFmtId="173" fontId="82" fillId="0" borderId="0" xfId="0" applyNumberFormat="1" applyFont="1"/>
    <xf numFmtId="3" fontId="95" fillId="0" borderId="123" xfId="41" applyNumberFormat="1" applyFont="1" applyBorder="1" applyAlignment="1">
      <alignment horizontal="right" vertical="center"/>
    </xf>
    <xf numFmtId="3" fontId="95" fillId="0" borderId="13" xfId="0" applyNumberFormat="1" applyFont="1" applyBorder="1"/>
    <xf numFmtId="3" fontId="95" fillId="0" borderId="16" xfId="0" applyNumberFormat="1" applyFont="1" applyBorder="1" applyAlignment="1">
      <alignment horizontal="right"/>
    </xf>
    <xf numFmtId="3" fontId="95" fillId="0" borderId="23" xfId="0" applyNumberFormat="1" applyFont="1" applyBorder="1" applyAlignment="1">
      <alignment horizontal="right"/>
    </xf>
    <xf numFmtId="3" fontId="80" fillId="0" borderId="107" xfId="0" applyNumberFormat="1" applyFont="1" applyBorder="1"/>
    <xf numFmtId="3" fontId="105" fillId="0" borderId="107" xfId="41" applyNumberFormat="1" applyFont="1" applyFill="1" applyBorder="1" applyAlignment="1">
      <alignment horizontal="right"/>
    </xf>
    <xf numFmtId="3" fontId="105" fillId="0" borderId="295" xfId="41" applyNumberFormat="1" applyFont="1" applyFill="1" applyBorder="1" applyAlignment="1">
      <alignment horizontal="right"/>
    </xf>
    <xf numFmtId="3" fontId="105" fillId="0" borderId="28" xfId="41" applyNumberFormat="1" applyFont="1" applyFill="1" applyBorder="1" applyAlignment="1">
      <alignment horizontal="right"/>
    </xf>
    <xf numFmtId="3" fontId="105" fillId="0" borderId="123" xfId="41" applyNumberFormat="1" applyFont="1" applyFill="1" applyBorder="1" applyAlignment="1">
      <alignment horizontal="right"/>
    </xf>
    <xf numFmtId="3" fontId="95" fillId="0" borderId="54" xfId="41" applyNumberFormat="1" applyFont="1" applyFill="1" applyBorder="1" applyAlignment="1">
      <alignment horizontal="right"/>
    </xf>
    <xf numFmtId="3" fontId="95" fillId="0" borderId="123" xfId="41" applyNumberFormat="1" applyFont="1" applyFill="1" applyBorder="1" applyAlignment="1">
      <alignment horizontal="right"/>
    </xf>
    <xf numFmtId="3" fontId="80" fillId="0" borderId="54" xfId="41" applyNumberFormat="1" applyFont="1" applyFill="1" applyBorder="1"/>
    <xf numFmtId="3" fontId="80" fillId="0" borderId="123" xfId="41" applyNumberFormat="1" applyFont="1" applyFill="1" applyBorder="1"/>
    <xf numFmtId="3" fontId="95" fillId="0" borderId="54" xfId="0" applyNumberFormat="1" applyFont="1" applyBorder="1" applyAlignment="1">
      <alignment horizontal="right"/>
    </xf>
    <xf numFmtId="3" fontId="95" fillId="0" borderId="38" xfId="0" applyNumberFormat="1" applyFont="1" applyBorder="1" applyAlignment="1">
      <alignment horizontal="right"/>
    </xf>
    <xf numFmtId="3" fontId="97" fillId="0" borderId="13" xfId="0" applyNumberFormat="1" applyFont="1" applyBorder="1"/>
    <xf numFmtId="3" fontId="97" fillId="0" borderId="13" xfId="0" applyNumberFormat="1" applyFont="1" applyBorder="1" applyAlignment="1">
      <alignment wrapText="1"/>
    </xf>
    <xf numFmtId="3" fontId="95" fillId="0" borderId="19" xfId="0" applyNumberFormat="1" applyFont="1" applyBorder="1" applyAlignment="1">
      <alignment vertical="center"/>
    </xf>
    <xf numFmtId="3" fontId="95" fillId="0" borderId="19" xfId="41" applyNumberFormat="1" applyFont="1" applyBorder="1" applyAlignment="1">
      <alignment horizontal="right" vertical="center"/>
    </xf>
    <xf numFmtId="3" fontId="95" fillId="0" borderId="37" xfId="41" applyNumberFormat="1" applyFont="1" applyBorder="1" applyAlignment="1">
      <alignment horizontal="right" vertical="center"/>
    </xf>
    <xf numFmtId="3" fontId="95" fillId="0" borderId="68" xfId="41" applyNumberFormat="1" applyFont="1" applyBorder="1" applyAlignment="1">
      <alignment horizontal="right" vertical="center"/>
    </xf>
    <xf numFmtId="3" fontId="95" fillId="0" borderId="73" xfId="41" applyNumberFormat="1" applyFont="1" applyBorder="1" applyAlignment="1">
      <alignment horizontal="right" vertical="center"/>
    </xf>
    <xf numFmtId="3" fontId="95" fillId="0" borderId="20" xfId="41" applyNumberFormat="1" applyFont="1" applyBorder="1" applyAlignment="1">
      <alignment horizontal="right" vertical="center"/>
    </xf>
    <xf numFmtId="3" fontId="95" fillId="0" borderId="65" xfId="41" applyNumberFormat="1" applyFont="1" applyBorder="1" applyAlignment="1">
      <alignment horizontal="right" vertical="center"/>
    </xf>
    <xf numFmtId="3" fontId="95" fillId="0" borderId="20" xfId="0" applyNumberFormat="1" applyFont="1" applyBorder="1" applyAlignment="1">
      <alignment horizontal="right" vertical="center"/>
    </xf>
    <xf numFmtId="3" fontId="95" fillId="0" borderId="73" xfId="0" applyNumberFormat="1" applyFont="1" applyBorder="1" applyAlignment="1">
      <alignment horizontal="right" vertical="center"/>
    </xf>
    <xf numFmtId="3" fontId="82" fillId="0" borderId="0" xfId="0" applyNumberFormat="1" applyFont="1" applyAlignment="1">
      <alignment horizontal="right"/>
    </xf>
    <xf numFmtId="0" fontId="80" fillId="0" borderId="0" xfId="0" applyFont="1" applyAlignment="1">
      <alignment horizontal="right"/>
    </xf>
    <xf numFmtId="0" fontId="13" fillId="0" borderId="295" xfId="0" applyFont="1" applyBorder="1" applyAlignment="1">
      <alignment horizontal="center"/>
    </xf>
    <xf numFmtId="3" fontId="3" fillId="22" borderId="12" xfId="0" applyNumberFormat="1" applyFont="1" applyFill="1" applyBorder="1" applyAlignment="1">
      <alignment horizontal="center"/>
    </xf>
    <xf numFmtId="3" fontId="2" fillId="22" borderId="12" xfId="0" applyNumberFormat="1" applyFont="1" applyFill="1" applyBorder="1"/>
    <xf numFmtId="3" fontId="2" fillId="22" borderId="30" xfId="0" applyNumberFormat="1" applyFont="1" applyFill="1" applyBorder="1"/>
    <xf numFmtId="3" fontId="3" fillId="22" borderId="12" xfId="0" applyNumberFormat="1" applyFont="1" applyFill="1" applyBorder="1"/>
    <xf numFmtId="3" fontId="3" fillId="22" borderId="30" xfId="0" applyNumberFormat="1" applyFont="1" applyFill="1" applyBorder="1"/>
    <xf numFmtId="3" fontId="7" fillId="22" borderId="12" xfId="0" applyNumberFormat="1" applyFont="1" applyFill="1" applyBorder="1" applyAlignment="1">
      <alignment vertical="center"/>
    </xf>
    <xf numFmtId="3" fontId="8" fillId="22" borderId="12" xfId="0" applyNumberFormat="1" applyFont="1" applyFill="1" applyBorder="1" applyAlignment="1">
      <alignment vertical="center"/>
    </xf>
    <xf numFmtId="3" fontId="7" fillId="22" borderId="93" xfId="0" applyNumberFormat="1" applyFont="1" applyFill="1" applyBorder="1" applyAlignment="1">
      <alignment vertical="center"/>
    </xf>
    <xf numFmtId="3" fontId="8" fillId="22" borderId="12" xfId="0" applyNumberFormat="1" applyFont="1" applyFill="1" applyBorder="1"/>
    <xf numFmtId="3" fontId="8" fillId="22" borderId="30" xfId="0" applyNumberFormat="1" applyFont="1" applyFill="1" applyBorder="1"/>
    <xf numFmtId="3" fontId="2" fillId="22" borderId="12" xfId="0" applyNumberFormat="1" applyFont="1" applyFill="1" applyBorder="1" applyAlignment="1">
      <alignment vertical="center"/>
    </xf>
    <xf numFmtId="3" fontId="2" fillId="22" borderId="30" xfId="0" applyNumberFormat="1" applyFont="1" applyFill="1" applyBorder="1" applyAlignment="1">
      <alignment vertical="center"/>
    </xf>
    <xf numFmtId="3" fontId="7" fillId="22" borderId="12" xfId="0" applyNumberFormat="1" applyFont="1" applyFill="1" applyBorder="1"/>
    <xf numFmtId="3" fontId="3" fillId="22" borderId="93" xfId="0" applyNumberFormat="1" applyFont="1" applyFill="1" applyBorder="1" applyAlignment="1">
      <alignment vertical="center"/>
    </xf>
    <xf numFmtId="3" fontId="7" fillId="22" borderId="43" xfId="0" applyNumberFormat="1" applyFont="1" applyFill="1" applyBorder="1" applyAlignment="1">
      <alignment vertical="center"/>
    </xf>
    <xf numFmtId="3" fontId="7" fillId="22" borderId="29" xfId="0" applyNumberFormat="1" applyFont="1" applyFill="1" applyBorder="1" applyAlignment="1">
      <alignment vertical="center"/>
    </xf>
    <xf numFmtId="3" fontId="3" fillId="22" borderId="73" xfId="0" applyNumberFormat="1" applyFont="1" applyFill="1" applyBorder="1" applyAlignment="1">
      <alignment vertical="center"/>
    </xf>
    <xf numFmtId="3" fontId="36" fillId="22" borderId="16" xfId="0" applyNumberFormat="1" applyFont="1" applyFill="1" applyBorder="1" applyAlignment="1">
      <alignment horizontal="center" vertical="center"/>
    </xf>
    <xf numFmtId="3" fontId="8" fillId="22" borderId="61" xfId="0" applyNumberFormat="1" applyFont="1" applyFill="1" applyBorder="1" applyAlignment="1">
      <alignment vertical="center"/>
    </xf>
    <xf numFmtId="3" fontId="8" fillId="22" borderId="27" xfId="0" applyNumberFormat="1" applyFont="1" applyFill="1" applyBorder="1" applyAlignment="1">
      <alignment vertical="center"/>
    </xf>
    <xf numFmtId="3" fontId="3" fillId="22" borderId="12" xfId="0" applyNumberFormat="1" applyFont="1" applyFill="1" applyBorder="1" applyAlignment="1">
      <alignment vertical="center"/>
    </xf>
    <xf numFmtId="3" fontId="19" fillId="22" borderId="93" xfId="0" applyNumberFormat="1" applyFont="1" applyFill="1" applyBorder="1" applyAlignment="1">
      <alignment vertical="center"/>
    </xf>
    <xf numFmtId="4" fontId="7" fillId="22" borderId="23" xfId="0" applyNumberFormat="1" applyFont="1" applyFill="1" applyBorder="1" applyAlignment="1">
      <alignment vertical="center"/>
    </xf>
    <xf numFmtId="3" fontId="7" fillId="0" borderId="285" xfId="0" applyNumberFormat="1" applyFont="1" applyFill="1" applyBorder="1" applyAlignment="1">
      <alignment vertical="center"/>
    </xf>
    <xf numFmtId="4" fontId="7" fillId="0" borderId="278" xfId="0" applyNumberFormat="1" applyFont="1" applyFill="1" applyBorder="1" applyAlignment="1">
      <alignment vertical="center"/>
    </xf>
    <xf numFmtId="3" fontId="7" fillId="0" borderId="21" xfId="0" applyNumberFormat="1" applyFont="1" applyFill="1" applyBorder="1" applyAlignment="1">
      <alignment vertical="center"/>
    </xf>
    <xf numFmtId="4" fontId="7" fillId="0" borderId="23" xfId="0" applyNumberFormat="1" applyFont="1" applyFill="1" applyBorder="1" applyAlignment="1">
      <alignment vertical="center"/>
    </xf>
    <xf numFmtId="3" fontId="8" fillId="30" borderId="17" xfId="0" applyNumberFormat="1" applyFont="1" applyFill="1" applyBorder="1" applyAlignment="1">
      <alignment vertical="center"/>
    </xf>
    <xf numFmtId="3" fontId="8" fillId="30" borderId="21" xfId="0" applyNumberFormat="1" applyFont="1" applyFill="1" applyBorder="1" applyAlignment="1">
      <alignment vertical="center"/>
    </xf>
    <xf numFmtId="3" fontId="8" fillId="29" borderId="17" xfId="0" applyNumberFormat="1" applyFont="1" applyFill="1" applyBorder="1" applyAlignment="1">
      <alignment vertical="center"/>
    </xf>
    <xf numFmtId="3" fontId="8" fillId="29" borderId="21" xfId="0" applyNumberFormat="1" applyFont="1" applyFill="1" applyBorder="1" applyAlignment="1">
      <alignment vertical="center"/>
    </xf>
    <xf numFmtId="3" fontId="8" fillId="22" borderId="26" xfId="0" applyNumberFormat="1" applyFont="1" applyFill="1" applyBorder="1" applyAlignment="1">
      <alignment vertical="center"/>
    </xf>
    <xf numFmtId="3" fontId="3" fillId="0" borderId="65" xfId="0" applyNumberFormat="1" applyFont="1" applyFill="1" applyBorder="1" applyAlignment="1">
      <alignment vertical="center"/>
    </xf>
    <xf numFmtId="3" fontId="3" fillId="0" borderId="68" xfId="0" applyNumberFormat="1" applyFont="1" applyFill="1" applyBorder="1" applyAlignment="1">
      <alignment vertical="center"/>
    </xf>
    <xf numFmtId="4" fontId="3" fillId="0" borderId="197" xfId="0" applyNumberFormat="1" applyFont="1" applyFill="1" applyBorder="1" applyAlignment="1">
      <alignment vertical="center"/>
    </xf>
    <xf numFmtId="3" fontId="3" fillId="0" borderId="261" xfId="0" applyNumberFormat="1" applyFont="1" applyFill="1" applyBorder="1" applyAlignment="1">
      <alignment vertical="center"/>
    </xf>
    <xf numFmtId="3" fontId="3" fillId="0" borderId="27" xfId="0" applyNumberFormat="1" applyFont="1" applyFill="1" applyBorder="1" applyAlignment="1">
      <alignment vertical="center"/>
    </xf>
    <xf numFmtId="3" fontId="3" fillId="0" borderId="26" xfId="0" applyNumberFormat="1" applyFont="1" applyFill="1" applyBorder="1" applyAlignment="1">
      <alignment vertical="center"/>
    </xf>
    <xf numFmtId="3" fontId="7" fillId="22" borderId="65" xfId="0" applyNumberFormat="1" applyFont="1" applyFill="1" applyBorder="1" applyAlignment="1">
      <alignment vertical="center"/>
    </xf>
    <xf numFmtId="3" fontId="7" fillId="0" borderId="65" xfId="0" applyNumberFormat="1" applyFont="1" applyFill="1" applyBorder="1" applyAlignment="1">
      <alignment vertical="center"/>
    </xf>
    <xf numFmtId="3" fontId="7" fillId="0" borderId="68" xfId="0" applyNumberFormat="1" applyFont="1" applyFill="1" applyBorder="1" applyAlignment="1">
      <alignment vertical="center"/>
    </xf>
    <xf numFmtId="0" fontId="24" fillId="0" borderId="64" xfId="0" applyFont="1" applyFill="1" applyBorder="1" applyAlignment="1">
      <alignment horizontal="left"/>
    </xf>
    <xf numFmtId="3" fontId="24" fillId="21" borderId="21" xfId="0" applyNumberFormat="1" applyFont="1" applyFill="1" applyBorder="1" applyAlignment="1">
      <alignment horizontal="right"/>
    </xf>
    <xf numFmtId="0" fontId="2" fillId="22" borderId="116" xfId="0" applyFont="1" applyFill="1" applyBorder="1"/>
    <xf numFmtId="0" fontId="4" fillId="21" borderId="18" xfId="0" applyFont="1" applyFill="1" applyBorder="1" applyAlignment="1">
      <alignment horizontal="center" vertical="center"/>
    </xf>
    <xf numFmtId="0" fontId="4" fillId="21" borderId="42" xfId="0" applyFont="1" applyFill="1" applyBorder="1" applyAlignment="1">
      <alignment horizontal="center" vertical="center"/>
    </xf>
    <xf numFmtId="0" fontId="36" fillId="21" borderId="140" xfId="0" applyFont="1" applyFill="1" applyBorder="1" applyAlignment="1">
      <alignment horizontal="center"/>
    </xf>
    <xf numFmtId="0" fontId="36" fillId="21" borderId="147" xfId="0" applyFont="1" applyFill="1" applyBorder="1" applyAlignment="1">
      <alignment horizontal="center"/>
    </xf>
    <xf numFmtId="0" fontId="36" fillId="21" borderId="297" xfId="0" applyFont="1" applyFill="1" applyBorder="1" applyAlignment="1">
      <alignment horizontal="center"/>
    </xf>
    <xf numFmtId="0" fontId="4" fillId="21" borderId="297" xfId="0" applyFont="1" applyFill="1" applyBorder="1" applyAlignment="1">
      <alignment horizontal="center"/>
    </xf>
    <xf numFmtId="0" fontId="7" fillId="22" borderId="116" xfId="0" applyFont="1" applyFill="1" applyBorder="1" applyAlignment="1">
      <alignment horizontal="center"/>
    </xf>
    <xf numFmtId="0" fontId="36" fillId="21" borderId="13" xfId="0" applyFont="1" applyFill="1" applyBorder="1" applyAlignment="1">
      <alignment horizontal="center" vertical="top"/>
    </xf>
    <xf numFmtId="0" fontId="19" fillId="20" borderId="13" xfId="0" applyFont="1" applyFill="1" applyBorder="1" applyAlignment="1">
      <alignment horizontal="center" vertical="center"/>
    </xf>
    <xf numFmtId="0" fontId="36" fillId="21" borderId="19" xfId="0" applyFont="1" applyFill="1" applyBorder="1" applyAlignment="1">
      <alignment horizontal="center" vertical="center"/>
    </xf>
    <xf numFmtId="0" fontId="2" fillId="22" borderId="109" xfId="0" applyFont="1" applyFill="1" applyBorder="1" applyAlignment="1">
      <alignment horizontal="center"/>
    </xf>
    <xf numFmtId="0" fontId="12" fillId="22" borderId="298" xfId="0" applyFont="1" applyFill="1" applyBorder="1"/>
    <xf numFmtId="3" fontId="25" fillId="0" borderId="11" xfId="0" applyNumberFormat="1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horizontal="center" vertical="center"/>
    </xf>
    <xf numFmtId="174" fontId="0" fillId="22" borderId="0" xfId="0" applyNumberFormat="1" applyFont="1" applyFill="1"/>
    <xf numFmtId="174" fontId="2" fillId="22" borderId="0" xfId="0" applyNumberFormat="1" applyFont="1" applyFill="1"/>
    <xf numFmtId="0" fontId="8" fillId="0" borderId="163" xfId="32" applyFont="1" applyFill="1" applyBorder="1" applyAlignment="1">
      <alignment horizontal="center"/>
    </xf>
    <xf numFmtId="0" fontId="2" fillId="0" borderId="57" xfId="0" applyNumberFormat="1" applyFont="1" applyFill="1" applyBorder="1" applyAlignment="1">
      <alignment horizontal="center"/>
    </xf>
    <xf numFmtId="0" fontId="2" fillId="0" borderId="84" xfId="0" applyNumberFormat="1" applyFont="1" applyFill="1" applyBorder="1" applyAlignment="1">
      <alignment horizontal="center"/>
    </xf>
    <xf numFmtId="0" fontId="2" fillId="0" borderId="263" xfId="0" applyNumberFormat="1" applyFont="1" applyFill="1" applyBorder="1" applyAlignment="1">
      <alignment horizontal="center"/>
    </xf>
    <xf numFmtId="0" fontId="33" fillId="0" borderId="57" xfId="0" applyFont="1" applyFill="1" applyBorder="1" applyAlignment="1">
      <alignment horizontal="center"/>
    </xf>
    <xf numFmtId="0" fontId="2" fillId="0" borderId="153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7" fillId="0" borderId="196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3" fontId="7" fillId="0" borderId="296" xfId="0" applyNumberFormat="1" applyFont="1" applyFill="1" applyBorder="1" applyAlignment="1">
      <alignment horizontal="center" vertical="center"/>
    </xf>
    <xf numFmtId="170" fontId="80" fillId="0" borderId="30" xfId="41" applyNumberFormat="1" applyFont="1" applyFill="1" applyBorder="1" applyAlignment="1">
      <alignment horizontal="center"/>
    </xf>
    <xf numFmtId="3" fontId="51" fillId="0" borderId="16" xfId="0" applyNumberFormat="1" applyFont="1" applyFill="1" applyBorder="1"/>
    <xf numFmtId="3" fontId="17" fillId="0" borderId="20" xfId="0" applyNumberFormat="1" applyFont="1" applyFill="1" applyBorder="1" applyAlignment="1">
      <alignment vertical="center"/>
    </xf>
    <xf numFmtId="169" fontId="0" fillId="0" borderId="0" xfId="0" applyNumberFormat="1"/>
    <xf numFmtId="3" fontId="95" fillId="0" borderId="76" xfId="41" applyNumberFormat="1" applyFont="1" applyBorder="1" applyAlignment="1">
      <alignment horizontal="right" vertical="center"/>
    </xf>
    <xf numFmtId="3" fontId="7" fillId="22" borderId="20" xfId="0" applyNumberFormat="1" applyFont="1" applyFill="1" applyBorder="1" applyAlignment="1">
      <alignment horizontal="center" vertical="center"/>
    </xf>
    <xf numFmtId="3" fontId="52" fillId="22" borderId="20" xfId="0" applyNumberFormat="1" applyFont="1" applyFill="1" applyBorder="1" applyAlignment="1">
      <alignment horizontal="center" vertical="center"/>
    </xf>
    <xf numFmtId="0" fontId="0" fillId="0" borderId="0" xfId="0"/>
    <xf numFmtId="3" fontId="0" fillId="0" borderId="0" xfId="0" applyNumberFormat="1"/>
    <xf numFmtId="3" fontId="52" fillId="22" borderId="16" xfId="0" applyNumberFormat="1" applyFont="1" applyFill="1" applyBorder="1" applyAlignment="1">
      <alignment horizontal="center" vertical="center"/>
    </xf>
    <xf numFmtId="3" fontId="8" fillId="22" borderId="16" xfId="0" applyNumberFormat="1" applyFont="1" applyFill="1" applyBorder="1" applyAlignment="1">
      <alignment vertical="center"/>
    </xf>
    <xf numFmtId="3" fontId="7" fillId="22" borderId="73" xfId="0" applyNumberFormat="1" applyFont="1" applyFill="1" applyBorder="1" applyAlignment="1">
      <alignment vertical="center"/>
    </xf>
    <xf numFmtId="3" fontId="51" fillId="22" borderId="16" xfId="0" applyNumberFormat="1" applyFont="1" applyFill="1" applyBorder="1"/>
    <xf numFmtId="3" fontId="47" fillId="22" borderId="16" xfId="0" applyNumberFormat="1" applyFont="1" applyFill="1" applyBorder="1" applyAlignment="1">
      <alignment vertical="center"/>
    </xf>
    <xf numFmtId="3" fontId="7" fillId="22" borderId="16" xfId="0" applyNumberFormat="1" applyFont="1" applyFill="1" applyBorder="1" applyAlignment="1">
      <alignment horizontal="center" vertical="center"/>
    </xf>
    <xf numFmtId="3" fontId="8" fillId="22" borderId="17" xfId="0" applyNumberFormat="1" applyFont="1" applyFill="1" applyBorder="1" applyAlignment="1">
      <alignment vertical="center"/>
    </xf>
    <xf numFmtId="3" fontId="4" fillId="0" borderId="16" xfId="0" applyNumberFormat="1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175" fontId="0" fillId="0" borderId="0" xfId="0" applyNumberFormat="1"/>
    <xf numFmtId="3" fontId="8" fillId="0" borderId="21" xfId="0" applyNumberFormat="1" applyFont="1" applyFill="1" applyBorder="1"/>
    <xf numFmtId="0" fontId="3" fillId="0" borderId="0" xfId="0" applyFont="1" applyAlignment="1">
      <alignment horizontal="center"/>
    </xf>
    <xf numFmtId="0" fontId="80" fillId="0" borderId="47" xfId="0" applyFont="1" applyBorder="1" applyAlignment="1">
      <alignment horizontal="center" vertical="center" wrapText="1"/>
    </xf>
    <xf numFmtId="167" fontId="3" fillId="0" borderId="75" xfId="0" applyNumberFormat="1" applyFont="1" applyFill="1" applyBorder="1" applyAlignment="1" applyProtection="1">
      <alignment vertical="center"/>
    </xf>
    <xf numFmtId="0" fontId="13" fillId="0" borderId="299" xfId="0" applyFont="1" applyBorder="1" applyAlignment="1">
      <alignment horizontal="center"/>
    </xf>
    <xf numFmtId="0" fontId="0" fillId="0" borderId="299" xfId="0" applyBorder="1"/>
    <xf numFmtId="167" fontId="8" fillId="0" borderId="30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center"/>
    </xf>
    <xf numFmtId="0" fontId="2" fillId="0" borderId="17" xfId="0" applyFont="1" applyFill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22" borderId="62" xfId="0" applyFont="1" applyFill="1" applyBorder="1" applyAlignment="1">
      <alignment horizontal="center" vertical="top"/>
    </xf>
    <xf numFmtId="0" fontId="2" fillId="22" borderId="86" xfId="0" applyFont="1" applyFill="1" applyBorder="1" applyAlignment="1">
      <alignment vertical="top" wrapText="1"/>
    </xf>
    <xf numFmtId="3" fontId="2" fillId="21" borderId="21" xfId="0" applyNumberFormat="1" applyFont="1" applyFill="1" applyBorder="1" applyAlignment="1">
      <alignment vertical="top" wrapText="1"/>
    </xf>
    <xf numFmtId="3" fontId="2" fillId="0" borderId="21" xfId="0" applyNumberFormat="1" applyFont="1" applyFill="1" applyBorder="1" applyAlignment="1">
      <alignment horizontal="right" vertical="top" wrapText="1"/>
    </xf>
    <xf numFmtId="3" fontId="2" fillId="22" borderId="301" xfId="34" applyNumberFormat="1" applyFont="1" applyFill="1" applyBorder="1" applyAlignment="1">
      <alignment vertical="center"/>
    </xf>
    <xf numFmtId="0" fontId="2" fillId="0" borderId="259" xfId="32" applyFont="1" applyFill="1" applyBorder="1" applyAlignment="1">
      <alignment horizontal="center"/>
    </xf>
    <xf numFmtId="0" fontId="8" fillId="0" borderId="72" xfId="32" applyFont="1" applyFill="1" applyBorder="1" applyAlignment="1">
      <alignment horizontal="center"/>
    </xf>
    <xf numFmtId="0" fontId="33" fillId="0" borderId="56" xfId="0" applyFont="1" applyFill="1" applyBorder="1" applyAlignment="1">
      <alignment horizontal="center"/>
    </xf>
    <xf numFmtId="3" fontId="7" fillId="0" borderId="252" xfId="0" applyNumberFormat="1" applyFont="1" applyFill="1" applyBorder="1" applyAlignment="1" applyProtection="1">
      <alignment vertical="center"/>
    </xf>
    <xf numFmtId="3" fontId="8" fillId="0" borderId="246" xfId="0" applyNumberFormat="1" applyFont="1" applyFill="1" applyBorder="1" applyAlignment="1" applyProtection="1">
      <alignment vertical="center"/>
    </xf>
    <xf numFmtId="0" fontId="33" fillId="0" borderId="302" xfId="0" applyFont="1" applyFill="1" applyBorder="1" applyAlignment="1">
      <alignment horizontal="center"/>
    </xf>
    <xf numFmtId="0" fontId="8" fillId="0" borderId="303" xfId="0" applyFont="1" applyFill="1" applyBorder="1" applyAlignment="1" applyProtection="1">
      <alignment horizontal="center" vertical="center"/>
    </xf>
    <xf numFmtId="0" fontId="2" fillId="0" borderId="300" xfId="0" applyFont="1" applyFill="1" applyBorder="1" applyAlignment="1" applyProtection="1">
      <alignment horizontal="center" vertical="center"/>
    </xf>
    <xf numFmtId="0" fontId="2" fillId="0" borderId="112" xfId="0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0" fontId="33" fillId="0" borderId="153" xfId="0" applyFont="1" applyFill="1" applyBorder="1" applyAlignment="1">
      <alignment horizontal="center"/>
    </xf>
    <xf numFmtId="49" fontId="7" fillId="22" borderId="304" xfId="0" applyNumberFormat="1" applyFont="1" applyFill="1" applyBorder="1" applyAlignment="1" applyProtection="1">
      <alignment horizontal="center" vertical="center"/>
    </xf>
    <xf numFmtId="0" fontId="3" fillId="22" borderId="305" xfId="0" applyFont="1" applyFill="1" applyBorder="1" applyAlignment="1" applyProtection="1">
      <alignment horizontal="left" vertical="center"/>
    </xf>
    <xf numFmtId="49" fontId="3" fillId="22" borderId="304" xfId="0" applyNumberFormat="1" applyFont="1" applyFill="1" applyBorder="1" applyAlignment="1" applyProtection="1">
      <alignment horizontal="center" vertical="center"/>
    </xf>
    <xf numFmtId="0" fontId="3" fillId="22" borderId="305" xfId="0" applyFont="1" applyFill="1" applyBorder="1" applyAlignment="1" applyProtection="1">
      <alignment vertical="center"/>
    </xf>
    <xf numFmtId="49" fontId="8" fillId="22" borderId="306" xfId="0" applyNumberFormat="1" applyFont="1" applyFill="1" applyBorder="1" applyAlignment="1" applyProtection="1">
      <alignment horizontal="center" vertical="center"/>
    </xf>
    <xf numFmtId="0" fontId="2" fillId="22" borderId="307" xfId="0" applyFont="1" applyFill="1" applyBorder="1" applyAlignment="1" applyProtection="1">
      <alignment vertical="center"/>
    </xf>
    <xf numFmtId="49" fontId="24" fillId="22" borderId="116" xfId="0" applyNumberFormat="1" applyFont="1" applyFill="1" applyBorder="1" applyAlignment="1" applyProtection="1">
      <alignment horizontal="center" vertical="center"/>
    </xf>
    <xf numFmtId="0" fontId="24" fillId="22" borderId="63" xfId="0" applyFont="1" applyFill="1" applyBorder="1" applyAlignment="1" applyProtection="1">
      <alignment vertical="center"/>
    </xf>
    <xf numFmtId="0" fontId="24" fillId="22" borderId="62" xfId="0" applyFont="1" applyFill="1" applyBorder="1" applyAlignment="1" applyProtection="1">
      <alignment horizontal="left" vertical="center"/>
    </xf>
    <xf numFmtId="49" fontId="24" fillId="22" borderId="116" xfId="0" applyNumberFormat="1" applyFont="1" applyFill="1" applyBorder="1" applyAlignment="1" applyProtection="1">
      <alignment horizontal="left" vertical="center"/>
    </xf>
    <xf numFmtId="0" fontId="24" fillId="22" borderId="89" xfId="0" applyFont="1" applyFill="1" applyBorder="1" applyAlignment="1" applyProtection="1">
      <alignment horizontal="left" vertical="center"/>
    </xf>
    <xf numFmtId="0" fontId="2" fillId="22" borderId="308" xfId="0" applyFont="1" applyFill="1" applyBorder="1" applyAlignment="1" applyProtection="1">
      <alignment vertical="center"/>
    </xf>
    <xf numFmtId="0" fontId="8" fillId="22" borderId="305" xfId="0" applyFont="1" applyFill="1" applyBorder="1" applyAlignment="1" applyProtection="1">
      <alignment horizontal="left" vertical="center"/>
    </xf>
    <xf numFmtId="0" fontId="7" fillId="22" borderId="304" xfId="0" applyFont="1" applyFill="1" applyBorder="1" applyAlignment="1" applyProtection="1">
      <alignment horizontal="center" vertical="center"/>
    </xf>
    <xf numFmtId="0" fontId="7" fillId="22" borderId="305" xfId="0" applyFont="1" applyFill="1" applyBorder="1" applyAlignment="1" applyProtection="1">
      <alignment vertical="center"/>
    </xf>
    <xf numFmtId="49" fontId="8" fillId="22" borderId="304" xfId="0" applyNumberFormat="1" applyFont="1" applyFill="1" applyBorder="1" applyAlignment="1" applyProtection="1">
      <alignment horizontal="center" vertical="center"/>
    </xf>
    <xf numFmtId="0" fontId="8" fillId="22" borderId="305" xfId="0" applyFont="1" applyFill="1" applyBorder="1" applyAlignment="1" applyProtection="1">
      <alignment vertical="center"/>
    </xf>
    <xf numFmtId="0" fontId="24" fillId="22" borderId="62" xfId="0" applyFont="1" applyFill="1" applyBorder="1" applyAlignment="1" applyProtection="1">
      <alignment vertical="center"/>
    </xf>
    <xf numFmtId="0" fontId="8" fillId="22" borderId="309" xfId="0" applyFont="1" applyFill="1" applyBorder="1" applyAlignment="1" applyProtection="1">
      <alignment vertical="center"/>
    </xf>
    <xf numFmtId="49" fontId="8" fillId="22" borderId="310" xfId="0" applyNumberFormat="1" applyFont="1" applyFill="1" applyBorder="1" applyAlignment="1" applyProtection="1">
      <alignment horizontal="center" vertical="center"/>
    </xf>
    <xf numFmtId="0" fontId="2" fillId="22" borderId="63" xfId="0" applyFont="1" applyFill="1" applyBorder="1" applyAlignment="1">
      <alignment vertical="center"/>
    </xf>
    <xf numFmtId="49" fontId="8" fillId="22" borderId="116" xfId="0" applyNumberFormat="1" applyFont="1" applyFill="1" applyBorder="1" applyAlignment="1" applyProtection="1">
      <alignment horizontal="center" vertical="center"/>
    </xf>
    <xf numFmtId="0" fontId="113" fillId="22" borderId="63" xfId="0" applyFont="1" applyFill="1" applyBorder="1" applyAlignment="1" applyProtection="1">
      <alignment vertical="center"/>
    </xf>
    <xf numFmtId="0" fontId="2" fillId="22" borderId="63" xfId="0" applyFont="1" applyFill="1" applyBorder="1" applyAlignment="1" applyProtection="1">
      <alignment vertical="center"/>
    </xf>
    <xf numFmtId="49" fontId="8" fillId="22" borderId="209" xfId="0" applyNumberFormat="1" applyFont="1" applyFill="1" applyBorder="1" applyAlignment="1" applyProtection="1">
      <alignment horizontal="center" vertical="center"/>
    </xf>
    <xf numFmtId="0" fontId="2" fillId="22" borderId="311" xfId="0" applyFont="1" applyFill="1" applyBorder="1" applyAlignment="1" applyProtection="1">
      <alignment vertical="center"/>
    </xf>
    <xf numFmtId="0" fontId="36" fillId="22" borderId="304" xfId="0" applyFont="1" applyFill="1" applyBorder="1" applyAlignment="1" applyProtection="1">
      <alignment horizontal="center" vertical="center"/>
    </xf>
    <xf numFmtId="3" fontId="19" fillId="22" borderId="305" xfId="0" applyNumberFormat="1" applyFont="1" applyFill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79" fillId="0" borderId="19" xfId="0" applyFont="1" applyBorder="1" applyAlignment="1">
      <alignment vertical="center"/>
    </xf>
    <xf numFmtId="3" fontId="10" fillId="0" borderId="92" xfId="0" applyNumberFormat="1" applyFont="1" applyBorder="1" applyAlignment="1">
      <alignment vertical="center"/>
    </xf>
    <xf numFmtId="3" fontId="10" fillId="0" borderId="37" xfId="0" applyNumberFormat="1" applyFont="1" applyBorder="1" applyAlignment="1">
      <alignment vertical="center"/>
    </xf>
    <xf numFmtId="3" fontId="10" fillId="0" borderId="20" xfId="0" applyNumberFormat="1" applyFont="1" applyBorder="1" applyAlignment="1">
      <alignment vertical="center"/>
    </xf>
    <xf numFmtId="3" fontId="10" fillId="0" borderId="73" xfId="0" applyNumberFormat="1" applyFont="1" applyBorder="1" applyAlignment="1">
      <alignment vertical="center"/>
    </xf>
    <xf numFmtId="3" fontId="10" fillId="0" borderId="68" xfId="0" applyNumberFormat="1" applyFont="1" applyBorder="1" applyAlignment="1">
      <alignment vertical="center"/>
    </xf>
    <xf numFmtId="3" fontId="10" fillId="0" borderId="65" xfId="0" applyNumberFormat="1" applyFont="1" applyBorder="1" applyAlignment="1">
      <alignment vertical="center"/>
    </xf>
    <xf numFmtId="0" fontId="7" fillId="22" borderId="69" xfId="0" applyFont="1" applyFill="1" applyBorder="1" applyAlignment="1">
      <alignment horizontal="center" vertical="center"/>
    </xf>
    <xf numFmtId="0" fontId="36" fillId="22" borderId="70" xfId="0" applyFont="1" applyFill="1" applyBorder="1" applyAlignment="1">
      <alignment vertical="center" wrapText="1"/>
    </xf>
    <xf numFmtId="3" fontId="7" fillId="21" borderId="71" xfId="0" applyNumberFormat="1" applyFont="1" applyFill="1" applyBorder="1" applyAlignment="1">
      <alignment horizontal="right" vertical="center"/>
    </xf>
    <xf numFmtId="3" fontId="19" fillId="0" borderId="20" xfId="0" applyNumberFormat="1" applyFont="1" applyFill="1" applyBorder="1" applyAlignment="1">
      <alignment vertical="center" wrapText="1"/>
    </xf>
    <xf numFmtId="3" fontId="36" fillId="22" borderId="20" xfId="0" applyNumberFormat="1" applyFont="1" applyFill="1" applyBorder="1" applyAlignment="1">
      <alignment vertical="center" wrapText="1"/>
    </xf>
    <xf numFmtId="3" fontId="36" fillId="22" borderId="16" xfId="0" applyNumberFormat="1" applyFont="1" applyFill="1" applyBorder="1" applyAlignment="1">
      <alignment vertical="center" wrapText="1"/>
    </xf>
    <xf numFmtId="4" fontId="7" fillId="22" borderId="30" xfId="0" applyNumberFormat="1" applyFont="1" applyFill="1" applyBorder="1" applyAlignment="1">
      <alignment vertical="center"/>
    </xf>
    <xf numFmtId="3" fontId="19" fillId="0" borderId="16" xfId="0" applyNumberFormat="1" applyFont="1" applyFill="1" applyBorder="1" applyAlignment="1">
      <alignment vertical="center" wrapText="1"/>
    </xf>
    <xf numFmtId="4" fontId="7" fillId="22" borderId="29" xfId="0" applyNumberFormat="1" applyFont="1" applyFill="1" applyBorder="1" applyAlignment="1">
      <alignment vertical="center"/>
    </xf>
    <xf numFmtId="0" fontId="3" fillId="22" borderId="19" xfId="0" applyFont="1" applyFill="1" applyBorder="1" applyAlignment="1">
      <alignment horizontal="center" vertical="center"/>
    </xf>
    <xf numFmtId="0" fontId="3" fillId="22" borderId="194" xfId="0" applyFont="1" applyFill="1" applyBorder="1" applyAlignment="1">
      <alignment horizontal="center" vertical="center" wrapText="1"/>
    </xf>
    <xf numFmtId="3" fontId="3" fillId="0" borderId="83" xfId="0" applyNumberFormat="1" applyFont="1" applyFill="1" applyBorder="1" applyAlignment="1">
      <alignment horizontal="center" vertical="center"/>
    </xf>
    <xf numFmtId="3" fontId="7" fillId="22" borderId="312" xfId="0" applyNumberFormat="1" applyFont="1" applyFill="1" applyBorder="1" applyAlignment="1">
      <alignment vertical="center"/>
    </xf>
    <xf numFmtId="3" fontId="7" fillId="22" borderId="102" xfId="0" applyNumberFormat="1" applyFont="1" applyFill="1" applyBorder="1" applyAlignment="1">
      <alignment vertical="center"/>
    </xf>
    <xf numFmtId="3" fontId="8" fillId="30" borderId="12" xfId="0" applyNumberFormat="1" applyFont="1" applyFill="1" applyBorder="1" applyAlignment="1">
      <alignment vertical="center"/>
    </xf>
    <xf numFmtId="3" fontId="8" fillId="29" borderId="12" xfId="0" applyNumberFormat="1" applyFont="1" applyFill="1" applyBorder="1" applyAlignment="1">
      <alignment vertical="center"/>
    </xf>
    <xf numFmtId="3" fontId="3" fillId="22" borderId="61" xfId="0" applyNumberFormat="1" applyFont="1" applyFill="1" applyBorder="1" applyAlignment="1">
      <alignment vertical="center"/>
    </xf>
    <xf numFmtId="0" fontId="17" fillId="25" borderId="265" xfId="32" applyFont="1" applyFill="1" applyBorder="1" applyAlignment="1">
      <alignment horizontal="center" vertical="center"/>
    </xf>
    <xf numFmtId="0" fontId="17" fillId="25" borderId="266" xfId="32" applyFont="1" applyFill="1" applyBorder="1" applyAlignment="1">
      <alignment horizontal="center" vertical="center"/>
    </xf>
    <xf numFmtId="0" fontId="17" fillId="25" borderId="267" xfId="32" applyFont="1" applyFill="1" applyBorder="1" applyAlignment="1">
      <alignment horizontal="center" vertical="center"/>
    </xf>
    <xf numFmtId="0" fontId="17" fillId="25" borderId="268" xfId="32" applyFont="1" applyFill="1" applyBorder="1" applyAlignment="1">
      <alignment horizontal="center" vertical="center"/>
    </xf>
    <xf numFmtId="0" fontId="17" fillId="25" borderId="269" xfId="32" applyFont="1" applyFill="1" applyBorder="1" applyAlignment="1">
      <alignment horizontal="center" vertical="center"/>
    </xf>
    <xf numFmtId="0" fontId="17" fillId="25" borderId="137" xfId="32" applyFont="1" applyFill="1" applyBorder="1" applyAlignment="1">
      <alignment horizontal="center" vertical="center"/>
    </xf>
    <xf numFmtId="0" fontId="14" fillId="22" borderId="0" xfId="32" applyFont="1" applyFill="1" applyBorder="1" applyAlignment="1">
      <alignment horizontal="center"/>
    </xf>
    <xf numFmtId="0" fontId="2" fillId="22" borderId="0" xfId="32" applyFont="1" applyFill="1" applyBorder="1" applyAlignment="1">
      <alignment horizontal="center"/>
    </xf>
    <xf numFmtId="0" fontId="17" fillId="25" borderId="69" xfId="32" applyFont="1" applyFill="1" applyBorder="1" applyAlignment="1">
      <alignment horizontal="center" vertical="center"/>
    </xf>
    <xf numFmtId="0" fontId="17" fillId="25" borderId="264" xfId="32" applyFont="1" applyFill="1" applyBorder="1" applyAlignment="1">
      <alignment horizontal="center" vertical="center"/>
    </xf>
    <xf numFmtId="3" fontId="17" fillId="25" borderId="242" xfId="32" applyNumberFormat="1" applyFont="1" applyFill="1" applyBorder="1" applyAlignment="1">
      <alignment horizontal="center" vertical="center"/>
    </xf>
    <xf numFmtId="3" fontId="17" fillId="25" borderId="270" xfId="32" applyNumberFormat="1" applyFont="1" applyFill="1" applyBorder="1" applyAlignment="1">
      <alignment horizontal="center" vertical="center"/>
    </xf>
    <xf numFmtId="0" fontId="98" fillId="0" borderId="0" xfId="0" applyFont="1" applyFill="1" applyBorder="1" applyAlignment="1">
      <alignment horizontal="center"/>
    </xf>
    <xf numFmtId="0" fontId="109" fillId="0" borderId="0" xfId="0" applyFont="1" applyFill="1" applyBorder="1" applyAlignment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3" fillId="0" borderId="32" xfId="0" applyNumberFormat="1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3" fillId="0" borderId="34" xfId="0" applyNumberFormat="1" applyFont="1" applyFill="1" applyBorder="1" applyAlignment="1">
      <alignment horizontal="center"/>
    </xf>
    <xf numFmtId="0" fontId="3" fillId="0" borderId="35" xfId="0" applyNumberFormat="1" applyFont="1" applyFill="1" applyBorder="1" applyAlignment="1">
      <alignment horizontal="center"/>
    </xf>
    <xf numFmtId="0" fontId="3" fillId="0" borderId="26" xfId="0" applyNumberFormat="1" applyFont="1" applyFill="1" applyBorder="1" applyAlignment="1">
      <alignment horizontal="center"/>
    </xf>
    <xf numFmtId="0" fontId="2" fillId="0" borderId="32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2" fillId="0" borderId="32" xfId="0" applyNumberFormat="1" applyFont="1" applyFill="1" applyBorder="1" applyAlignment="1">
      <alignment horizontal="center" vertical="center" wrapText="1"/>
    </xf>
    <xf numFmtId="0" fontId="2" fillId="0" borderId="3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0" xfId="0" applyFont="1" applyFill="1" applyAlignment="1">
      <alignment horizontal="center" wrapText="1"/>
    </xf>
    <xf numFmtId="0" fontId="7" fillId="0" borderId="34" xfId="0" applyNumberFormat="1" applyFont="1" applyFill="1" applyBorder="1" applyAlignment="1">
      <alignment horizontal="center"/>
    </xf>
    <xf numFmtId="0" fontId="7" fillId="0" borderId="35" xfId="0" applyNumberFormat="1" applyFont="1" applyFill="1" applyBorder="1" applyAlignment="1">
      <alignment horizontal="center"/>
    </xf>
    <xf numFmtId="0" fontId="7" fillId="0" borderId="26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 wrapText="1"/>
    </xf>
    <xf numFmtId="0" fontId="2" fillId="0" borderId="35" xfId="0" applyNumberFormat="1" applyFont="1" applyFill="1" applyBorder="1" applyAlignment="1">
      <alignment horizontal="center" wrapText="1"/>
    </xf>
    <xf numFmtId="0" fontId="2" fillId="0" borderId="26" xfId="0" applyNumberFormat="1" applyFont="1" applyFill="1" applyBorder="1" applyAlignment="1">
      <alignment horizontal="center" wrapText="1"/>
    </xf>
    <xf numFmtId="0" fontId="2" fillId="0" borderId="32" xfId="0" applyNumberFormat="1" applyFont="1" applyFill="1" applyBorder="1" applyAlignment="1">
      <alignment horizontal="center" wrapText="1"/>
    </xf>
    <xf numFmtId="0" fontId="2" fillId="0" borderId="33" xfId="0" applyNumberFormat="1" applyFont="1" applyFill="1" applyBorder="1" applyAlignment="1">
      <alignment horizontal="center" wrapText="1"/>
    </xf>
    <xf numFmtId="0" fontId="2" fillId="0" borderId="25" xfId="0" applyNumberFormat="1" applyFont="1" applyFill="1" applyBorder="1" applyAlignment="1">
      <alignment horizontal="center" wrapText="1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81" fillId="0" borderId="0" xfId="0" applyFont="1" applyFill="1" applyAlignment="1">
      <alignment horizontal="center" wrapText="1"/>
    </xf>
    <xf numFmtId="0" fontId="2" fillId="0" borderId="34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7" fillId="0" borderId="32" xfId="0" applyNumberFormat="1" applyFont="1" applyFill="1" applyBorder="1" applyAlignment="1">
      <alignment horizontal="center"/>
    </xf>
    <xf numFmtId="0" fontId="7" fillId="0" borderId="33" xfId="0" applyNumberFormat="1" applyFont="1" applyFill="1" applyBorder="1" applyAlignment="1">
      <alignment horizontal="center"/>
    </xf>
    <xf numFmtId="0" fontId="7" fillId="0" borderId="25" xfId="0" applyNumberFormat="1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33" fillId="0" borderId="34" xfId="0" applyFont="1" applyFill="1" applyBorder="1" applyAlignment="1">
      <alignment horizontal="center"/>
    </xf>
    <xf numFmtId="0" fontId="33" fillId="0" borderId="26" xfId="0" applyFont="1" applyFill="1" applyBorder="1" applyAlignment="1">
      <alignment horizontal="center"/>
    </xf>
    <xf numFmtId="0" fontId="33" fillId="0" borderId="35" xfId="0" applyFont="1" applyFill="1" applyBorder="1" applyAlignment="1">
      <alignment horizontal="center"/>
    </xf>
    <xf numFmtId="0" fontId="6" fillId="0" borderId="61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169" fontId="26" fillId="0" borderId="0" xfId="41" applyNumberFormat="1" applyFont="1" applyAlignment="1">
      <alignment horizontal="center"/>
    </xf>
    <xf numFmtId="3" fontId="26" fillId="0" borderId="20" xfId="41" applyNumberFormat="1" applyFont="1" applyBorder="1" applyAlignment="1">
      <alignment horizontal="center"/>
    </xf>
    <xf numFmtId="3" fontId="26" fillId="0" borderId="37" xfId="41" applyNumberFormat="1" applyFont="1" applyBorder="1" applyAlignment="1">
      <alignment horizontal="center"/>
    </xf>
    <xf numFmtId="3" fontId="92" fillId="0" borderId="34" xfId="41" applyNumberFormat="1" applyFont="1" applyBorder="1" applyAlignment="1">
      <alignment horizontal="center"/>
    </xf>
    <xf numFmtId="3" fontId="92" fillId="0" borderId="35" xfId="41" applyNumberFormat="1" applyFont="1" applyBorder="1" applyAlignment="1">
      <alignment horizontal="center"/>
    </xf>
    <xf numFmtId="169" fontId="92" fillId="0" borderId="16" xfId="41" applyNumberFormat="1" applyFont="1" applyBorder="1" applyAlignment="1">
      <alignment horizontal="center"/>
    </xf>
    <xf numFmtId="169" fontId="92" fillId="0" borderId="23" xfId="41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3" fontId="26" fillId="0" borderId="33" xfId="0" applyNumberFormat="1" applyFont="1" applyBorder="1" applyAlignment="1">
      <alignment horizontal="center"/>
    </xf>
    <xf numFmtId="3" fontId="26" fillId="0" borderId="37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3" fontId="26" fillId="0" borderId="197" xfId="0" applyNumberFormat="1" applyFont="1" applyBorder="1" applyAlignment="1">
      <alignment horizontal="center"/>
    </xf>
    <xf numFmtId="3" fontId="34" fillId="0" borderId="20" xfId="0" applyNumberFormat="1" applyFont="1" applyBorder="1" applyAlignment="1">
      <alignment horizontal="center"/>
    </xf>
    <xf numFmtId="3" fontId="34" fillId="0" borderId="37" xfId="0" applyNumberFormat="1" applyFont="1" applyBorder="1" applyAlignment="1">
      <alignment horizontal="center"/>
    </xf>
    <xf numFmtId="3" fontId="34" fillId="0" borderId="197" xfId="0" applyNumberFormat="1" applyFont="1" applyBorder="1" applyAlignment="1">
      <alignment horizontal="center"/>
    </xf>
    <xf numFmtId="0" fontId="80" fillId="0" borderId="271" xfId="0" applyFont="1" applyBorder="1" applyAlignment="1">
      <alignment horizontal="center" vertical="center" wrapText="1"/>
    </xf>
    <xf numFmtId="0" fontId="80" fillId="0" borderId="263" xfId="0" applyFont="1" applyBorder="1" applyAlignment="1">
      <alignment horizontal="center" vertical="center" wrapText="1"/>
    </xf>
    <xf numFmtId="0" fontId="80" fillId="0" borderId="57" xfId="0" applyFont="1" applyBorder="1" applyAlignment="1">
      <alignment horizontal="center" vertical="center" wrapText="1"/>
    </xf>
    <xf numFmtId="0" fontId="80" fillId="0" borderId="153" xfId="0" applyFont="1" applyBorder="1" applyAlignment="1">
      <alignment horizontal="center" vertical="center" wrapText="1"/>
    </xf>
    <xf numFmtId="0" fontId="80" fillId="0" borderId="12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3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97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197" xfId="0" applyFont="1" applyBorder="1" applyAlignment="1">
      <alignment horizontal="center" vertical="center"/>
    </xf>
    <xf numFmtId="0" fontId="80" fillId="0" borderId="24" xfId="0" applyFont="1" applyBorder="1" applyAlignment="1">
      <alignment horizontal="center" vertical="center" wrapText="1"/>
    </xf>
    <xf numFmtId="0" fontId="80" fillId="0" borderId="46" xfId="0" applyFont="1" applyBorder="1" applyAlignment="1">
      <alignment horizontal="center" vertical="center" wrapText="1"/>
    </xf>
    <xf numFmtId="0" fontId="80" fillId="0" borderId="47" xfId="0" applyFont="1" applyBorder="1" applyAlignment="1">
      <alignment horizontal="center" vertical="center" wrapText="1"/>
    </xf>
    <xf numFmtId="0" fontId="106" fillId="0" borderId="271" xfId="0" applyFont="1" applyBorder="1" applyAlignment="1">
      <alignment horizontal="center" vertical="center" wrapText="1"/>
    </xf>
    <xf numFmtId="0" fontId="106" fillId="0" borderId="120" xfId="0" applyFont="1" applyBorder="1" applyAlignment="1">
      <alignment horizontal="center" vertical="center" wrapText="1"/>
    </xf>
    <xf numFmtId="0" fontId="19" fillId="21" borderId="0" xfId="0" applyFont="1" applyFill="1" applyAlignment="1">
      <alignment horizontal="center"/>
    </xf>
    <xf numFmtId="0" fontId="39" fillId="21" borderId="0" xfId="0" applyFont="1" applyFill="1" applyAlignment="1">
      <alignment horizontal="center"/>
    </xf>
    <xf numFmtId="0" fontId="19" fillId="22" borderId="0" xfId="0" applyFont="1" applyFill="1" applyBorder="1" applyAlignment="1"/>
    <xf numFmtId="0" fontId="51" fillId="22" borderId="0" xfId="0" applyFont="1" applyFill="1" applyBorder="1" applyAlignment="1">
      <alignment horizontal="center"/>
    </xf>
    <xf numFmtId="0" fontId="14" fillId="21" borderId="0" xfId="0" applyFont="1" applyFill="1" applyAlignment="1">
      <alignment horizontal="center"/>
    </xf>
    <xf numFmtId="0" fontId="17" fillId="21" borderId="0" xfId="0" applyFont="1" applyFill="1" applyAlignment="1">
      <alignment horizontal="center"/>
    </xf>
    <xf numFmtId="0" fontId="17" fillId="21" borderId="0" xfId="0" applyFont="1" applyFill="1" applyAlignment="1">
      <alignment horizontal="center" vertical="center"/>
    </xf>
    <xf numFmtId="0" fontId="51" fillId="21" borderId="0" xfId="0" applyFont="1" applyFill="1" applyAlignment="1">
      <alignment horizontal="center"/>
    </xf>
    <xf numFmtId="0" fontId="3" fillId="22" borderId="0" xfId="0" applyFont="1" applyFill="1" applyBorder="1" applyAlignment="1"/>
    <xf numFmtId="0" fontId="3" fillId="22" borderId="0" xfId="0" applyFont="1" applyFill="1" applyBorder="1" applyAlignment="1">
      <alignment vertical="center"/>
    </xf>
    <xf numFmtId="0" fontId="48" fillId="21" borderId="0" xfId="0" applyFont="1" applyFill="1" applyAlignment="1">
      <alignment horizontal="center"/>
    </xf>
    <xf numFmtId="0" fontId="4" fillId="21" borderId="0" xfId="0" applyFont="1" applyFill="1" applyAlignment="1"/>
    <xf numFmtId="0" fontId="2" fillId="20" borderId="0" xfId="0" applyFont="1" applyFill="1" applyBorder="1" applyAlignment="1">
      <alignment horizontal="right"/>
    </xf>
    <xf numFmtId="0" fontId="19" fillId="22" borderId="0" xfId="0" applyFont="1" applyFill="1" applyBorder="1" applyAlignment="1">
      <alignment horizontal="center"/>
    </xf>
    <xf numFmtId="0" fontId="4" fillId="22" borderId="0" xfId="0" applyFont="1" applyFill="1" applyBorder="1" applyAlignment="1">
      <alignment horizontal="center"/>
    </xf>
    <xf numFmtId="0" fontId="87" fillId="22" borderId="0" xfId="0" applyFont="1" applyFill="1" applyBorder="1" applyAlignment="1">
      <alignment horizontal="center"/>
    </xf>
    <xf numFmtId="0" fontId="2" fillId="22" borderId="0" xfId="0" applyFont="1" applyFill="1" applyBorder="1" applyAlignment="1">
      <alignment horizontal="center"/>
    </xf>
    <xf numFmtId="0" fontId="15" fillId="22" borderId="161" xfId="34" applyFont="1" applyFill="1" applyBorder="1" applyAlignment="1">
      <alignment horizontal="center" vertical="center"/>
    </xf>
    <xf numFmtId="0" fontId="3" fillId="22" borderId="163" xfId="34" applyFont="1" applyFill="1" applyBorder="1" applyAlignment="1">
      <alignment horizontal="center" vertical="center"/>
    </xf>
    <xf numFmtId="0" fontId="3" fillId="2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22" borderId="126" xfId="34" applyFont="1" applyFill="1" applyBorder="1" applyAlignment="1">
      <alignment horizontal="center" vertical="center"/>
    </xf>
    <xf numFmtId="0" fontId="7" fillId="22" borderId="170" xfId="34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54" fillId="21" borderId="0" xfId="0" applyFont="1" applyFill="1" applyAlignment="1">
      <alignment horizontal="center"/>
    </xf>
    <xf numFmtId="3" fontId="19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0" fontId="51" fillId="0" borderId="20" xfId="0" applyFont="1" applyFill="1" applyBorder="1" applyAlignment="1">
      <alignment horizontal="center" vertical="center"/>
    </xf>
    <xf numFmtId="0" fontId="51" fillId="0" borderId="197" xfId="0" applyFont="1" applyFill="1" applyBorder="1" applyAlignment="1">
      <alignment horizontal="center" vertical="center"/>
    </xf>
    <xf numFmtId="0" fontId="51" fillId="21" borderId="10" xfId="0" applyFont="1" applyFill="1" applyBorder="1" applyAlignment="1">
      <alignment horizontal="center" vertical="center"/>
    </xf>
    <xf numFmtId="0" fontId="51" fillId="21" borderId="11" xfId="0" applyFont="1" applyFill="1" applyBorder="1" applyAlignment="1">
      <alignment horizontal="center" vertical="center"/>
    </xf>
    <xf numFmtId="0" fontId="51" fillId="0" borderId="10" xfId="0" applyFont="1" applyFill="1" applyBorder="1" applyAlignment="1">
      <alignment horizontal="center" vertical="center"/>
    </xf>
    <xf numFmtId="0" fontId="51" fillId="0" borderId="1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21" borderId="0" xfId="0" applyFont="1" applyFill="1" applyBorder="1" applyAlignment="1">
      <alignment horizontal="center"/>
    </xf>
    <xf numFmtId="0" fontId="2" fillId="21" borderId="44" xfId="0" applyFont="1" applyFill="1" applyBorder="1" applyAlignment="1">
      <alignment horizontal="center" vertical="center"/>
    </xf>
    <xf numFmtId="0" fontId="2" fillId="21" borderId="21" xfId="0" applyFont="1" applyFill="1" applyBorder="1" applyAlignment="1">
      <alignment horizontal="center" vertical="center"/>
    </xf>
    <xf numFmtId="0" fontId="2" fillId="21" borderId="41" xfId="0" applyFont="1" applyFill="1" applyBorder="1" applyAlignment="1">
      <alignment horizontal="center" vertical="center"/>
    </xf>
    <xf numFmtId="0" fontId="10" fillId="21" borderId="51" xfId="0" applyFont="1" applyFill="1" applyBorder="1" applyAlignment="1">
      <alignment horizontal="center"/>
    </xf>
    <xf numFmtId="0" fontId="10" fillId="21" borderId="52" xfId="0" applyFont="1" applyFill="1" applyBorder="1" applyAlignment="1">
      <alignment horizontal="center"/>
    </xf>
    <xf numFmtId="0" fontId="10" fillId="21" borderId="44" xfId="0" applyFont="1" applyFill="1" applyBorder="1" applyAlignment="1">
      <alignment horizontal="center" wrapText="1"/>
    </xf>
    <xf numFmtId="0" fontId="0" fillId="0" borderId="21" xfId="0" applyBorder="1" applyAlignment="1">
      <alignment wrapText="1"/>
    </xf>
    <xf numFmtId="0" fontId="39" fillId="21" borderId="47" xfId="0" applyFont="1" applyFill="1" applyBorder="1" applyAlignment="1" applyProtection="1">
      <alignment horizontal="center"/>
      <protection locked="0" hidden="1"/>
    </xf>
    <xf numFmtId="0" fontId="39" fillId="21" borderId="46" xfId="0" applyFont="1" applyFill="1" applyBorder="1" applyAlignment="1" applyProtection="1">
      <alignment horizontal="center"/>
      <protection locked="0" hidden="1"/>
    </xf>
    <xf numFmtId="0" fontId="14" fillId="21" borderId="0" xfId="0" applyFont="1" applyFill="1" applyAlignment="1" applyProtection="1">
      <alignment horizontal="center"/>
      <protection locked="0" hidden="1"/>
    </xf>
    <xf numFmtId="0" fontId="10" fillId="21" borderId="0" xfId="0" applyFont="1" applyFill="1" applyBorder="1" applyAlignment="1" applyProtection="1">
      <protection locked="0" hidden="1"/>
    </xf>
    <xf numFmtId="0" fontId="39" fillId="21" borderId="17" xfId="0" applyFont="1" applyFill="1" applyBorder="1" applyAlignment="1" applyProtection="1">
      <alignment horizontal="center"/>
      <protection locked="0" hidden="1"/>
    </xf>
    <xf numFmtId="0" fontId="39" fillId="21" borderId="15" xfId="0" applyFont="1" applyFill="1" applyBorder="1" applyAlignment="1" applyProtection="1">
      <alignment horizontal="center"/>
      <protection locked="0" hidden="1"/>
    </xf>
    <xf numFmtId="0" fontId="39" fillId="21" borderId="60" xfId="0" applyFont="1" applyFill="1" applyBorder="1" applyAlignment="1" applyProtection="1">
      <alignment horizontal="center"/>
      <protection locked="0" hidden="1"/>
    </xf>
    <xf numFmtId="0" fontId="39" fillId="21" borderId="45" xfId="0" applyFont="1" applyFill="1" applyBorder="1" applyAlignment="1" applyProtection="1">
      <alignment horizontal="center"/>
      <protection locked="0" hidden="1"/>
    </xf>
    <xf numFmtId="3" fontId="4" fillId="21" borderId="17" xfId="0" applyNumberFormat="1" applyFont="1" applyFill="1" applyBorder="1" applyAlignment="1">
      <alignment horizontal="center"/>
    </xf>
    <xf numFmtId="3" fontId="4" fillId="21" borderId="23" xfId="0" applyNumberFormat="1" applyFont="1" applyFill="1" applyBorder="1" applyAlignment="1">
      <alignment horizontal="center"/>
    </xf>
    <xf numFmtId="0" fontId="19" fillId="21" borderId="0" xfId="0" applyFont="1" applyFill="1" applyBorder="1" applyAlignment="1">
      <alignment horizontal="center"/>
    </xf>
    <xf numFmtId="0" fontId="39" fillId="21" borderId="0" xfId="0" applyFont="1" applyFill="1" applyBorder="1" applyAlignment="1">
      <alignment horizontal="center"/>
    </xf>
    <xf numFmtId="3" fontId="4" fillId="21" borderId="15" xfId="0" applyNumberFormat="1" applyFont="1" applyFill="1" applyBorder="1" applyAlignment="1">
      <alignment horizontal="center"/>
    </xf>
    <xf numFmtId="3" fontId="4" fillId="21" borderId="60" xfId="0" applyNumberFormat="1" applyFont="1" applyFill="1" applyBorder="1" applyAlignment="1">
      <alignment horizontal="center"/>
    </xf>
    <xf numFmtId="3" fontId="4" fillId="21" borderId="45" xfId="0" applyNumberFormat="1" applyFont="1" applyFill="1" applyBorder="1" applyAlignment="1">
      <alignment horizontal="center"/>
    </xf>
    <xf numFmtId="0" fontId="0" fillId="0" borderId="45" xfId="0" applyBorder="1"/>
    <xf numFmtId="0" fontId="0" fillId="0" borderId="15" xfId="0" applyBorder="1"/>
    <xf numFmtId="0" fontId="22" fillId="21" borderId="15" xfId="0" applyFont="1" applyFill="1" applyBorder="1" applyAlignment="1">
      <alignment horizontal="center"/>
    </xf>
    <xf numFmtId="3" fontId="4" fillId="21" borderId="58" xfId="0" applyNumberFormat="1" applyFont="1" applyFill="1" applyBorder="1" applyAlignment="1">
      <alignment horizontal="center"/>
    </xf>
    <xf numFmtId="3" fontId="4" fillId="21" borderId="22" xfId="0" applyNumberFormat="1" applyFont="1" applyFill="1" applyBorder="1" applyAlignment="1">
      <alignment horizontal="center"/>
    </xf>
    <xf numFmtId="3" fontId="40" fillId="21" borderId="17" xfId="0" applyNumberFormat="1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3" fontId="99" fillId="21" borderId="65" xfId="0" applyNumberFormat="1" applyFont="1" applyFill="1" applyBorder="1" applyAlignment="1">
      <alignment horizontal="center" vertical="center"/>
    </xf>
    <xf numFmtId="0" fontId="100" fillId="21" borderId="92" xfId="0" applyFont="1" applyFill="1" applyBorder="1" applyAlignment="1">
      <alignment horizontal="center" vertical="center"/>
    </xf>
    <xf numFmtId="3" fontId="4" fillId="21" borderId="47" xfId="0" applyNumberFormat="1" applyFont="1" applyFill="1" applyBorder="1" applyAlignment="1">
      <alignment horizontal="center"/>
    </xf>
    <xf numFmtId="3" fontId="4" fillId="21" borderId="46" xfId="0" applyNumberFormat="1" applyFont="1" applyFill="1" applyBorder="1" applyAlignment="1">
      <alignment horizontal="center"/>
    </xf>
    <xf numFmtId="3" fontId="4" fillId="21" borderId="77" xfId="0" applyNumberFormat="1" applyFont="1" applyFill="1" applyBorder="1" applyAlignment="1">
      <alignment horizontal="center"/>
    </xf>
    <xf numFmtId="3" fontId="101" fillId="21" borderId="58" xfId="0" applyNumberFormat="1" applyFont="1" applyFill="1" applyBorder="1" applyAlignment="1">
      <alignment horizontal="center" vertical="center"/>
    </xf>
    <xf numFmtId="0" fontId="102" fillId="21" borderId="77" xfId="0" applyFont="1" applyFill="1" applyBorder="1" applyAlignment="1">
      <alignment horizontal="center" vertical="center"/>
    </xf>
    <xf numFmtId="0" fontId="100" fillId="21" borderId="197" xfId="0" applyFont="1" applyFill="1" applyBorder="1" applyAlignment="1">
      <alignment horizontal="center" vertical="center"/>
    </xf>
    <xf numFmtId="0" fontId="102" fillId="21" borderId="123" xfId="0" applyFont="1" applyFill="1" applyBorder="1" applyAlignment="1">
      <alignment horizontal="center" vertical="center"/>
    </xf>
    <xf numFmtId="3" fontId="4" fillId="21" borderId="123" xfId="0" applyNumberFormat="1" applyFont="1" applyFill="1" applyBorder="1" applyAlignment="1">
      <alignment horizontal="center"/>
    </xf>
    <xf numFmtId="0" fontId="4" fillId="20" borderId="10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4" fillId="20" borderId="56" xfId="0" applyFont="1" applyFill="1" applyBorder="1" applyAlignment="1">
      <alignment horizontal="center"/>
    </xf>
    <xf numFmtId="0" fontId="4" fillId="20" borderId="57" xfId="0" applyFont="1" applyFill="1" applyBorder="1" applyAlignment="1">
      <alignment horizontal="center"/>
    </xf>
    <xf numFmtId="0" fontId="4" fillId="20" borderId="40" xfId="0" applyFont="1" applyFill="1" applyBorder="1" applyAlignment="1">
      <alignment horizontal="center"/>
    </xf>
    <xf numFmtId="0" fontId="4" fillId="20" borderId="271" xfId="0" applyFont="1" applyFill="1" applyBorder="1" applyAlignment="1">
      <alignment horizontal="center"/>
    </xf>
    <xf numFmtId="0" fontId="4" fillId="20" borderId="84" xfId="0" applyFont="1" applyFill="1" applyBorder="1" applyAlignment="1">
      <alignment horizontal="center"/>
    </xf>
    <xf numFmtId="0" fontId="4" fillId="20" borderId="120" xfId="0" applyFont="1" applyFill="1" applyBorder="1" applyAlignment="1">
      <alignment horizontal="center"/>
    </xf>
    <xf numFmtId="0" fontId="4" fillId="20" borderId="49" xfId="0" applyFont="1" applyFill="1" applyBorder="1" applyAlignment="1">
      <alignment horizontal="center" vertical="center" wrapText="1"/>
    </xf>
    <xf numFmtId="0" fontId="4" fillId="20" borderId="78" xfId="0" applyFont="1" applyFill="1" applyBorder="1" applyAlignment="1">
      <alignment horizontal="center" vertical="center" wrapText="1"/>
    </xf>
    <xf numFmtId="0" fontId="4" fillId="20" borderId="28" xfId="0" applyFont="1" applyFill="1" applyBorder="1" applyAlignment="1">
      <alignment horizontal="center" vertical="center"/>
    </xf>
    <xf numFmtId="0" fontId="4" fillId="20" borderId="38" xfId="0" applyFont="1" applyFill="1" applyBorder="1" applyAlignment="1">
      <alignment horizontal="center" vertical="center"/>
    </xf>
    <xf numFmtId="0" fontId="4" fillId="20" borderId="14" xfId="0" applyFont="1" applyFill="1" applyBorder="1" applyAlignment="1">
      <alignment horizontal="center" vertical="center" wrapText="1"/>
    </xf>
    <xf numFmtId="0" fontId="4" fillId="20" borderId="12" xfId="0" applyFont="1" applyFill="1" applyBorder="1" applyAlignment="1">
      <alignment horizontal="center" vertical="center" wrapText="1"/>
    </xf>
    <xf numFmtId="0" fontId="4" fillId="20" borderId="61" xfId="0" applyFont="1" applyFill="1" applyBorder="1" applyAlignment="1">
      <alignment horizontal="center" vertical="center" wrapText="1"/>
    </xf>
    <xf numFmtId="0" fontId="4" fillId="20" borderId="58" xfId="0" applyFont="1" applyFill="1" applyBorder="1" applyAlignment="1">
      <alignment horizontal="center" vertical="center"/>
    </xf>
    <xf numFmtId="0" fontId="4" fillId="20" borderId="123" xfId="0" applyFont="1" applyFill="1" applyBorder="1" applyAlignment="1">
      <alignment horizontal="center" vertical="center"/>
    </xf>
    <xf numFmtId="0" fontId="4" fillId="20" borderId="22" xfId="0" applyFont="1" applyFill="1" applyBorder="1" applyAlignment="1">
      <alignment horizontal="center" vertical="center"/>
    </xf>
    <xf numFmtId="0" fontId="4" fillId="20" borderId="198" xfId="0" applyFont="1" applyFill="1" applyBorder="1" applyAlignment="1">
      <alignment horizontal="center" vertical="center"/>
    </xf>
    <xf numFmtId="0" fontId="22" fillId="0" borderId="199" xfId="0" applyFont="1" applyBorder="1" applyAlignment="1">
      <alignment horizontal="center" vertical="center"/>
    </xf>
    <xf numFmtId="0" fontId="19" fillId="20" borderId="0" xfId="0" applyFont="1" applyFill="1" applyAlignment="1">
      <alignment horizontal="center"/>
    </xf>
    <xf numFmtId="0" fontId="4" fillId="20" borderId="36" xfId="0" applyFont="1" applyFill="1" applyBorder="1" applyAlignment="1">
      <alignment vertical="center" wrapText="1"/>
    </xf>
    <xf numFmtId="0" fontId="4" fillId="20" borderId="27" xfId="0" applyFont="1" applyFill="1" applyBorder="1" applyAlignment="1">
      <alignment vertical="center" wrapText="1"/>
    </xf>
    <xf numFmtId="0" fontId="4" fillId="20" borderId="50" xfId="0" applyFont="1" applyFill="1" applyBorder="1" applyAlignment="1">
      <alignment vertical="center" wrapText="1"/>
    </xf>
    <xf numFmtId="0" fontId="4" fillId="20" borderId="31" xfId="0" applyFont="1" applyFill="1" applyBorder="1" applyAlignment="1">
      <alignment vertical="center" wrapText="1"/>
    </xf>
    <xf numFmtId="0" fontId="4" fillId="20" borderId="76" xfId="0" applyFont="1" applyFill="1" applyBorder="1" applyAlignment="1">
      <alignment horizontal="center" vertical="center"/>
    </xf>
    <xf numFmtId="0" fontId="4" fillId="20" borderId="79" xfId="0" applyFont="1" applyFill="1" applyBorder="1" applyAlignment="1">
      <alignment horizontal="center" vertical="center"/>
    </xf>
    <xf numFmtId="0" fontId="4" fillId="20" borderId="199" xfId="0" applyFont="1" applyFill="1" applyBorder="1" applyAlignment="1">
      <alignment horizontal="center" vertical="center"/>
    </xf>
    <xf numFmtId="0" fontId="4" fillId="20" borderId="272" xfId="0" applyFont="1" applyFill="1" applyBorder="1" applyAlignment="1">
      <alignment horizontal="center" vertical="center"/>
    </xf>
  </cellXfs>
  <cellStyles count="44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39" builtinId="3"/>
    <cellStyle name="Ezres 2" xfId="40"/>
    <cellStyle name="Ezres 2 2" xfId="42"/>
    <cellStyle name="Ezres 3" xfId="41"/>
    <cellStyle name="Ezres 3 2" xfId="43"/>
    <cellStyle name="Figyelmeztetés" xfId="26" builtinId="11" customBuiltin="1"/>
    <cellStyle name="Hivatkozott cella" xfId="27" builtinId="24" customBuiltin="1"/>
    <cellStyle name="Jegyzet" xfId="28" builtinId="10" customBuiltin="1"/>
    <cellStyle name="Jó" xfId="29" builtinId="26" customBuiltin="1"/>
    <cellStyle name="Kimenet" xfId="30" builtinId="21" customBuiltin="1"/>
    <cellStyle name="Magyarázó szöveg" xfId="31" builtinId="53" customBuiltin="1"/>
    <cellStyle name="Normál" xfId="0" builtinId="0"/>
    <cellStyle name="Normál_1.számú melléklet" xfId="32"/>
    <cellStyle name="Normal_KARSZJ3" xfId="33"/>
    <cellStyle name="Normál_Tartalék felhasználás" xfId="34"/>
    <cellStyle name="Összesen" xfId="35" builtinId="25" customBuiltin="1"/>
    <cellStyle name="Rossz" xfId="36" builtinId="27" customBuiltin="1"/>
    <cellStyle name="Semleges" xfId="37" builtinId="28" customBuiltin="1"/>
    <cellStyle name="Számítás" xfId="38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tabSelected="1" zoomScale="75"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N2" sqref="N2"/>
    </sheetView>
  </sheetViews>
  <sheetFormatPr defaultRowHeight="12.75" x14ac:dyDescent="0.2"/>
  <cols>
    <col min="1" max="1" width="4.28515625" style="783" customWidth="1"/>
    <col min="2" max="2" width="50.7109375" style="783" customWidth="1"/>
    <col min="3" max="3" width="11.140625" style="783" customWidth="1"/>
    <col min="4" max="5" width="11.140625" style="782" customWidth="1"/>
    <col min="6" max="6" width="11.140625" style="783" customWidth="1"/>
    <col min="7" max="7" width="9.7109375" style="780" customWidth="1"/>
    <col min="8" max="8" width="4.28515625" style="783" customWidth="1"/>
    <col min="9" max="9" width="55.7109375" style="783" customWidth="1"/>
    <col min="10" max="10" width="11.140625" style="783" customWidth="1"/>
    <col min="11" max="12" width="11.140625" style="782" customWidth="1"/>
    <col min="13" max="13" width="11.140625" style="783" customWidth="1"/>
    <col min="14" max="14" width="9.7109375" style="780" customWidth="1"/>
    <col min="15" max="17" width="11.7109375" style="783" customWidth="1"/>
    <col min="18" max="16384" width="9.140625" style="783"/>
  </cols>
  <sheetData>
    <row r="1" spans="1:17" ht="7.5" customHeight="1" x14ac:dyDescent="0.2"/>
    <row r="2" spans="1:17" x14ac:dyDescent="0.2">
      <c r="A2" s="775"/>
      <c r="B2" s="776"/>
      <c r="C2" s="776"/>
      <c r="D2" s="777"/>
      <c r="E2" s="777"/>
      <c r="F2" s="778"/>
      <c r="G2" s="779"/>
      <c r="H2" s="780"/>
      <c r="I2" s="781"/>
      <c r="J2" s="781"/>
      <c r="M2" s="533"/>
      <c r="N2" s="533" t="s">
        <v>1196</v>
      </c>
      <c r="Q2" s="533"/>
    </row>
    <row r="3" spans="1:17" x14ac:dyDescent="0.2">
      <c r="A3" s="780"/>
      <c r="B3" s="780"/>
      <c r="C3" s="780"/>
      <c r="F3" s="781"/>
      <c r="G3" s="781"/>
      <c r="H3" s="780"/>
      <c r="I3" s="781"/>
      <c r="J3" s="781"/>
      <c r="M3" s="533"/>
      <c r="N3" s="533" t="s">
        <v>55</v>
      </c>
      <c r="Q3" s="533"/>
    </row>
    <row r="4" spans="1:17" hidden="1" x14ac:dyDescent="0.2">
      <c r="A4" s="780"/>
      <c r="B4" s="780"/>
      <c r="C4" s="780"/>
      <c r="F4" s="781"/>
      <c r="G4" s="781"/>
      <c r="H4" s="780"/>
      <c r="I4" s="781"/>
      <c r="J4" s="781"/>
      <c r="M4" s="533"/>
      <c r="N4" s="144" t="s">
        <v>554</v>
      </c>
      <c r="Q4" s="533"/>
    </row>
    <row r="5" spans="1:17" ht="18.75" x14ac:dyDescent="0.3">
      <c r="A5" s="2359" t="s">
        <v>1195</v>
      </c>
      <c r="B5" s="2359"/>
      <c r="C5" s="2359"/>
      <c r="D5" s="2359"/>
      <c r="E5" s="2359"/>
      <c r="F5" s="2359"/>
      <c r="G5" s="2359"/>
      <c r="H5" s="2359"/>
      <c r="I5" s="2359"/>
      <c r="J5" s="2359"/>
      <c r="K5" s="2359"/>
      <c r="L5" s="2359"/>
      <c r="M5" s="2359"/>
      <c r="N5" s="2359"/>
    </row>
    <row r="6" spans="1:17" x14ac:dyDescent="0.2">
      <c r="A6" s="2360" t="s">
        <v>56</v>
      </c>
      <c r="B6" s="2360"/>
      <c r="C6" s="2360"/>
      <c r="D6" s="2360"/>
      <c r="E6" s="2360"/>
      <c r="F6" s="2360"/>
      <c r="G6" s="2360"/>
      <c r="H6" s="2360"/>
      <c r="I6" s="2360"/>
      <c r="J6" s="2360"/>
      <c r="K6" s="2360"/>
      <c r="L6" s="2360"/>
      <c r="M6" s="2360"/>
      <c r="N6" s="2360"/>
      <c r="O6" s="785"/>
      <c r="P6" s="785"/>
      <c r="Q6" s="785"/>
    </row>
    <row r="7" spans="1:17" hidden="1" x14ac:dyDescent="0.2">
      <c r="A7" s="784"/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  <c r="M7" s="784"/>
      <c r="N7" s="784"/>
      <c r="O7" s="784"/>
      <c r="P7" s="784"/>
      <c r="Q7" s="784"/>
    </row>
    <row r="8" spans="1:17" ht="13.5" thickBot="1" x14ac:dyDescent="0.25">
      <c r="A8" s="780"/>
      <c r="B8" s="780"/>
      <c r="C8" s="780"/>
      <c r="F8" s="780"/>
      <c r="H8" s="780"/>
      <c r="I8" s="781"/>
      <c r="J8" s="781"/>
    </row>
    <row r="9" spans="1:17" x14ac:dyDescent="0.2">
      <c r="A9" s="1032" t="s">
        <v>542</v>
      </c>
      <c r="B9" s="1032"/>
      <c r="C9" s="606" t="s">
        <v>1144</v>
      </c>
      <c r="D9" s="1033" t="s">
        <v>1194</v>
      </c>
      <c r="E9" s="1033" t="s">
        <v>1194</v>
      </c>
      <c r="F9" s="606" t="s">
        <v>1194</v>
      </c>
      <c r="G9" s="391" t="s">
        <v>1194</v>
      </c>
      <c r="H9" s="1034"/>
      <c r="I9" s="1032"/>
      <c r="J9" s="606" t="s">
        <v>1144</v>
      </c>
      <c r="K9" s="1033" t="s">
        <v>1194</v>
      </c>
      <c r="L9" s="1033" t="s">
        <v>1194</v>
      </c>
      <c r="M9" s="606" t="s">
        <v>1194</v>
      </c>
      <c r="N9" s="1122" t="s">
        <v>1361</v>
      </c>
    </row>
    <row r="10" spans="1:17" x14ac:dyDescent="0.2">
      <c r="A10" s="1035" t="s">
        <v>360</v>
      </c>
      <c r="B10" s="1035" t="s">
        <v>381</v>
      </c>
      <c r="C10" s="607" t="s">
        <v>139</v>
      </c>
      <c r="D10" s="1036" t="s">
        <v>36</v>
      </c>
      <c r="E10" s="1036" t="s">
        <v>324</v>
      </c>
      <c r="F10" s="607" t="s">
        <v>139</v>
      </c>
      <c r="G10" s="145" t="s">
        <v>139</v>
      </c>
      <c r="H10" s="1037" t="s">
        <v>360</v>
      </c>
      <c r="I10" s="1035" t="s">
        <v>382</v>
      </c>
      <c r="J10" s="607" t="s">
        <v>139</v>
      </c>
      <c r="K10" s="1036" t="s">
        <v>36</v>
      </c>
      <c r="L10" s="1036" t="s">
        <v>324</v>
      </c>
      <c r="M10" s="607" t="s">
        <v>139</v>
      </c>
      <c r="N10" s="1123" t="s">
        <v>139</v>
      </c>
    </row>
    <row r="11" spans="1:17" ht="13.5" thickBot="1" x14ac:dyDescent="0.25">
      <c r="A11" s="1038"/>
      <c r="B11" s="1038" t="s">
        <v>85</v>
      </c>
      <c r="C11" s="794"/>
      <c r="D11" s="1039" t="s">
        <v>8</v>
      </c>
      <c r="E11" s="1121" t="s">
        <v>8</v>
      </c>
      <c r="F11" s="794"/>
      <c r="G11" s="795" t="s">
        <v>190</v>
      </c>
      <c r="H11" s="1148"/>
      <c r="I11" s="1149" t="s">
        <v>85</v>
      </c>
      <c r="J11" s="794"/>
      <c r="K11" s="1039" t="s">
        <v>8</v>
      </c>
      <c r="L11" s="1121" t="s">
        <v>8</v>
      </c>
      <c r="M11" s="794"/>
      <c r="N11" s="1124" t="s">
        <v>190</v>
      </c>
    </row>
    <row r="12" spans="1:17" ht="15" x14ac:dyDescent="0.25">
      <c r="A12" s="1040">
        <v>1</v>
      </c>
      <c r="B12" s="1041">
        <v>2</v>
      </c>
      <c r="C12" s="2240">
        <v>3</v>
      </c>
      <c r="D12" s="2288">
        <v>4</v>
      </c>
      <c r="E12" s="2240">
        <v>5</v>
      </c>
      <c r="F12" s="2240">
        <v>6</v>
      </c>
      <c r="G12" s="1042">
        <v>7</v>
      </c>
      <c r="H12" s="1146">
        <v>8</v>
      </c>
      <c r="I12" s="1147">
        <v>9</v>
      </c>
      <c r="J12" s="2240">
        <v>10</v>
      </c>
      <c r="K12" s="2240">
        <v>11</v>
      </c>
      <c r="L12" s="2289">
        <v>12</v>
      </c>
      <c r="M12" s="2240">
        <v>13</v>
      </c>
      <c r="N12" s="1125">
        <v>14</v>
      </c>
      <c r="O12" s="786"/>
      <c r="P12" s="786"/>
      <c r="Q12" s="787"/>
    </row>
    <row r="13" spans="1:17" ht="15" x14ac:dyDescent="0.25">
      <c r="A13" s="1043"/>
      <c r="B13" s="1044"/>
      <c r="C13" s="1046"/>
      <c r="D13" s="1045"/>
      <c r="E13" s="1045"/>
      <c r="F13" s="1046"/>
      <c r="G13" s="788"/>
      <c r="H13" s="1047" t="s">
        <v>542</v>
      </c>
      <c r="I13" s="1048"/>
      <c r="J13" s="1049"/>
      <c r="K13" s="1045"/>
      <c r="L13" s="1045"/>
      <c r="M13" s="1049"/>
      <c r="N13" s="1050"/>
      <c r="O13" s="789"/>
      <c r="P13" s="789"/>
      <c r="Q13" s="789"/>
    </row>
    <row r="14" spans="1:17" s="790" customFormat="1" ht="24.95" customHeight="1" x14ac:dyDescent="0.25">
      <c r="A14" s="1051">
        <v>1</v>
      </c>
      <c r="B14" s="1031" t="s">
        <v>319</v>
      </c>
      <c r="C14" s="1052">
        <v>6418867.0029999996</v>
      </c>
      <c r="D14" s="1052">
        <v>7362266</v>
      </c>
      <c r="E14" s="1052">
        <v>7605877.7590000005</v>
      </c>
      <c r="F14" s="1052">
        <v>7073359.4470000006</v>
      </c>
      <c r="G14" s="797">
        <v>92.998594917333861</v>
      </c>
      <c r="H14" s="1053">
        <v>1</v>
      </c>
      <c r="I14" s="1054" t="s">
        <v>875</v>
      </c>
      <c r="J14" s="1056">
        <v>2691476.8870000001</v>
      </c>
      <c r="K14" s="1056">
        <v>2524617.0619999999</v>
      </c>
      <c r="L14" s="1056">
        <v>2723465.4620000003</v>
      </c>
      <c r="M14" s="1056">
        <v>2723465.4619999998</v>
      </c>
      <c r="N14" s="798">
        <v>99.999999999999972</v>
      </c>
      <c r="O14" s="789"/>
      <c r="P14" s="789"/>
      <c r="Q14" s="787"/>
    </row>
    <row r="15" spans="1:17" ht="24.95" customHeight="1" x14ac:dyDescent="0.25">
      <c r="A15" s="1051">
        <v>2</v>
      </c>
      <c r="B15" s="1031" t="s">
        <v>60</v>
      </c>
      <c r="C15" s="1052">
        <v>1265375.8500000001</v>
      </c>
      <c r="D15" s="1052">
        <v>1397237</v>
      </c>
      <c r="E15" s="1052">
        <v>1466729.531</v>
      </c>
      <c r="F15" s="1052">
        <v>1263840.0719999999</v>
      </c>
      <c r="G15" s="797">
        <v>86.167220696669801</v>
      </c>
      <c r="H15" s="1057">
        <v>2</v>
      </c>
      <c r="I15" s="1058" t="s">
        <v>876</v>
      </c>
      <c r="J15" s="1056">
        <v>17193.309000000001</v>
      </c>
      <c r="K15" s="1056">
        <v>0</v>
      </c>
      <c r="L15" s="1056">
        <v>26631</v>
      </c>
      <c r="M15" s="1056">
        <v>26631.494999999999</v>
      </c>
      <c r="N15" s="798">
        <v>100.00185873605946</v>
      </c>
      <c r="O15" s="789"/>
      <c r="P15" s="789"/>
      <c r="Q15" s="789"/>
    </row>
    <row r="16" spans="1:17" ht="24.95" customHeight="1" x14ac:dyDescent="0.25">
      <c r="A16" s="1051">
        <v>3</v>
      </c>
      <c r="B16" s="1031" t="s">
        <v>23</v>
      </c>
      <c r="C16" s="1052">
        <v>6826308.3750000009</v>
      </c>
      <c r="D16" s="1052">
        <v>6837821.1720000003</v>
      </c>
      <c r="E16" s="1052">
        <v>7464946.6280000005</v>
      </c>
      <c r="F16" s="1052">
        <v>5876958.4120000005</v>
      </c>
      <c r="G16" s="797">
        <v>78.727400273115521</v>
      </c>
      <c r="H16" s="1057">
        <v>3</v>
      </c>
      <c r="I16" s="1059" t="s">
        <v>877</v>
      </c>
      <c r="J16" s="1056">
        <v>1646091.0870000001</v>
      </c>
      <c r="K16" s="1056">
        <v>1630346</v>
      </c>
      <c r="L16" s="1056">
        <v>1975340.3969999999</v>
      </c>
      <c r="M16" s="1056">
        <v>1975151.5249999999</v>
      </c>
      <c r="N16" s="798">
        <v>99.990438508710355</v>
      </c>
      <c r="O16" s="789"/>
      <c r="P16" s="789"/>
      <c r="Q16" s="789"/>
    </row>
    <row r="17" spans="1:18" ht="24.95" customHeight="1" x14ac:dyDescent="0.25">
      <c r="A17" s="1060">
        <v>4</v>
      </c>
      <c r="B17" s="1061" t="s">
        <v>214</v>
      </c>
      <c r="C17" s="1056">
        <v>121095.591</v>
      </c>
      <c r="D17" s="1056">
        <v>198795</v>
      </c>
      <c r="E17" s="1056">
        <v>239956</v>
      </c>
      <c r="F17" s="1056">
        <v>156854.34799999997</v>
      </c>
      <c r="G17" s="797">
        <v>65.36796245978428</v>
      </c>
      <c r="H17" s="1057">
        <v>4</v>
      </c>
      <c r="I17" s="1059" t="s">
        <v>520</v>
      </c>
      <c r="J17" s="1056">
        <v>10328479.403999999</v>
      </c>
      <c r="K17" s="1056">
        <v>10288509</v>
      </c>
      <c r="L17" s="1056">
        <v>9967303</v>
      </c>
      <c r="M17" s="1056">
        <v>8466573.8619999997</v>
      </c>
      <c r="N17" s="798">
        <v>84.943478311033587</v>
      </c>
      <c r="O17" s="789"/>
      <c r="P17" s="789"/>
      <c r="Q17" s="789"/>
    </row>
    <row r="18" spans="1:18" ht="24.95" customHeight="1" x14ac:dyDescent="0.25">
      <c r="A18" s="1051">
        <v>5</v>
      </c>
      <c r="B18" s="1061" t="s">
        <v>846</v>
      </c>
      <c r="C18" s="1056">
        <v>325117.353</v>
      </c>
      <c r="D18" s="1056">
        <v>361322.14500000002</v>
      </c>
      <c r="E18" s="1056">
        <v>337160.07</v>
      </c>
      <c r="F18" s="1056">
        <v>337160.07</v>
      </c>
      <c r="G18" s="797">
        <v>100</v>
      </c>
      <c r="H18" s="1053">
        <v>5</v>
      </c>
      <c r="I18" s="1059" t="s">
        <v>244</v>
      </c>
      <c r="J18" s="1056">
        <v>3069003.8829999999</v>
      </c>
      <c r="K18" s="1056">
        <v>2818923.9380000001</v>
      </c>
      <c r="L18" s="1056">
        <v>2196322.7370000002</v>
      </c>
      <c r="M18" s="1056">
        <v>2188304.4089999991</v>
      </c>
      <c r="N18" s="798">
        <v>99.634920320910865</v>
      </c>
      <c r="O18" s="789"/>
      <c r="P18" s="789"/>
      <c r="Q18" s="787"/>
    </row>
    <row r="19" spans="1:18" ht="24.95" customHeight="1" x14ac:dyDescent="0.25">
      <c r="A19" s="1060">
        <v>6</v>
      </c>
      <c r="B19" s="1031" t="s">
        <v>850</v>
      </c>
      <c r="C19" s="1056">
        <v>59914.296999999999</v>
      </c>
      <c r="D19" s="1056">
        <v>70202</v>
      </c>
      <c r="E19" s="1056">
        <v>68877.600000000006</v>
      </c>
      <c r="F19" s="1056">
        <v>39180.462999999996</v>
      </c>
      <c r="G19" s="797">
        <v>56.884187311985315</v>
      </c>
      <c r="H19" s="1053">
        <v>6</v>
      </c>
      <c r="I19" s="1054" t="s">
        <v>878</v>
      </c>
      <c r="J19" s="1056">
        <v>11763.388000000001</v>
      </c>
      <c r="K19" s="1056">
        <v>0</v>
      </c>
      <c r="L19" s="1056">
        <v>5793.3609999999999</v>
      </c>
      <c r="M19" s="1056">
        <v>5793.4369999999999</v>
      </c>
      <c r="N19" s="798">
        <v>100.00131184643939</v>
      </c>
      <c r="O19" s="789"/>
      <c r="P19" s="789"/>
      <c r="Q19" s="787"/>
    </row>
    <row r="20" spans="1:18" ht="24.95" customHeight="1" x14ac:dyDescent="0.25">
      <c r="A20" s="1060">
        <v>7</v>
      </c>
      <c r="B20" s="1031" t="s">
        <v>853</v>
      </c>
      <c r="C20" s="1056">
        <v>955562.47199999995</v>
      </c>
      <c r="D20" s="1056">
        <v>1201671</v>
      </c>
      <c r="E20" s="1056">
        <v>1194966.5089999998</v>
      </c>
      <c r="F20" s="1056">
        <v>1152612.2729999998</v>
      </c>
      <c r="G20" s="797">
        <v>96.455613133840558</v>
      </c>
      <c r="H20" s="1053"/>
      <c r="I20" s="1058"/>
      <c r="J20" s="1055"/>
      <c r="K20" s="1055"/>
      <c r="L20" s="1055"/>
      <c r="M20" s="1055"/>
      <c r="N20" s="798"/>
      <c r="O20" s="789"/>
      <c r="P20" s="789"/>
      <c r="Q20" s="787"/>
    </row>
    <row r="21" spans="1:18" ht="24.95" customHeight="1" x14ac:dyDescent="0.25">
      <c r="A21" s="1060">
        <v>8</v>
      </c>
      <c r="B21" s="1061" t="s">
        <v>44</v>
      </c>
      <c r="C21" s="1056"/>
      <c r="D21" s="1056">
        <v>158000</v>
      </c>
      <c r="E21" s="1056">
        <v>57479.154999999984</v>
      </c>
      <c r="F21" s="1056"/>
      <c r="G21" s="797">
        <v>0</v>
      </c>
      <c r="H21" s="1064"/>
      <c r="I21" s="1065"/>
      <c r="J21" s="1055"/>
      <c r="K21" s="1055"/>
      <c r="L21" s="1055"/>
      <c r="M21" s="1055"/>
      <c r="N21" s="798"/>
      <c r="O21" s="787"/>
      <c r="P21" s="787"/>
      <c r="Q21" s="787"/>
    </row>
    <row r="22" spans="1:18" ht="24.95" customHeight="1" thickBot="1" x14ac:dyDescent="0.3">
      <c r="A22" s="1060">
        <v>9</v>
      </c>
      <c r="B22" s="1061" t="s">
        <v>45</v>
      </c>
      <c r="C22" s="1056"/>
      <c r="D22" s="1056">
        <v>85500</v>
      </c>
      <c r="E22" s="1056">
        <v>1451749.2080000001</v>
      </c>
      <c r="F22" s="1056"/>
      <c r="G22" s="797">
        <v>0</v>
      </c>
      <c r="H22" s="1053"/>
      <c r="I22" s="791"/>
      <c r="J22" s="1068"/>
      <c r="K22" s="1067"/>
      <c r="L22" s="1067"/>
      <c r="M22" s="1068"/>
      <c r="N22" s="1145"/>
      <c r="O22" s="1069" t="s">
        <v>383</v>
      </c>
      <c r="P22" s="1069"/>
      <c r="Q22" s="1069"/>
    </row>
    <row r="23" spans="1:18" ht="17.100000000000001" customHeight="1" thickBot="1" x14ac:dyDescent="0.3">
      <c r="A23" s="2361" t="s">
        <v>130</v>
      </c>
      <c r="B23" s="1070" t="s">
        <v>61</v>
      </c>
      <c r="C23" s="1072"/>
      <c r="D23" s="1071"/>
      <c r="E23" s="1071"/>
      <c r="F23" s="1072"/>
      <c r="G23" s="1066"/>
      <c r="H23" s="2362" t="s">
        <v>130</v>
      </c>
      <c r="I23" s="1074" t="s">
        <v>619</v>
      </c>
      <c r="J23" s="1072"/>
      <c r="K23" s="1075"/>
      <c r="L23" s="1075"/>
      <c r="M23" s="1072"/>
      <c r="N23" s="1130"/>
      <c r="O23" s="1128" t="s">
        <v>149</v>
      </c>
      <c r="P23" s="1800" t="s">
        <v>652</v>
      </c>
      <c r="Q23" s="558" t="s">
        <v>189</v>
      </c>
    </row>
    <row r="24" spans="1:18" ht="17.100000000000001" customHeight="1" thickBot="1" x14ac:dyDescent="0.25">
      <c r="A24" s="2361"/>
      <c r="B24" s="1076" t="s">
        <v>543</v>
      </c>
      <c r="C24" s="1073">
        <v>15972240.941</v>
      </c>
      <c r="D24" s="1073">
        <v>17672814.317000002</v>
      </c>
      <c r="E24" s="1073">
        <v>19887742.460000005</v>
      </c>
      <c r="F24" s="1073">
        <v>15899965.085000001</v>
      </c>
      <c r="G24" s="796">
        <v>79.948566897320916</v>
      </c>
      <c r="H24" s="2362"/>
      <c r="I24" s="1077" t="s">
        <v>543</v>
      </c>
      <c r="J24" s="1073">
        <v>17764007.958000001</v>
      </c>
      <c r="K24" s="1073">
        <v>17262396</v>
      </c>
      <c r="L24" s="1073">
        <v>16894855.957000002</v>
      </c>
      <c r="M24" s="1073">
        <v>15385920.189999999</v>
      </c>
      <c r="N24" s="799">
        <v>91.06866746398741</v>
      </c>
      <c r="O24" s="1129">
        <v>-410418.31700000167</v>
      </c>
      <c r="P24" s="1126">
        <v>-2992886.5030000024</v>
      </c>
      <c r="Q24" s="1127">
        <v>-514044.89500000142</v>
      </c>
    </row>
    <row r="25" spans="1:18" ht="9.9499999999999993" customHeight="1" x14ac:dyDescent="0.2">
      <c r="A25" s="1092"/>
      <c r="B25" s="1535"/>
      <c r="C25" s="1537"/>
      <c r="D25" s="1537"/>
      <c r="E25" s="1538"/>
      <c r="F25" s="1537"/>
      <c r="G25" s="1544"/>
      <c r="H25" s="1545"/>
      <c r="I25" s="1536"/>
      <c r="J25" s="1055"/>
      <c r="K25" s="1055"/>
      <c r="L25" s="1055"/>
      <c r="M25" s="1055"/>
      <c r="N25" s="1540"/>
      <c r="O25" s="1541"/>
      <c r="P25" s="1542"/>
      <c r="Q25" s="1542"/>
      <c r="R25" s="1543"/>
    </row>
    <row r="26" spans="1:18" ht="24.95" customHeight="1" x14ac:dyDescent="0.2">
      <c r="A26" s="1051">
        <v>10</v>
      </c>
      <c r="B26" s="1031" t="s">
        <v>385</v>
      </c>
      <c r="C26" s="1056">
        <v>4540070.9949999992</v>
      </c>
      <c r="D26" s="1056">
        <v>3301089</v>
      </c>
      <c r="E26" s="1056">
        <v>5429358.4960000003</v>
      </c>
      <c r="F26" s="1056">
        <v>2169086.85</v>
      </c>
      <c r="G26" s="797">
        <v>39.951070676177359</v>
      </c>
      <c r="H26" s="1053">
        <v>7</v>
      </c>
      <c r="I26" s="1054" t="s">
        <v>944</v>
      </c>
      <c r="J26" s="1797">
        <v>1000000</v>
      </c>
      <c r="K26" s="1797">
        <v>0</v>
      </c>
      <c r="L26" s="1797">
        <v>0</v>
      </c>
      <c r="M26" s="1797">
        <v>0</v>
      </c>
      <c r="N26" s="798">
        <v>0</v>
      </c>
      <c r="O26" s="1539"/>
      <c r="P26" s="1539"/>
      <c r="Q26" s="1539"/>
    </row>
    <row r="27" spans="1:18" ht="24.95" customHeight="1" x14ac:dyDescent="0.2">
      <c r="A27" s="1060">
        <v>11</v>
      </c>
      <c r="B27" s="1061" t="s">
        <v>386</v>
      </c>
      <c r="C27" s="1056">
        <v>302501.83299999998</v>
      </c>
      <c r="D27" s="1056">
        <v>164105</v>
      </c>
      <c r="E27" s="1056">
        <v>294942.20899999997</v>
      </c>
      <c r="F27" s="1056">
        <v>229649.44099999993</v>
      </c>
      <c r="G27" s="797">
        <v>77.862521535532395</v>
      </c>
      <c r="H27" s="1053">
        <v>8</v>
      </c>
      <c r="I27" s="1059" t="s">
        <v>960</v>
      </c>
      <c r="J27" s="1079">
        <v>1538650</v>
      </c>
      <c r="K27" s="1079">
        <v>19293</v>
      </c>
      <c r="L27" s="1079">
        <v>514293</v>
      </c>
      <c r="M27" s="1079">
        <v>495000</v>
      </c>
      <c r="N27" s="798">
        <v>96.248636477649896</v>
      </c>
      <c r="O27" s="1118"/>
      <c r="P27" s="1118"/>
      <c r="Q27" s="791"/>
    </row>
    <row r="28" spans="1:18" ht="24.95" customHeight="1" x14ac:dyDescent="0.2">
      <c r="A28" s="1060">
        <v>12</v>
      </c>
      <c r="B28" s="1031" t="s">
        <v>842</v>
      </c>
      <c r="C28" s="1056">
        <v>100000</v>
      </c>
      <c r="D28" s="1056">
        <v>0</v>
      </c>
      <c r="E28" s="1056">
        <v>27400</v>
      </c>
      <c r="F28" s="1056">
        <v>27400</v>
      </c>
      <c r="G28" s="797">
        <v>100</v>
      </c>
      <c r="H28" s="1053">
        <v>9</v>
      </c>
      <c r="I28" s="1059" t="s">
        <v>951</v>
      </c>
      <c r="J28" s="1798">
        <v>2007063.818</v>
      </c>
      <c r="K28" s="1798">
        <v>1851000</v>
      </c>
      <c r="L28" s="1798">
        <v>1826532</v>
      </c>
      <c r="M28" s="1798">
        <v>1586366.4340000001</v>
      </c>
      <c r="N28" s="798">
        <v>86.851280678356588</v>
      </c>
      <c r="O28" s="1118"/>
      <c r="P28" s="1118"/>
      <c r="Q28" s="791"/>
    </row>
    <row r="29" spans="1:18" ht="24.95" customHeight="1" x14ac:dyDescent="0.2">
      <c r="A29" s="1060">
        <v>13</v>
      </c>
      <c r="B29" s="1031" t="s">
        <v>879</v>
      </c>
      <c r="C29" s="1056">
        <v>3500</v>
      </c>
      <c r="D29" s="1056">
        <v>888000</v>
      </c>
      <c r="E29" s="1056">
        <v>1118015</v>
      </c>
      <c r="F29" s="1056">
        <v>1115014.9450000001</v>
      </c>
      <c r="G29" s="797">
        <v>99.731662365889548</v>
      </c>
      <c r="H29" s="1053">
        <v>10</v>
      </c>
      <c r="I29" s="1054" t="s">
        <v>961</v>
      </c>
      <c r="J29" s="1798">
        <v>7726.0830000000005</v>
      </c>
      <c r="K29" s="1798">
        <v>887000</v>
      </c>
      <c r="L29" s="1798">
        <v>887000</v>
      </c>
      <c r="M29" s="1798">
        <v>886131.78899999999</v>
      </c>
      <c r="N29" s="798">
        <v>99.902118263810593</v>
      </c>
      <c r="O29" s="1118"/>
      <c r="P29" s="1118"/>
      <c r="Q29" s="791"/>
    </row>
    <row r="30" spans="1:18" ht="24.95" customHeight="1" x14ac:dyDescent="0.2">
      <c r="A30" s="1060">
        <v>14</v>
      </c>
      <c r="B30" s="1031" t="s">
        <v>839</v>
      </c>
      <c r="C30" s="1056">
        <v>351387.59499999997</v>
      </c>
      <c r="D30" s="1056">
        <v>290826</v>
      </c>
      <c r="E30" s="1056">
        <v>493151.86900000006</v>
      </c>
      <c r="F30" s="1056">
        <v>225298.81900000002</v>
      </c>
      <c r="G30" s="797">
        <v>45.685484160661268</v>
      </c>
      <c r="H30" s="1053">
        <v>11</v>
      </c>
      <c r="I30" s="790" t="s">
        <v>955</v>
      </c>
      <c r="J30" s="1798">
        <v>600</v>
      </c>
      <c r="K30" s="1798">
        <v>0</v>
      </c>
      <c r="L30" s="1798">
        <v>44000</v>
      </c>
      <c r="M30" s="1798">
        <v>44000</v>
      </c>
      <c r="N30" s="798">
        <v>100</v>
      </c>
      <c r="O30" s="1118"/>
      <c r="P30" s="1118"/>
      <c r="Q30" s="791"/>
    </row>
    <row r="31" spans="1:18" ht="24.95" customHeight="1" thickBot="1" x14ac:dyDescent="0.3">
      <c r="A31" s="1060">
        <v>15</v>
      </c>
      <c r="B31" s="1061" t="s">
        <v>132</v>
      </c>
      <c r="C31" s="1062"/>
      <c r="D31" s="1056">
        <v>1080795</v>
      </c>
      <c r="E31" s="1056">
        <v>2153891.1310000001</v>
      </c>
      <c r="F31" s="1062"/>
      <c r="G31" s="797">
        <v>0</v>
      </c>
      <c r="H31" s="1064"/>
      <c r="I31" s="1081"/>
      <c r="J31" s="1080"/>
      <c r="K31" s="1080"/>
      <c r="L31" s="1080"/>
      <c r="M31" s="1080"/>
      <c r="N31" s="798"/>
      <c r="O31" s="1069" t="s">
        <v>1049</v>
      </c>
      <c r="P31" s="1118"/>
      <c r="Q31" s="791"/>
    </row>
    <row r="32" spans="1:18" ht="17.100000000000001" customHeight="1" x14ac:dyDescent="0.25">
      <c r="A32" s="2357" t="s">
        <v>298</v>
      </c>
      <c r="B32" s="1083" t="s">
        <v>62</v>
      </c>
      <c r="C32" s="1086"/>
      <c r="D32" s="1085"/>
      <c r="E32" s="1084"/>
      <c r="F32" s="1086"/>
      <c r="G32" s="1082"/>
      <c r="H32" s="2363" t="s">
        <v>298</v>
      </c>
      <c r="I32" s="1086" t="s">
        <v>63</v>
      </c>
      <c r="J32" s="1086"/>
      <c r="K32" s="1088"/>
      <c r="L32" s="1088"/>
      <c r="M32" s="1086"/>
      <c r="N32" s="1131"/>
      <c r="O32" s="1128" t="s">
        <v>149</v>
      </c>
      <c r="P32" s="1800" t="s">
        <v>652</v>
      </c>
      <c r="Q32" s="558" t="s">
        <v>189</v>
      </c>
    </row>
    <row r="33" spans="1:23" ht="17.100000000000001" customHeight="1" thickBot="1" x14ac:dyDescent="0.25">
      <c r="A33" s="2358"/>
      <c r="B33" s="1089" t="s">
        <v>543</v>
      </c>
      <c r="C33" s="1087">
        <v>5297460.4229999986</v>
      </c>
      <c r="D33" s="1087">
        <v>5724815</v>
      </c>
      <c r="E33" s="1087">
        <v>9516758.7050000001</v>
      </c>
      <c r="F33" s="1087">
        <v>3766450.0550000006</v>
      </c>
      <c r="G33" s="796">
        <v>39.577025873537693</v>
      </c>
      <c r="H33" s="2364"/>
      <c r="I33" s="1087" t="s">
        <v>543</v>
      </c>
      <c r="J33" s="1087">
        <v>4554039.9009999996</v>
      </c>
      <c r="K33" s="1087">
        <v>2757293</v>
      </c>
      <c r="L33" s="1087">
        <v>3271825</v>
      </c>
      <c r="M33" s="1087">
        <v>3011498.2230000002</v>
      </c>
      <c r="N33" s="799">
        <v>92.043377106049391</v>
      </c>
      <c r="O33" s="1129">
        <v>-2967522</v>
      </c>
      <c r="P33" s="1126">
        <v>-6244933.7050000001</v>
      </c>
      <c r="Q33" s="1127">
        <v>-754951.8320000004</v>
      </c>
      <c r="T33" s="782"/>
    </row>
    <row r="34" spans="1:23" ht="9.9499999999999993" customHeight="1" thickBot="1" x14ac:dyDescent="0.25">
      <c r="A34" s="1092"/>
      <c r="B34" s="1093"/>
      <c r="C34" s="1090"/>
      <c r="D34" s="1094"/>
      <c r="E34" s="1090"/>
      <c r="F34" s="1090"/>
      <c r="G34" s="1091"/>
      <c r="H34" s="1096"/>
      <c r="I34" s="1090"/>
      <c r="J34" s="1090"/>
      <c r="K34" s="1090"/>
      <c r="L34" s="1090"/>
      <c r="M34" s="1090"/>
      <c r="N34" s="1132"/>
      <c r="O34" s="1119"/>
      <c r="P34" s="1119"/>
      <c r="Q34" s="1119"/>
      <c r="S34" s="782"/>
    </row>
    <row r="35" spans="1:23" s="782" customFormat="1" ht="17.100000000000001" customHeight="1" thickBot="1" x14ac:dyDescent="0.3">
      <c r="A35" s="2353" t="s">
        <v>9</v>
      </c>
      <c r="B35" s="1097" t="s">
        <v>64</v>
      </c>
      <c r="C35" s="1100"/>
      <c r="D35" s="1099"/>
      <c r="E35" s="1098"/>
      <c r="F35" s="1100"/>
      <c r="G35" s="1095"/>
      <c r="H35" s="2355" t="s">
        <v>9</v>
      </c>
      <c r="I35" s="1102" t="s">
        <v>65</v>
      </c>
      <c r="J35" s="1100"/>
      <c r="K35" s="1103"/>
      <c r="L35" s="1103"/>
      <c r="M35" s="1100"/>
      <c r="N35" s="1133"/>
      <c r="O35" s="1128" t="s">
        <v>149</v>
      </c>
      <c r="P35" s="1800" t="s">
        <v>652</v>
      </c>
      <c r="Q35" s="558" t="s">
        <v>189</v>
      </c>
      <c r="S35" s="783"/>
      <c r="T35" s="783"/>
      <c r="U35" s="783"/>
      <c r="V35" s="783"/>
      <c r="W35" s="783"/>
    </row>
    <row r="36" spans="1:23" ht="17.100000000000001" customHeight="1" thickBot="1" x14ac:dyDescent="0.25">
      <c r="A36" s="2354"/>
      <c r="B36" s="1104" t="s">
        <v>521</v>
      </c>
      <c r="C36" s="1101">
        <v>21269701.364</v>
      </c>
      <c r="D36" s="1101">
        <v>23397629.317000002</v>
      </c>
      <c r="E36" s="1101">
        <v>29404501.165000007</v>
      </c>
      <c r="F36" s="1101">
        <v>19666415.140000001</v>
      </c>
      <c r="G36" s="796">
        <v>66.882328761995154</v>
      </c>
      <c r="H36" s="2356"/>
      <c r="I36" s="1105" t="s">
        <v>521</v>
      </c>
      <c r="J36" s="1101">
        <v>22318047.859000001</v>
      </c>
      <c r="K36" s="1101">
        <v>20019689</v>
      </c>
      <c r="L36" s="1101">
        <v>20166680.957000002</v>
      </c>
      <c r="M36" s="1101">
        <v>18397418.412999999</v>
      </c>
      <c r="N36" s="799">
        <v>91.226803519267847</v>
      </c>
      <c r="O36" s="1129">
        <v>-3377940.3170000017</v>
      </c>
      <c r="P36" s="1129">
        <v>-9237820.2080000043</v>
      </c>
      <c r="Q36" s="1127">
        <v>-1268996.7270000018</v>
      </c>
      <c r="U36" s="782"/>
      <c r="V36" s="782"/>
      <c r="W36" s="782"/>
    </row>
    <row r="37" spans="1:23" ht="9.9499999999999993" customHeight="1" x14ac:dyDescent="0.25">
      <c r="A37" s="1092"/>
      <c r="B37" s="1093"/>
      <c r="C37" s="1761"/>
      <c r="D37" s="1094"/>
      <c r="E37" s="1090"/>
      <c r="F37" s="1090"/>
      <c r="G37" s="1091"/>
      <c r="H37" s="1106"/>
      <c r="I37" s="1107"/>
      <c r="J37" s="1532"/>
      <c r="K37" s="1078"/>
      <c r="L37" s="1078"/>
      <c r="M37" s="1078"/>
      <c r="N37" s="798"/>
      <c r="O37" s="1120"/>
      <c r="P37" s="1120"/>
      <c r="Q37" s="1108"/>
    </row>
    <row r="38" spans="1:23" ht="17.100000000000001" customHeight="1" x14ac:dyDescent="0.25">
      <c r="A38" s="1092"/>
      <c r="B38" s="1093"/>
      <c r="C38" s="1761"/>
      <c r="D38" s="1094"/>
      <c r="E38" s="1090"/>
      <c r="F38" s="1090"/>
      <c r="G38" s="1091"/>
      <c r="H38" s="1531">
        <v>12</v>
      </c>
      <c r="I38" s="1532" t="s">
        <v>880</v>
      </c>
      <c r="J38" s="1079">
        <v>2157520.4299999997</v>
      </c>
      <c r="K38" s="1079">
        <v>511403</v>
      </c>
      <c r="L38" s="1079">
        <v>3235487.3469999996</v>
      </c>
      <c r="M38" s="1079">
        <v>3235486.9469999997</v>
      </c>
      <c r="N38" s="798">
        <v>99.999987637102024</v>
      </c>
      <c r="O38" s="1533"/>
      <c r="P38" s="1533"/>
      <c r="Q38" s="1534"/>
    </row>
    <row r="39" spans="1:23" ht="17.100000000000001" customHeight="1" x14ac:dyDescent="0.25">
      <c r="A39" s="1110">
        <v>16</v>
      </c>
      <c r="B39" s="1546" t="s">
        <v>1039</v>
      </c>
      <c r="C39" s="1090"/>
      <c r="D39" s="1094"/>
      <c r="E39" s="1090"/>
      <c r="F39" s="1090"/>
      <c r="G39" s="1091"/>
      <c r="H39" s="1531">
        <v>13</v>
      </c>
      <c r="I39" s="1546" t="s">
        <v>1040</v>
      </c>
      <c r="J39" s="1079"/>
      <c r="K39" s="1079"/>
      <c r="L39" s="1079"/>
      <c r="M39" s="1079"/>
      <c r="N39" s="798"/>
      <c r="O39" s="1533"/>
      <c r="P39" s="1533"/>
      <c r="Q39" s="1534"/>
    </row>
    <row r="40" spans="1:23" ht="17.100000000000001" customHeight="1" thickBot="1" x14ac:dyDescent="0.3">
      <c r="A40" s="1547">
        <v>17</v>
      </c>
      <c r="B40" s="1532" t="s">
        <v>1118</v>
      </c>
      <c r="C40" s="1079">
        <v>56741.925000000003</v>
      </c>
      <c r="D40" s="1079">
        <v>100984.683</v>
      </c>
      <c r="E40" s="1079">
        <v>100984.683</v>
      </c>
      <c r="F40" s="1079">
        <v>100984.683</v>
      </c>
      <c r="G40" s="797">
        <v>100</v>
      </c>
      <c r="H40" s="1548">
        <v>14</v>
      </c>
      <c r="I40" s="1532" t="s">
        <v>1117</v>
      </c>
      <c r="J40" s="1079">
        <v>100984.683</v>
      </c>
      <c r="K40" s="1079"/>
      <c r="L40" s="1079">
        <v>0</v>
      </c>
      <c r="M40" s="1079">
        <v>145357.91899999999</v>
      </c>
      <c r="N40" s="798">
        <v>0</v>
      </c>
      <c r="O40" s="1119"/>
      <c r="P40" s="1119"/>
      <c r="Q40" s="1109"/>
    </row>
    <row r="41" spans="1:23" ht="17.100000000000001" customHeight="1" thickBot="1" x14ac:dyDescent="0.3">
      <c r="A41" s="2361" t="s">
        <v>371</v>
      </c>
      <c r="B41" s="1070" t="s">
        <v>881</v>
      </c>
      <c r="C41" s="1071"/>
      <c r="D41" s="1071"/>
      <c r="E41" s="1071"/>
      <c r="F41" s="1071"/>
      <c r="G41" s="1552"/>
      <c r="H41" s="2362" t="s">
        <v>371</v>
      </c>
      <c r="I41" s="1074" t="s">
        <v>882</v>
      </c>
      <c r="J41" s="1075"/>
      <c r="K41" s="1075"/>
      <c r="L41" s="1075"/>
      <c r="M41" s="1075"/>
      <c r="N41" s="1133"/>
      <c r="O41" s="1128" t="s">
        <v>149</v>
      </c>
      <c r="P41" s="1800" t="s">
        <v>652</v>
      </c>
      <c r="Q41" s="558" t="s">
        <v>189</v>
      </c>
      <c r="T41" s="782"/>
    </row>
    <row r="42" spans="1:23" ht="17.100000000000001" customHeight="1" thickBot="1" x14ac:dyDescent="0.25">
      <c r="A42" s="2361"/>
      <c r="B42" s="1557" t="s">
        <v>543</v>
      </c>
      <c r="C42" s="1073">
        <v>56741.925000000003</v>
      </c>
      <c r="D42" s="1073">
        <v>100984.683</v>
      </c>
      <c r="E42" s="1073">
        <v>100984.683</v>
      </c>
      <c r="F42" s="1073">
        <v>100984.683</v>
      </c>
      <c r="G42" s="796">
        <v>100</v>
      </c>
      <c r="H42" s="2362"/>
      <c r="I42" s="1556" t="s">
        <v>543</v>
      </c>
      <c r="J42" s="1073">
        <v>2258505.1129999999</v>
      </c>
      <c r="K42" s="1073">
        <v>511403</v>
      </c>
      <c r="L42" s="1073">
        <v>3235487.3469999996</v>
      </c>
      <c r="M42" s="1073">
        <v>3380844.8659999995</v>
      </c>
      <c r="N42" s="799">
        <v>104.49260044656883</v>
      </c>
      <c r="O42" s="1129">
        <v>410418.31699999998</v>
      </c>
      <c r="P42" s="1129">
        <v>3134502.6639999994</v>
      </c>
      <c r="Q42" s="1127">
        <v>3279860.1829999993</v>
      </c>
      <c r="T42" s="782"/>
    </row>
    <row r="43" spans="1:23" ht="9.9499999999999993" customHeight="1" x14ac:dyDescent="0.2">
      <c r="A43" s="1092"/>
      <c r="B43" s="1093"/>
      <c r="C43" s="1093"/>
      <c r="D43" s="1055"/>
      <c r="E43" s="1055"/>
      <c r="F43" s="1055"/>
      <c r="G43" s="797"/>
      <c r="H43" s="1531"/>
      <c r="I43" s="1549"/>
      <c r="J43" s="1549"/>
      <c r="K43" s="1090"/>
      <c r="L43" s="1090"/>
      <c r="M43" s="1090"/>
      <c r="N43" s="1132"/>
      <c r="O43" s="1550"/>
      <c r="P43" s="1550"/>
      <c r="Q43" s="1551"/>
      <c r="R43" s="782"/>
      <c r="S43" s="782"/>
    </row>
    <row r="44" spans="1:23" ht="17.100000000000001" customHeight="1" x14ac:dyDescent="0.2">
      <c r="A44" s="1554"/>
      <c r="B44" s="1065"/>
      <c r="C44" s="1065"/>
      <c r="D44" s="1055"/>
      <c r="E44" s="1055"/>
      <c r="F44" s="1055"/>
      <c r="G44" s="1553"/>
      <c r="H44" s="1531">
        <v>15</v>
      </c>
      <c r="I44" s="1532" t="s">
        <v>886</v>
      </c>
      <c r="J44" s="1079">
        <v>3704401</v>
      </c>
      <c r="K44" s="1079">
        <v>2967522</v>
      </c>
      <c r="L44" s="1079">
        <v>6103317.5439999998</v>
      </c>
      <c r="M44" s="1079">
        <v>6103317.5439999998</v>
      </c>
      <c r="N44" s="798">
        <v>100</v>
      </c>
      <c r="O44" s="1550"/>
      <c r="P44" s="1550"/>
      <c r="Q44" s="1551"/>
      <c r="R44" s="782"/>
      <c r="S44" s="782"/>
    </row>
    <row r="45" spans="1:23" ht="17.100000000000001" customHeight="1" x14ac:dyDescent="0.2">
      <c r="A45" s="1110">
        <v>18</v>
      </c>
      <c r="B45" s="1111" t="s">
        <v>522</v>
      </c>
      <c r="C45" s="1056">
        <v>0</v>
      </c>
      <c r="D45" s="1056">
        <v>0</v>
      </c>
      <c r="E45" s="1056">
        <v>0</v>
      </c>
      <c r="F45" s="1056">
        <v>0</v>
      </c>
      <c r="G45" s="797">
        <v>0</v>
      </c>
      <c r="H45" s="1531">
        <v>16</v>
      </c>
      <c r="I45" s="1549" t="s">
        <v>523</v>
      </c>
      <c r="J45" s="1079">
        <v>2382040.4440000001</v>
      </c>
      <c r="K45" s="1079">
        <v>0</v>
      </c>
      <c r="L45" s="1079">
        <v>0</v>
      </c>
      <c r="M45" s="1079">
        <v>0</v>
      </c>
      <c r="N45" s="798">
        <v>0</v>
      </c>
      <c r="O45" s="1550"/>
      <c r="P45" s="1550"/>
      <c r="Q45" s="1551"/>
      <c r="R45" s="782"/>
      <c r="S45" s="782"/>
    </row>
    <row r="46" spans="1:23" ht="17.100000000000001" customHeight="1" x14ac:dyDescent="0.2">
      <c r="A46" s="1554">
        <v>19</v>
      </c>
      <c r="B46" s="1065" t="s">
        <v>883</v>
      </c>
      <c r="C46" s="1055"/>
      <c r="D46" s="1055"/>
      <c r="E46" s="1055"/>
      <c r="F46" s="1055"/>
      <c r="G46" s="797"/>
      <c r="H46" s="1531">
        <v>17</v>
      </c>
      <c r="I46" s="1532" t="s">
        <v>384</v>
      </c>
      <c r="J46" s="1799"/>
      <c r="K46" s="1079"/>
      <c r="L46" s="1079"/>
      <c r="M46" s="1079"/>
      <c r="N46" s="1132"/>
      <c r="O46" s="1550"/>
      <c r="P46" s="1550"/>
      <c r="Q46" s="1551"/>
      <c r="R46" s="782"/>
      <c r="S46" s="782"/>
    </row>
    <row r="47" spans="1:23" s="782" customFormat="1" ht="30" customHeight="1" x14ac:dyDescent="0.2">
      <c r="A47" s="1555">
        <v>20</v>
      </c>
      <c r="B47" s="1532" t="s">
        <v>884</v>
      </c>
      <c r="C47" s="1532"/>
      <c r="D47" s="1732"/>
      <c r="E47" s="1732"/>
      <c r="F47" s="1732"/>
      <c r="G47" s="1733"/>
      <c r="H47" s="1548">
        <v>18</v>
      </c>
      <c r="I47" s="1532" t="s">
        <v>885</v>
      </c>
      <c r="J47" s="1799"/>
      <c r="K47" s="1079"/>
      <c r="L47" s="1079"/>
      <c r="M47" s="1079"/>
      <c r="N47" s="1132"/>
      <c r="O47" s="1551"/>
      <c r="P47" s="1551"/>
      <c r="Q47" s="791"/>
      <c r="R47" s="783"/>
      <c r="S47" s="783"/>
      <c r="T47" s="783"/>
      <c r="U47" s="783"/>
      <c r="V47" s="783"/>
      <c r="W47" s="783"/>
    </row>
    <row r="48" spans="1:23" s="782" customFormat="1" ht="20.100000000000001" customHeight="1" thickBot="1" x14ac:dyDescent="0.25">
      <c r="A48" s="1547">
        <v>21</v>
      </c>
      <c r="B48" s="1532" t="s">
        <v>1039</v>
      </c>
      <c r="C48" s="1532"/>
      <c r="D48" s="1732"/>
      <c r="E48" s="1732"/>
      <c r="F48" s="1732"/>
      <c r="G48" s="1733"/>
      <c r="H48" s="1548">
        <v>19</v>
      </c>
      <c r="I48" s="1532" t="s">
        <v>1040</v>
      </c>
      <c r="J48" s="1079">
        <v>0</v>
      </c>
      <c r="K48" s="1079">
        <v>0</v>
      </c>
      <c r="L48" s="1079">
        <v>0</v>
      </c>
      <c r="M48" s="1079">
        <v>0</v>
      </c>
      <c r="N48" s="1763">
        <v>0</v>
      </c>
      <c r="O48" s="1551"/>
      <c r="P48" s="1551"/>
      <c r="Q48" s="791"/>
      <c r="R48" s="783"/>
      <c r="S48" s="783"/>
      <c r="T48" s="783"/>
      <c r="U48" s="783"/>
      <c r="V48" s="783"/>
      <c r="W48" s="783"/>
    </row>
    <row r="49" spans="1:23" ht="17.100000000000001" customHeight="1" thickBot="1" x14ac:dyDescent="0.3">
      <c r="A49" s="2361" t="s">
        <v>372</v>
      </c>
      <c r="B49" s="1070" t="s">
        <v>887</v>
      </c>
      <c r="C49" s="1070"/>
      <c r="D49" s="1071"/>
      <c r="E49" s="1071"/>
      <c r="F49" s="1071"/>
      <c r="G49" s="1552"/>
      <c r="H49" s="2362" t="s">
        <v>372</v>
      </c>
      <c r="I49" s="1074" t="s">
        <v>888</v>
      </c>
      <c r="J49" s="1762"/>
      <c r="K49" s="1075"/>
      <c r="L49" s="1075"/>
      <c r="M49" s="1075"/>
      <c r="N49" s="1133"/>
      <c r="O49" s="1128" t="s">
        <v>149</v>
      </c>
      <c r="P49" s="1800" t="s">
        <v>652</v>
      </c>
      <c r="Q49" s="558" t="s">
        <v>189</v>
      </c>
      <c r="S49" s="782"/>
      <c r="T49" s="782"/>
      <c r="U49" s="782"/>
      <c r="V49" s="782"/>
      <c r="W49" s="782"/>
    </row>
    <row r="50" spans="1:23" ht="17.100000000000001" customHeight="1" thickBot="1" x14ac:dyDescent="0.25">
      <c r="A50" s="2361"/>
      <c r="B50" s="1557" t="s">
        <v>543</v>
      </c>
      <c r="C50" s="1073">
        <v>0</v>
      </c>
      <c r="D50" s="1073">
        <v>0</v>
      </c>
      <c r="E50" s="1073">
        <v>0</v>
      </c>
      <c r="F50" s="1073">
        <v>0</v>
      </c>
      <c r="G50" s="796">
        <v>0</v>
      </c>
      <c r="H50" s="2362"/>
      <c r="I50" s="1556" t="s">
        <v>543</v>
      </c>
      <c r="J50" s="1073">
        <v>6086441.4440000001</v>
      </c>
      <c r="K50" s="1073">
        <v>2967522</v>
      </c>
      <c r="L50" s="1073">
        <v>6103317.5439999998</v>
      </c>
      <c r="M50" s="1073">
        <v>6103317.5439999998</v>
      </c>
      <c r="N50" s="799">
        <v>100</v>
      </c>
      <c r="O50" s="1129">
        <v>2967522</v>
      </c>
      <c r="P50" s="1129">
        <v>6103317.5439999998</v>
      </c>
      <c r="Q50" s="1127">
        <v>6103317.5439999998</v>
      </c>
      <c r="S50" s="782"/>
      <c r="T50" s="782"/>
      <c r="U50" s="782"/>
      <c r="V50" s="782"/>
      <c r="W50" s="782"/>
    </row>
    <row r="51" spans="1:23" ht="9.9499999999999993" customHeight="1" thickBot="1" x14ac:dyDescent="0.25">
      <c r="A51" s="1092"/>
      <c r="B51" s="1112"/>
      <c r="C51" s="1135"/>
      <c r="D51" s="1113"/>
      <c r="E51" s="1063"/>
      <c r="F51" s="1135"/>
      <c r="G51" s="1138"/>
      <c r="H51" s="1114"/>
      <c r="I51" s="1115"/>
      <c r="J51" s="1090"/>
      <c r="K51" s="1090"/>
      <c r="L51" s="1090"/>
      <c r="M51" s="1090"/>
      <c r="N51" s="1134"/>
      <c r="O51" s="1116"/>
      <c r="P51" s="1116"/>
      <c r="Q51" s="1116"/>
      <c r="S51" s="782"/>
      <c r="T51" s="782"/>
    </row>
    <row r="52" spans="1:23" ht="24.95" customHeight="1" thickBot="1" x14ac:dyDescent="0.25">
      <c r="A52" s="2353" t="s">
        <v>559</v>
      </c>
      <c r="B52" s="1097" t="s">
        <v>560</v>
      </c>
      <c r="C52" s="1136"/>
      <c r="D52" s="1099"/>
      <c r="E52" s="1098"/>
      <c r="F52" s="1136"/>
      <c r="G52" s="1139"/>
      <c r="H52" s="2355" t="s">
        <v>559</v>
      </c>
      <c r="I52" s="1102" t="s">
        <v>561</v>
      </c>
      <c r="J52" s="1100"/>
      <c r="K52" s="1103"/>
      <c r="L52" s="1103"/>
      <c r="M52" s="1100"/>
      <c r="N52" s="1133"/>
      <c r="O52" s="1801" t="s">
        <v>149</v>
      </c>
      <c r="P52" s="1802" t="s">
        <v>652</v>
      </c>
      <c r="Q52" s="1803" t="s">
        <v>189</v>
      </c>
      <c r="R52" s="782"/>
      <c r="U52" s="782"/>
      <c r="V52" s="782"/>
      <c r="W52" s="782"/>
    </row>
    <row r="53" spans="1:23" ht="17.100000000000001" customHeight="1" thickBot="1" x14ac:dyDescent="0.25">
      <c r="A53" s="2354"/>
      <c r="B53" s="1104" t="s">
        <v>1076</v>
      </c>
      <c r="C53" s="1101">
        <v>21326443.289000001</v>
      </c>
      <c r="D53" s="1101">
        <v>23498614</v>
      </c>
      <c r="E53" s="1101">
        <v>29505485.848000005</v>
      </c>
      <c r="F53" s="1101">
        <v>19767399.822999999</v>
      </c>
      <c r="G53" s="1137">
        <v>66.995676413645327</v>
      </c>
      <c r="H53" s="2356"/>
      <c r="I53" s="1105" t="s">
        <v>1077</v>
      </c>
      <c r="J53" s="1101">
        <v>30662994.416000001</v>
      </c>
      <c r="K53" s="1101">
        <v>23498614</v>
      </c>
      <c r="L53" s="1101">
        <v>29505485.848000001</v>
      </c>
      <c r="M53" s="1101">
        <v>27881580.822999999</v>
      </c>
      <c r="N53" s="799">
        <v>94.496260683976914</v>
      </c>
      <c r="O53" s="1129">
        <v>0</v>
      </c>
      <c r="P53" s="1129">
        <v>0</v>
      </c>
      <c r="Q53" s="1127">
        <v>8114181</v>
      </c>
    </row>
    <row r="54" spans="1:23" ht="16.5" hidden="1" customHeight="1" x14ac:dyDescent="0.2">
      <c r="I54" s="786"/>
      <c r="J54" s="786"/>
      <c r="L54" s="1117"/>
      <c r="M54" s="792"/>
      <c r="N54" s="793"/>
    </row>
    <row r="55" spans="1:23" hidden="1" x14ac:dyDescent="0.2">
      <c r="L55" s="793">
        <v>0</v>
      </c>
      <c r="M55" s="793">
        <v>8114181</v>
      </c>
      <c r="Q55" s="793">
        <v>-1268996.7270000018</v>
      </c>
      <c r="R55" s="783" t="s">
        <v>524</v>
      </c>
    </row>
    <row r="56" spans="1:23" hidden="1" x14ac:dyDescent="0.2">
      <c r="Q56" s="793">
        <v>8114180.9999999972</v>
      </c>
      <c r="R56" s="783" t="s">
        <v>525</v>
      </c>
    </row>
    <row r="57" spans="1:23" hidden="1" x14ac:dyDescent="0.2"/>
  </sheetData>
  <mergeCells count="14">
    <mergeCell ref="A41:A42"/>
    <mergeCell ref="H41:H42"/>
    <mergeCell ref="A49:A50"/>
    <mergeCell ref="H49:H50"/>
    <mergeCell ref="A52:A53"/>
    <mergeCell ref="H52:H53"/>
    <mergeCell ref="A35:A36"/>
    <mergeCell ref="H35:H36"/>
    <mergeCell ref="A32:A33"/>
    <mergeCell ref="A5:N5"/>
    <mergeCell ref="A6:N6"/>
    <mergeCell ref="A23:A24"/>
    <mergeCell ref="H23:H24"/>
    <mergeCell ref="H32:H33"/>
  </mergeCells>
  <phoneticPr fontId="83" type="noConversion"/>
  <printOptions horizontalCentered="1" verticalCentered="1"/>
  <pageMargins left="0.15748031496062992" right="0.15748031496062992" top="0.43307086614173229" bottom="0.47244094488188981" header="0.15748031496062992" footer="0.19685039370078741"/>
  <pageSetup paperSize="9" scale="55" orientation="landscape" r:id="rId1"/>
  <headerFooter alignWithMargins="0"/>
  <colBreaks count="1" manualBreakCount="1">
    <brk id="17" min="1" max="4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zoomScale="80" workbookViewId="0">
      <pane xSplit="2" ySplit="15" topLeftCell="C16" activePane="bottomRight" state="frozen"/>
      <selection pane="topRight"/>
      <selection pane="bottomLeft"/>
      <selection pane="bottomRight" activeCell="F2" sqref="F2"/>
    </sheetView>
  </sheetViews>
  <sheetFormatPr defaultRowHeight="12.75" x14ac:dyDescent="0.2"/>
  <cols>
    <col min="1" max="1" width="8.140625" style="12" customWidth="1"/>
    <col min="2" max="2" width="78.140625" style="12" customWidth="1"/>
    <col min="3" max="6" width="15.7109375" style="12" customWidth="1"/>
    <col min="7" max="13" width="9.140625" style="12" customWidth="1"/>
    <col min="14" max="16384" width="9.140625" style="12"/>
  </cols>
  <sheetData>
    <row r="2" spans="1:9" x14ac:dyDescent="0.2">
      <c r="F2" s="518" t="s">
        <v>1273</v>
      </c>
    </row>
    <row r="3" spans="1:9" x14ac:dyDescent="0.2">
      <c r="A3" s="18"/>
      <c r="C3" s="47"/>
      <c r="D3" s="97"/>
      <c r="F3" s="519" t="s">
        <v>55</v>
      </c>
    </row>
    <row r="4" spans="1:9" ht="33" hidden="1" customHeight="1" x14ac:dyDescent="0.2">
      <c r="C4" s="47"/>
      <c r="D4" s="146"/>
      <c r="F4" s="146" t="s">
        <v>637</v>
      </c>
    </row>
    <row r="5" spans="1:9" ht="34.5" customHeight="1" x14ac:dyDescent="0.25">
      <c r="A5" s="48"/>
      <c r="B5" s="48"/>
      <c r="C5" s="13"/>
      <c r="D5" s="13"/>
    </row>
    <row r="6" spans="1:9" ht="18.75" x14ac:dyDescent="0.3">
      <c r="A6" s="2464" t="s">
        <v>1264</v>
      </c>
      <c r="B6" s="2464"/>
      <c r="C6" s="2464"/>
      <c r="D6" s="2464"/>
      <c r="E6" s="2464"/>
      <c r="F6" s="2464"/>
    </row>
    <row r="7" spans="1:9" ht="18.75" x14ac:dyDescent="0.3">
      <c r="A7" s="2464" t="s">
        <v>966</v>
      </c>
      <c r="B7" s="2464"/>
      <c r="C7" s="2464"/>
      <c r="D7" s="2464"/>
      <c r="E7" s="2464"/>
      <c r="F7" s="2464"/>
    </row>
    <row r="8" spans="1:9" ht="30.75" customHeight="1" x14ac:dyDescent="0.25">
      <c r="A8" s="2461" t="s">
        <v>56</v>
      </c>
      <c r="B8" s="2461"/>
      <c r="C8" s="2461"/>
      <c r="D8" s="2461"/>
      <c r="E8" s="2461"/>
      <c r="F8" s="2461"/>
    </row>
    <row r="9" spans="1:9" ht="15.75" x14ac:dyDescent="0.25">
      <c r="A9" s="871"/>
      <c r="B9" s="871"/>
      <c r="C9" s="871"/>
      <c r="D9" s="871"/>
      <c r="E9" s="871"/>
      <c r="F9" s="871"/>
    </row>
    <row r="10" spans="1:9" ht="15.75" x14ac:dyDescent="0.25">
      <c r="A10" s="871"/>
      <c r="B10" s="871"/>
      <c r="C10" s="871"/>
      <c r="D10" s="871"/>
      <c r="E10" s="871"/>
      <c r="F10" s="871"/>
    </row>
    <row r="11" spans="1:9" ht="23.25" customHeight="1" thickBot="1" x14ac:dyDescent="0.3">
      <c r="A11" s="13"/>
      <c r="B11" s="13" t="s">
        <v>542</v>
      </c>
    </row>
    <row r="12" spans="1:9" ht="22.5" customHeight="1" x14ac:dyDescent="0.25">
      <c r="A12" s="596"/>
      <c r="B12" s="588"/>
      <c r="C12" s="851" t="s">
        <v>1194</v>
      </c>
      <c r="D12" s="851" t="s">
        <v>1194</v>
      </c>
      <c r="E12" s="576" t="s">
        <v>1194</v>
      </c>
      <c r="F12" s="70" t="s">
        <v>1194</v>
      </c>
      <c r="G12" s="15"/>
      <c r="H12" s="5"/>
      <c r="I12" s="5"/>
    </row>
    <row r="13" spans="1:9" ht="22.5" customHeight="1" x14ac:dyDescent="0.2">
      <c r="A13" s="597" t="s">
        <v>660</v>
      </c>
      <c r="B13" s="321" t="s">
        <v>31</v>
      </c>
      <c r="C13" s="852" t="s">
        <v>36</v>
      </c>
      <c r="D13" s="852" t="s">
        <v>324</v>
      </c>
      <c r="E13" s="577" t="s">
        <v>139</v>
      </c>
      <c r="F13" s="321" t="s">
        <v>139</v>
      </c>
      <c r="G13" s="16"/>
      <c r="H13" s="5"/>
      <c r="I13" s="5"/>
    </row>
    <row r="14" spans="1:9" ht="22.5" customHeight="1" thickBot="1" x14ac:dyDescent="0.3">
      <c r="A14" s="598"/>
      <c r="B14" s="589"/>
      <c r="C14" s="853" t="s">
        <v>8</v>
      </c>
      <c r="D14" s="853" t="s">
        <v>8</v>
      </c>
      <c r="E14" s="578"/>
      <c r="F14" s="330" t="s">
        <v>191</v>
      </c>
      <c r="G14" s="16"/>
      <c r="H14" s="5"/>
      <c r="I14" s="5"/>
    </row>
    <row r="15" spans="1:9" ht="22.5" customHeight="1" x14ac:dyDescent="0.2">
      <c r="A15" s="856">
        <v>1</v>
      </c>
      <c r="B15" s="857">
        <v>2</v>
      </c>
      <c r="C15" s="1914">
        <v>3</v>
      </c>
      <c r="D15" s="2246">
        <v>4</v>
      </c>
      <c r="E15" s="2246">
        <v>5</v>
      </c>
      <c r="F15" s="862">
        <v>6</v>
      </c>
      <c r="G15" s="681"/>
      <c r="H15" s="17"/>
      <c r="I15" s="17"/>
    </row>
    <row r="16" spans="1:9" ht="15" customHeight="1" x14ac:dyDescent="0.2">
      <c r="A16" s="25"/>
      <c r="B16" s="26"/>
      <c r="C16" s="76"/>
      <c r="D16" s="148"/>
      <c r="E16" s="148"/>
      <c r="F16" s="150"/>
      <c r="G16" s="5"/>
      <c r="H16" s="5"/>
      <c r="I16" s="5"/>
    </row>
    <row r="17" spans="1:9" ht="18.75" customHeight="1" x14ac:dyDescent="0.25">
      <c r="A17" s="35" t="s">
        <v>130</v>
      </c>
      <c r="B17" s="590" t="s">
        <v>967</v>
      </c>
      <c r="C17" s="348">
        <v>1630346</v>
      </c>
      <c r="D17" s="348">
        <v>1975340.3970000001</v>
      </c>
      <c r="E17" s="348">
        <v>1975151.5249999999</v>
      </c>
      <c r="F17" s="349">
        <v>99.990438508710341</v>
      </c>
      <c r="G17" s="1909"/>
      <c r="H17" s="1909"/>
      <c r="I17" s="1909"/>
    </row>
    <row r="18" spans="1:9" ht="15.75" x14ac:dyDescent="0.25">
      <c r="A18" s="36"/>
      <c r="B18" s="68"/>
      <c r="C18" s="73"/>
      <c r="D18" s="904"/>
      <c r="E18" s="904"/>
      <c r="F18" s="905"/>
    </row>
    <row r="19" spans="1:9" ht="14.25" customHeight="1" x14ac:dyDescent="0.25">
      <c r="A19" s="599" t="s">
        <v>11</v>
      </c>
      <c r="B19" s="591" t="s">
        <v>431</v>
      </c>
      <c r="C19" s="369"/>
      <c r="D19" s="369"/>
      <c r="E19" s="369"/>
      <c r="F19" s="906"/>
    </row>
    <row r="20" spans="1:9" ht="24.95" customHeight="1" x14ac:dyDescent="0.2">
      <c r="A20" s="658">
        <v>1</v>
      </c>
      <c r="B20" s="911" t="s">
        <v>1269</v>
      </c>
      <c r="C20" s="369">
        <v>0</v>
      </c>
      <c r="D20" s="369">
        <v>298</v>
      </c>
      <c r="E20" s="369">
        <v>298.14600000000002</v>
      </c>
      <c r="F20" s="906">
        <v>100.04899328859061</v>
      </c>
    </row>
    <row r="21" spans="1:9" ht="24.95" customHeight="1" x14ac:dyDescent="0.2">
      <c r="A21" s="658">
        <v>2</v>
      </c>
      <c r="B21" s="925" t="s">
        <v>1101</v>
      </c>
      <c r="C21" s="369">
        <v>0</v>
      </c>
      <c r="D21" s="369">
        <v>350</v>
      </c>
      <c r="E21" s="369">
        <v>350</v>
      </c>
      <c r="F21" s="906">
        <v>100</v>
      </c>
    </row>
    <row r="22" spans="1:9" ht="24.95" customHeight="1" x14ac:dyDescent="0.2">
      <c r="A22" s="658">
        <v>3</v>
      </c>
      <c r="B22" s="925" t="s">
        <v>985</v>
      </c>
      <c r="C22" s="369">
        <v>0</v>
      </c>
      <c r="D22" s="369">
        <v>1760.2469999999996</v>
      </c>
      <c r="E22" s="369">
        <v>1745.432</v>
      </c>
      <c r="F22" s="906">
        <v>99.158356753342019</v>
      </c>
    </row>
    <row r="23" spans="1:9" ht="24.95" customHeight="1" x14ac:dyDescent="0.2">
      <c r="A23" s="658">
        <v>4</v>
      </c>
      <c r="B23" s="925" t="s">
        <v>1152</v>
      </c>
      <c r="C23" s="369">
        <v>0</v>
      </c>
      <c r="D23" s="369">
        <v>117.12</v>
      </c>
      <c r="E23" s="369">
        <v>0</v>
      </c>
      <c r="F23" s="906">
        <v>0</v>
      </c>
    </row>
    <row r="24" spans="1:9" ht="24.95" customHeight="1" x14ac:dyDescent="0.2">
      <c r="A24" s="658">
        <v>5</v>
      </c>
      <c r="B24" s="911" t="s">
        <v>1266</v>
      </c>
      <c r="C24" s="369">
        <v>0</v>
      </c>
      <c r="D24" s="369">
        <v>541.61</v>
      </c>
      <c r="E24" s="370">
        <v>541.61</v>
      </c>
      <c r="F24" s="906">
        <v>100</v>
      </c>
    </row>
    <row r="25" spans="1:9" ht="24.95" customHeight="1" x14ac:dyDescent="0.2">
      <c r="A25" s="658">
        <v>6</v>
      </c>
      <c r="B25" s="911" t="s">
        <v>1120</v>
      </c>
      <c r="C25" s="369">
        <v>0</v>
      </c>
      <c r="D25" s="369">
        <v>2418.8000000000002</v>
      </c>
      <c r="E25" s="370">
        <v>2418.8000000000002</v>
      </c>
      <c r="F25" s="906">
        <v>100</v>
      </c>
    </row>
    <row r="26" spans="1:9" ht="30" customHeight="1" x14ac:dyDescent="0.2">
      <c r="A26" s="658">
        <v>7</v>
      </c>
      <c r="B26" s="666" t="s">
        <v>1270</v>
      </c>
      <c r="C26" s="369">
        <v>0</v>
      </c>
      <c r="D26" s="369">
        <v>5000</v>
      </c>
      <c r="E26" s="370">
        <v>5000</v>
      </c>
      <c r="F26" s="906">
        <v>100</v>
      </c>
    </row>
    <row r="27" spans="1:9" ht="24.95" customHeight="1" x14ac:dyDescent="0.2">
      <c r="A27" s="658">
        <v>8</v>
      </c>
      <c r="B27" s="911" t="s">
        <v>1267</v>
      </c>
      <c r="C27" s="369">
        <v>0</v>
      </c>
      <c r="D27" s="369">
        <v>1600</v>
      </c>
      <c r="E27" s="370">
        <v>1600</v>
      </c>
      <c r="F27" s="906">
        <v>100</v>
      </c>
    </row>
    <row r="28" spans="1:9" ht="24.95" customHeight="1" x14ac:dyDescent="0.2">
      <c r="A28" s="658">
        <v>9</v>
      </c>
      <c r="B28" s="911" t="s">
        <v>1153</v>
      </c>
      <c r="C28" s="369">
        <v>0</v>
      </c>
      <c r="D28" s="369">
        <v>1300</v>
      </c>
      <c r="E28" s="370">
        <v>1300</v>
      </c>
      <c r="F28" s="906">
        <v>100</v>
      </c>
    </row>
    <row r="29" spans="1:9" ht="24.95" customHeight="1" x14ac:dyDescent="0.2">
      <c r="A29" s="658">
        <v>10</v>
      </c>
      <c r="B29" s="911" t="s">
        <v>1268</v>
      </c>
      <c r="C29" s="369">
        <v>0</v>
      </c>
      <c r="D29" s="369">
        <v>69831.72</v>
      </c>
      <c r="E29" s="370">
        <v>69831.72</v>
      </c>
      <c r="F29" s="906">
        <v>100</v>
      </c>
    </row>
    <row r="30" spans="1:9" ht="13.5" customHeight="1" x14ac:dyDescent="0.2">
      <c r="A30" s="367"/>
      <c r="B30" s="368"/>
      <c r="C30" s="369"/>
      <c r="D30" s="369"/>
      <c r="E30" s="369"/>
      <c r="F30" s="906"/>
    </row>
    <row r="31" spans="1:9" ht="17.25" customHeight="1" x14ac:dyDescent="0.25">
      <c r="A31" s="599" t="s">
        <v>13</v>
      </c>
      <c r="B31" s="591" t="s">
        <v>531</v>
      </c>
      <c r="C31" s="369"/>
      <c r="D31" s="369"/>
      <c r="E31" s="369"/>
      <c r="F31" s="906"/>
    </row>
    <row r="32" spans="1:9" ht="24.95" customHeight="1" x14ac:dyDescent="0.2">
      <c r="A32" s="600">
        <v>1</v>
      </c>
      <c r="B32" s="1950" t="s">
        <v>1102</v>
      </c>
      <c r="C32" s="369">
        <v>0</v>
      </c>
      <c r="D32" s="369">
        <v>400</v>
      </c>
      <c r="E32" s="369">
        <v>400</v>
      </c>
      <c r="F32" s="906">
        <v>100</v>
      </c>
    </row>
    <row r="33" spans="1:9" ht="24.95" customHeight="1" x14ac:dyDescent="0.2">
      <c r="A33" s="600">
        <v>2</v>
      </c>
      <c r="B33" s="592" t="s">
        <v>1066</v>
      </c>
      <c r="C33" s="369">
        <v>0</v>
      </c>
      <c r="D33" s="369">
        <v>0</v>
      </c>
      <c r="E33" s="369">
        <v>6.9169999999999998</v>
      </c>
      <c r="F33" s="906">
        <v>0</v>
      </c>
    </row>
    <row r="34" spans="1:9" ht="15.75" customHeight="1" x14ac:dyDescent="0.2">
      <c r="A34" s="600"/>
      <c r="B34" s="657"/>
      <c r="C34" s="369"/>
      <c r="D34" s="369"/>
      <c r="E34" s="369"/>
      <c r="F34" s="906"/>
    </row>
    <row r="35" spans="1:9" ht="17.25" customHeight="1" x14ac:dyDescent="0.25">
      <c r="A35" s="599" t="s">
        <v>22</v>
      </c>
      <c r="B35" s="591" t="s">
        <v>603</v>
      </c>
      <c r="C35" s="369"/>
      <c r="D35" s="369"/>
      <c r="E35" s="369"/>
      <c r="F35" s="906"/>
    </row>
    <row r="36" spans="1:9" ht="24.95" customHeight="1" x14ac:dyDescent="0.2">
      <c r="A36" s="600">
        <v>1</v>
      </c>
      <c r="B36" s="592" t="s">
        <v>1103</v>
      </c>
      <c r="C36" s="369">
        <v>52000</v>
      </c>
      <c r="D36" s="369">
        <v>52000</v>
      </c>
      <c r="E36" s="369">
        <v>51936</v>
      </c>
      <c r="F36" s="906">
        <v>99.876923076923077</v>
      </c>
    </row>
    <row r="37" spans="1:9" ht="24.95" customHeight="1" x14ac:dyDescent="0.2">
      <c r="A37" s="367">
        <v>2</v>
      </c>
      <c r="B37" s="368" t="s">
        <v>1104</v>
      </c>
      <c r="C37" s="369">
        <v>1578346</v>
      </c>
      <c r="D37" s="369">
        <v>1839722.9000000001</v>
      </c>
      <c r="E37" s="370">
        <v>1839722.9</v>
      </c>
      <c r="F37" s="906">
        <v>99.999999999999986</v>
      </c>
    </row>
    <row r="38" spans="1:9" ht="7.5" customHeight="1" x14ac:dyDescent="0.2">
      <c r="A38" s="367"/>
      <c r="B38" s="368"/>
      <c r="C38" s="369"/>
      <c r="D38" s="369"/>
      <c r="E38" s="369"/>
      <c r="F38" s="906"/>
    </row>
    <row r="39" spans="1:9" ht="7.5" customHeight="1" x14ac:dyDescent="0.2">
      <c r="A39" s="367"/>
      <c r="B39" s="368"/>
      <c r="C39" s="369"/>
      <c r="D39" s="369"/>
      <c r="E39" s="369"/>
      <c r="F39" s="906"/>
    </row>
    <row r="40" spans="1:9" ht="18.75" customHeight="1" x14ac:dyDescent="0.25">
      <c r="A40" s="620" t="s">
        <v>298</v>
      </c>
      <c r="B40" s="621" t="s">
        <v>968</v>
      </c>
      <c r="C40" s="622">
        <v>0</v>
      </c>
      <c r="D40" s="907">
        <v>5793.3609999999999</v>
      </c>
      <c r="E40" s="907">
        <v>5793.4369999999999</v>
      </c>
      <c r="F40" s="908">
        <v>100.00131184643939</v>
      </c>
      <c r="G40" s="1909"/>
      <c r="H40" s="1909"/>
      <c r="I40" s="1909"/>
    </row>
    <row r="41" spans="1:9" ht="18.75" customHeight="1" x14ac:dyDescent="0.25">
      <c r="A41" s="1953"/>
      <c r="B41" s="1951"/>
      <c r="C41" s="897"/>
      <c r="D41" s="909"/>
      <c r="E41" s="909"/>
      <c r="F41" s="910"/>
      <c r="G41" s="9"/>
      <c r="H41" s="5"/>
      <c r="I41" s="9"/>
    </row>
    <row r="42" spans="1:9" ht="24.95" customHeight="1" x14ac:dyDescent="0.2">
      <c r="A42" s="600">
        <v>1</v>
      </c>
      <c r="B42" s="1952" t="s">
        <v>1271</v>
      </c>
      <c r="C42" s="369">
        <v>0</v>
      </c>
      <c r="D42" s="369">
        <v>3724</v>
      </c>
      <c r="E42" s="369">
        <v>3724</v>
      </c>
      <c r="F42" s="906">
        <v>100</v>
      </c>
      <c r="H42" s="5"/>
    </row>
    <row r="43" spans="1:9" ht="24.95" customHeight="1" x14ac:dyDescent="0.2">
      <c r="A43" s="600">
        <v>2</v>
      </c>
      <c r="B43" s="1952" t="s">
        <v>1272</v>
      </c>
      <c r="C43" s="369">
        <v>0</v>
      </c>
      <c r="D43" s="369">
        <v>2069.3609999999999</v>
      </c>
      <c r="E43" s="369">
        <v>2069.4369999999999</v>
      </c>
      <c r="F43" s="906">
        <v>100.00367263130987</v>
      </c>
    </row>
    <row r="44" spans="1:9" ht="14.25" customHeight="1" x14ac:dyDescent="0.2">
      <c r="A44" s="600"/>
      <c r="B44" s="593"/>
      <c r="C44" s="369"/>
      <c r="D44" s="369"/>
      <c r="E44" s="369"/>
      <c r="F44" s="906"/>
    </row>
    <row r="45" spans="1:9" ht="12" customHeight="1" x14ac:dyDescent="0.2">
      <c r="A45" s="600"/>
      <c r="B45" s="593"/>
      <c r="C45" s="369"/>
      <c r="D45" s="369"/>
      <c r="E45" s="369"/>
      <c r="F45" s="906"/>
    </row>
    <row r="46" spans="1:9" ht="11.25" customHeight="1" thickBot="1" x14ac:dyDescent="0.25">
      <c r="A46" s="367"/>
      <c r="B46" s="594"/>
      <c r="C46" s="369"/>
      <c r="D46" s="369"/>
      <c r="E46" s="369"/>
      <c r="F46" s="906"/>
    </row>
    <row r="47" spans="1:9" ht="29.25" customHeight="1" thickBot="1" x14ac:dyDescent="0.25">
      <c r="A47" s="601"/>
      <c r="B47" s="595" t="s">
        <v>34</v>
      </c>
      <c r="C47" s="346">
        <v>1630346</v>
      </c>
      <c r="D47" s="346">
        <v>1981133.7580000001</v>
      </c>
      <c r="E47" s="346">
        <v>1980944.9619999998</v>
      </c>
      <c r="F47" s="375">
        <v>99.990470305236173</v>
      </c>
    </row>
    <row r="48" spans="1:9" ht="27.75" customHeight="1" x14ac:dyDescent="0.2">
      <c r="A48" s="371"/>
      <c r="B48" s="371"/>
      <c r="C48" s="371"/>
      <c r="D48" s="371"/>
      <c r="E48" s="371"/>
      <c r="F48" s="371"/>
    </row>
    <row r="49" spans="1:5" x14ac:dyDescent="0.2">
      <c r="A49" s="371"/>
      <c r="E49" s="9"/>
    </row>
    <row r="50" spans="1:5" x14ac:dyDescent="0.2">
      <c r="B50" s="146"/>
      <c r="C50" s="9"/>
      <c r="D50" s="9"/>
      <c r="E50" s="9"/>
    </row>
    <row r="51" spans="1:5" x14ac:dyDescent="0.2">
      <c r="B51" s="144"/>
      <c r="C51" s="9"/>
      <c r="D51" s="9"/>
      <c r="E51" s="9"/>
    </row>
    <row r="52" spans="1:5" x14ac:dyDescent="0.2">
      <c r="B52" s="146"/>
      <c r="C52" s="9"/>
      <c r="D52" s="9"/>
      <c r="E52" s="9"/>
    </row>
    <row r="53" spans="1:5" x14ac:dyDescent="0.2">
      <c r="B53" s="146"/>
      <c r="C53" s="9"/>
      <c r="D53" s="9"/>
      <c r="E53" s="9"/>
    </row>
  </sheetData>
  <mergeCells count="3">
    <mergeCell ref="A6:F6"/>
    <mergeCell ref="A7:F7"/>
    <mergeCell ref="A8:F8"/>
  </mergeCells>
  <phoneticPr fontId="0" type="noConversion"/>
  <printOptions horizontalCentered="1" verticalCentered="1"/>
  <pageMargins left="0" right="0" top="0.51181102362204722" bottom="0.62992125984251968" header="0.35433070866141736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73"/>
  <sheetViews>
    <sheetView zoomScale="85" zoomScaleNormal="80" workbookViewId="0">
      <pane xSplit="2" ySplit="13" topLeftCell="C14" activePane="bottomRight" state="frozen"/>
      <selection pane="topRight"/>
      <selection pane="bottomLeft"/>
      <selection pane="bottomRight" activeCell="F2" sqref="F2"/>
    </sheetView>
  </sheetViews>
  <sheetFormatPr defaultRowHeight="12.75" x14ac:dyDescent="0.2"/>
  <cols>
    <col min="1" max="1" width="5.42578125" style="5" customWidth="1"/>
    <col min="2" max="2" width="50.7109375" style="5" customWidth="1"/>
    <col min="3" max="3" width="15.7109375" style="5" customWidth="1"/>
    <col min="4" max="4" width="15.7109375" style="31" customWidth="1"/>
    <col min="5" max="5" width="15.7109375" style="5" customWidth="1"/>
    <col min="6" max="6" width="10.42578125" style="5" customWidth="1"/>
    <col min="7" max="11" width="9.140625" style="5" customWidth="1"/>
    <col min="12" max="16384" width="9.140625" style="5"/>
  </cols>
  <sheetData>
    <row r="2" spans="1:28" x14ac:dyDescent="0.2">
      <c r="A2" s="12"/>
      <c r="B2" s="12"/>
      <c r="C2" s="20"/>
      <c r="D2" s="20"/>
      <c r="E2" s="20"/>
      <c r="F2" s="518" t="s">
        <v>1280</v>
      </c>
    </row>
    <row r="3" spans="1:28" x14ac:dyDescent="0.2">
      <c r="A3" s="12"/>
      <c r="B3" s="12"/>
      <c r="C3" s="20"/>
      <c r="D3" s="20"/>
      <c r="E3" s="314"/>
      <c r="F3" s="519" t="s">
        <v>55</v>
      </c>
    </row>
    <row r="4" spans="1:28" ht="36" hidden="1" customHeight="1" x14ac:dyDescent="0.2">
      <c r="A4" s="12"/>
      <c r="B4" s="12"/>
      <c r="C4" s="20"/>
      <c r="F4" s="627" t="s">
        <v>269</v>
      </c>
      <c r="G4" s="2468"/>
      <c r="H4" s="2468"/>
      <c r="I4" s="2468"/>
      <c r="J4" s="2468"/>
      <c r="K4" s="2468"/>
    </row>
    <row r="5" spans="1:28" ht="18.75" customHeight="1" x14ac:dyDescent="0.2">
      <c r="A5" s="2465" t="s">
        <v>1279</v>
      </c>
      <c r="B5" s="2465"/>
      <c r="C5" s="2465"/>
      <c r="D5" s="2465"/>
      <c r="E5" s="2465"/>
      <c r="F5" s="2465"/>
      <c r="G5" s="2468"/>
      <c r="H5" s="2468"/>
      <c r="I5" s="2468"/>
      <c r="J5" s="2468"/>
      <c r="K5" s="2468"/>
    </row>
    <row r="6" spans="1:28" ht="14.25" x14ac:dyDescent="0.2">
      <c r="A6" s="2466" t="s">
        <v>969</v>
      </c>
      <c r="B6" s="2466"/>
      <c r="C6" s="2466"/>
      <c r="D6" s="2466"/>
      <c r="E6" s="2466"/>
      <c r="F6" s="2466"/>
      <c r="G6" s="2469"/>
      <c r="H6" s="2469"/>
      <c r="I6" s="2469"/>
      <c r="J6" s="2469"/>
      <c r="K6" s="2469"/>
    </row>
    <row r="7" spans="1:28" ht="20.25" customHeight="1" x14ac:dyDescent="0.25">
      <c r="A7" s="2467" t="s">
        <v>56</v>
      </c>
      <c r="B7" s="2467"/>
      <c r="C7" s="2467"/>
      <c r="D7" s="2467"/>
      <c r="E7" s="2467"/>
      <c r="F7" s="2467"/>
    </row>
    <row r="8" spans="1:28" ht="20.25" customHeight="1" x14ac:dyDescent="0.2">
      <c r="A8" s="872"/>
      <c r="B8" s="872"/>
      <c r="C8" s="872"/>
      <c r="D8" s="872"/>
      <c r="E8" s="872"/>
      <c r="F8" s="872"/>
    </row>
    <row r="9" spans="1:28" ht="13.5" thickBot="1" x14ac:dyDescent="0.25">
      <c r="A9" s="12"/>
      <c r="B9" s="21"/>
      <c r="C9" s="14"/>
    </row>
    <row r="10" spans="1:28" ht="13.5" customHeight="1" x14ac:dyDescent="0.2">
      <c r="A10" s="353"/>
      <c r="B10" s="912"/>
      <c r="C10" s="902" t="s">
        <v>1194</v>
      </c>
      <c r="D10" s="902" t="s">
        <v>1194</v>
      </c>
      <c r="E10" s="628" t="s">
        <v>1194</v>
      </c>
      <c r="F10" s="98" t="s">
        <v>1194</v>
      </c>
      <c r="G10" s="15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</row>
    <row r="11" spans="1:28" ht="13.5" customHeight="1" x14ac:dyDescent="0.2">
      <c r="A11" s="352" t="s">
        <v>658</v>
      </c>
      <c r="B11" s="913" t="s">
        <v>31</v>
      </c>
      <c r="C11" s="903" t="s">
        <v>36</v>
      </c>
      <c r="D11" s="903" t="s">
        <v>324</v>
      </c>
      <c r="E11" s="629" t="s">
        <v>139</v>
      </c>
      <c r="F11" s="99" t="s">
        <v>139</v>
      </c>
      <c r="G11" s="16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</row>
    <row r="12" spans="1:28" ht="13.5" customHeight="1" thickBot="1" x14ac:dyDescent="0.25">
      <c r="A12" s="354"/>
      <c r="B12" s="914"/>
      <c r="C12" s="623" t="s">
        <v>8</v>
      </c>
      <c r="D12" s="623" t="s">
        <v>8</v>
      </c>
      <c r="E12" s="630"/>
      <c r="F12" s="100" t="s">
        <v>191</v>
      </c>
      <c r="G12" s="16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</row>
    <row r="13" spans="1:28" ht="13.5" customHeight="1" x14ac:dyDescent="0.2">
      <c r="A13" s="858">
        <v>1</v>
      </c>
      <c r="B13" s="859">
        <v>2</v>
      </c>
      <c r="C13" s="1914">
        <v>3</v>
      </c>
      <c r="D13" s="2246">
        <v>4</v>
      </c>
      <c r="E13" s="2247">
        <v>5</v>
      </c>
      <c r="F13" s="860">
        <v>6</v>
      </c>
      <c r="G13" s="681"/>
      <c r="H13" s="17"/>
      <c r="I13" s="17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</row>
    <row r="14" spans="1:28" ht="31.5" customHeight="1" x14ac:dyDescent="0.2">
      <c r="A14" s="407" t="s">
        <v>130</v>
      </c>
      <c r="B14" s="55" t="s">
        <v>970</v>
      </c>
      <c r="C14" s="92">
        <v>0</v>
      </c>
      <c r="D14" s="92">
        <v>27400</v>
      </c>
      <c r="E14" s="92">
        <v>27400</v>
      </c>
      <c r="F14" s="142">
        <v>100</v>
      </c>
      <c r="G14" s="7"/>
      <c r="H14" s="7"/>
      <c r="I14" s="7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</row>
    <row r="15" spans="1:28" ht="9.75" customHeight="1" x14ac:dyDescent="0.2">
      <c r="A15" s="24"/>
      <c r="B15" s="331"/>
      <c r="C15" s="333"/>
      <c r="D15" s="398"/>
      <c r="E15" s="398"/>
      <c r="F15" s="33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</row>
    <row r="16" spans="1:28" ht="16.5" customHeight="1" x14ac:dyDescent="0.25">
      <c r="A16" s="338" t="s">
        <v>51</v>
      </c>
      <c r="B16" s="801" t="s">
        <v>426</v>
      </c>
      <c r="C16" s="334"/>
      <c r="D16" s="399"/>
      <c r="E16" s="399"/>
      <c r="F16" s="336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</row>
    <row r="17" spans="1:28" ht="13.5" customHeight="1" x14ac:dyDescent="0.2">
      <c r="A17" s="322">
        <v>1</v>
      </c>
      <c r="B17" s="565" t="s">
        <v>1097</v>
      </c>
      <c r="C17" s="334">
        <v>0</v>
      </c>
      <c r="D17" s="399">
        <v>8000</v>
      </c>
      <c r="E17" s="399">
        <v>8000</v>
      </c>
      <c r="F17" s="336">
        <v>100</v>
      </c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</row>
    <row r="18" spans="1:28" ht="8.25" customHeight="1" x14ac:dyDescent="0.2">
      <c r="A18" s="322"/>
      <c r="B18" s="565"/>
      <c r="C18" s="91"/>
      <c r="D18" s="400"/>
      <c r="E18" s="400"/>
      <c r="F18" s="336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</row>
    <row r="19" spans="1:28" ht="12.75" customHeight="1" x14ac:dyDescent="0.25">
      <c r="A19" s="338" t="s">
        <v>52</v>
      </c>
      <c r="B19" s="802" t="s">
        <v>427</v>
      </c>
      <c r="C19" s="91"/>
      <c r="D19" s="400"/>
      <c r="E19" s="400"/>
      <c r="F19" s="336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</row>
    <row r="20" spans="1:28" ht="8.25" customHeight="1" x14ac:dyDescent="0.2">
      <c r="A20" s="322"/>
      <c r="B20" s="565"/>
      <c r="C20" s="334"/>
      <c r="D20" s="399"/>
      <c r="E20" s="400"/>
      <c r="F20" s="336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</row>
    <row r="21" spans="1:28" ht="12.75" customHeight="1" x14ac:dyDescent="0.25">
      <c r="A21" s="338" t="s">
        <v>53</v>
      </c>
      <c r="B21" s="802" t="s">
        <v>1080</v>
      </c>
      <c r="C21" s="334"/>
      <c r="D21" s="399"/>
      <c r="E21" s="400"/>
      <c r="F21" s="336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</row>
    <row r="22" spans="1:28" ht="24.95" customHeight="1" x14ac:dyDescent="0.2">
      <c r="A22" s="2283">
        <v>1</v>
      </c>
      <c r="B22" s="2284" t="s">
        <v>1274</v>
      </c>
      <c r="C22" s="2285">
        <v>0</v>
      </c>
      <c r="D22" s="2286">
        <v>19400</v>
      </c>
      <c r="E22" s="2286">
        <v>19400</v>
      </c>
      <c r="F22" s="336">
        <v>100</v>
      </c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</row>
    <row r="23" spans="1:28" ht="8.25" customHeight="1" x14ac:dyDescent="0.2">
      <c r="A23" s="25"/>
      <c r="B23" s="53"/>
      <c r="C23" s="91"/>
      <c r="D23" s="401"/>
      <c r="E23" s="401"/>
      <c r="F23" s="16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</row>
    <row r="24" spans="1:28" ht="16.5" customHeight="1" x14ac:dyDescent="0.2">
      <c r="A24" s="152" t="s">
        <v>298</v>
      </c>
      <c r="B24" s="315" t="s">
        <v>971</v>
      </c>
      <c r="C24" s="335">
        <v>290826</v>
      </c>
      <c r="D24" s="335">
        <v>493151.86900000006</v>
      </c>
      <c r="E24" s="335">
        <v>225298.81899999999</v>
      </c>
      <c r="F24" s="402">
        <v>45.685484160661261</v>
      </c>
      <c r="G24" s="1910"/>
      <c r="H24" s="1910"/>
      <c r="I24" s="1910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</row>
    <row r="25" spans="1:28" ht="7.5" customHeight="1" x14ac:dyDescent="0.2">
      <c r="A25" s="19"/>
      <c r="B25" s="54"/>
      <c r="C25" s="93"/>
      <c r="D25" s="403"/>
      <c r="E25" s="403"/>
      <c r="F25" s="404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</row>
    <row r="26" spans="1:28" ht="13.5" customHeight="1" x14ac:dyDescent="0.2">
      <c r="A26" s="338" t="s">
        <v>51</v>
      </c>
      <c r="B26" s="566" t="s">
        <v>87</v>
      </c>
      <c r="C26" s="94"/>
      <c r="D26" s="94"/>
      <c r="E26" s="94"/>
      <c r="F26" s="161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</row>
    <row r="27" spans="1:28" ht="13.5" customHeight="1" x14ac:dyDescent="0.2">
      <c r="A27" s="323">
        <v>1</v>
      </c>
      <c r="B27" s="325" t="s">
        <v>1275</v>
      </c>
      <c r="C27" s="64">
        <v>3000</v>
      </c>
      <c r="D27" s="64">
        <v>3000</v>
      </c>
      <c r="E27" s="64">
        <v>3000</v>
      </c>
      <c r="F27" s="336">
        <v>100</v>
      </c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</row>
    <row r="28" spans="1:28" ht="13.5" customHeight="1" x14ac:dyDescent="0.2">
      <c r="A28" s="323">
        <v>2</v>
      </c>
      <c r="B28" s="325" t="s">
        <v>1050</v>
      </c>
      <c r="C28" s="64">
        <v>2500</v>
      </c>
      <c r="D28" s="64">
        <v>2500</v>
      </c>
      <c r="E28" s="64">
        <v>2500</v>
      </c>
      <c r="F28" s="336">
        <v>100</v>
      </c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</row>
    <row r="29" spans="1:28" ht="13.5" customHeight="1" x14ac:dyDescent="0.2">
      <c r="A29" s="323">
        <v>3</v>
      </c>
      <c r="B29" s="325" t="s">
        <v>179</v>
      </c>
      <c r="C29" s="64">
        <v>2000</v>
      </c>
      <c r="D29" s="64">
        <v>2000</v>
      </c>
      <c r="E29" s="64">
        <v>2000</v>
      </c>
      <c r="F29" s="336">
        <v>100</v>
      </c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</row>
    <row r="30" spans="1:28" ht="13.5" customHeight="1" x14ac:dyDescent="0.2">
      <c r="A30" s="323">
        <v>4</v>
      </c>
      <c r="B30" s="325" t="s">
        <v>29</v>
      </c>
      <c r="C30" s="64">
        <v>2400</v>
      </c>
      <c r="D30" s="64">
        <v>2900</v>
      </c>
      <c r="E30" s="64">
        <v>2900</v>
      </c>
      <c r="F30" s="336">
        <v>100</v>
      </c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</row>
    <row r="31" spans="1:28" ht="13.5" customHeight="1" x14ac:dyDescent="0.2">
      <c r="A31" s="323">
        <v>5</v>
      </c>
      <c r="B31" s="325" t="s">
        <v>1051</v>
      </c>
      <c r="C31" s="64">
        <v>3200</v>
      </c>
      <c r="D31" s="64">
        <v>3200</v>
      </c>
      <c r="E31" s="64">
        <v>3200</v>
      </c>
      <c r="F31" s="336">
        <v>100</v>
      </c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</row>
    <row r="32" spans="1:28" ht="13.5" customHeight="1" x14ac:dyDescent="0.2">
      <c r="A32" s="323">
        <v>6</v>
      </c>
      <c r="B32" s="325" t="s">
        <v>209</v>
      </c>
      <c r="C32" s="64">
        <v>1000</v>
      </c>
      <c r="D32" s="64">
        <v>1000</v>
      </c>
      <c r="E32" s="64">
        <v>1000</v>
      </c>
      <c r="F32" s="336">
        <v>100</v>
      </c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</row>
    <row r="33" spans="1:28" ht="13.5" customHeight="1" x14ac:dyDescent="0.2">
      <c r="A33" s="323">
        <v>7</v>
      </c>
      <c r="B33" s="325" t="s">
        <v>32</v>
      </c>
      <c r="C33" s="344">
        <v>2750</v>
      </c>
      <c r="D33" s="344">
        <v>2750</v>
      </c>
      <c r="E33" s="344">
        <v>2750</v>
      </c>
      <c r="F33" s="336">
        <v>100</v>
      </c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</row>
    <row r="34" spans="1:28" ht="13.5" customHeight="1" x14ac:dyDescent="0.2">
      <c r="A34" s="675">
        <v>8</v>
      </c>
      <c r="B34" s="325" t="s">
        <v>181</v>
      </c>
      <c r="C34" s="344">
        <v>750</v>
      </c>
      <c r="D34" s="344">
        <v>750</v>
      </c>
      <c r="E34" s="344">
        <v>750</v>
      </c>
      <c r="F34" s="336">
        <v>100</v>
      </c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</row>
    <row r="35" spans="1:28" ht="13.5" customHeight="1" x14ac:dyDescent="0.2">
      <c r="A35" s="323">
        <v>9</v>
      </c>
      <c r="B35" s="325" t="s">
        <v>1052</v>
      </c>
      <c r="C35" s="344">
        <v>2000</v>
      </c>
      <c r="D35" s="344">
        <v>2000</v>
      </c>
      <c r="E35" s="344">
        <v>2000</v>
      </c>
      <c r="F35" s="336">
        <v>100</v>
      </c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</row>
    <row r="36" spans="1:28" ht="13.5" customHeight="1" x14ac:dyDescent="0.2">
      <c r="A36" s="323">
        <v>10</v>
      </c>
      <c r="B36" s="325" t="s">
        <v>430</v>
      </c>
      <c r="C36" s="344">
        <v>2500</v>
      </c>
      <c r="D36" s="344">
        <v>2500</v>
      </c>
      <c r="E36" s="344">
        <v>2500</v>
      </c>
      <c r="F36" s="336">
        <v>100</v>
      </c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</row>
    <row r="37" spans="1:28" ht="13.5" customHeight="1" x14ac:dyDescent="0.2">
      <c r="A37" s="323">
        <v>11</v>
      </c>
      <c r="B37" s="325" t="s">
        <v>1121</v>
      </c>
      <c r="C37" s="344">
        <v>1900</v>
      </c>
      <c r="D37" s="344">
        <v>1900</v>
      </c>
      <c r="E37" s="344">
        <v>1900</v>
      </c>
      <c r="F37" s="336">
        <v>100</v>
      </c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</row>
    <row r="38" spans="1:28" ht="13.5" customHeight="1" x14ac:dyDescent="0.2">
      <c r="A38" s="323">
        <v>12</v>
      </c>
      <c r="B38" s="325" t="s">
        <v>1122</v>
      </c>
      <c r="C38" s="344">
        <v>1500</v>
      </c>
      <c r="D38" s="344">
        <v>1500</v>
      </c>
      <c r="E38" s="344">
        <v>1500</v>
      </c>
      <c r="F38" s="336">
        <v>100</v>
      </c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</row>
    <row r="39" spans="1:28" ht="13.5" customHeight="1" x14ac:dyDescent="0.2">
      <c r="A39" s="323">
        <v>13</v>
      </c>
      <c r="B39" s="325" t="s">
        <v>1276</v>
      </c>
      <c r="C39" s="344">
        <v>2000</v>
      </c>
      <c r="D39" s="344">
        <v>2000</v>
      </c>
      <c r="E39" s="344">
        <v>2000</v>
      </c>
      <c r="F39" s="336">
        <v>100</v>
      </c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</row>
    <row r="40" spans="1:28" ht="9" customHeight="1" x14ac:dyDescent="0.2">
      <c r="A40" s="323"/>
      <c r="B40" s="326"/>
      <c r="C40" s="395"/>
      <c r="D40" s="344"/>
      <c r="E40" s="344"/>
      <c r="F40" s="336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</row>
    <row r="41" spans="1:28" ht="13.5" customHeight="1" x14ac:dyDescent="0.2">
      <c r="A41" s="338" t="s">
        <v>52</v>
      </c>
      <c r="B41" s="396" t="s">
        <v>88</v>
      </c>
      <c r="C41" s="397"/>
      <c r="D41" s="343"/>
      <c r="E41" s="343"/>
      <c r="F41" s="336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</row>
    <row r="42" spans="1:28" ht="13.5" customHeight="1" x14ac:dyDescent="0.2">
      <c r="A42" s="675">
        <v>1</v>
      </c>
      <c r="B42" s="325" t="s">
        <v>1053</v>
      </c>
      <c r="C42" s="397">
        <v>1000</v>
      </c>
      <c r="D42" s="343">
        <v>1000</v>
      </c>
      <c r="E42" s="343">
        <v>0</v>
      </c>
      <c r="F42" s="336">
        <v>0</v>
      </c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</row>
    <row r="43" spans="1:28" ht="13.5" customHeight="1" x14ac:dyDescent="0.2">
      <c r="A43" s="323">
        <v>2</v>
      </c>
      <c r="B43" s="325" t="s">
        <v>1054</v>
      </c>
      <c r="C43" s="397">
        <v>1000</v>
      </c>
      <c r="D43" s="343">
        <v>1000</v>
      </c>
      <c r="E43" s="343">
        <v>1000</v>
      </c>
      <c r="F43" s="336">
        <v>100</v>
      </c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</row>
    <row r="44" spans="1:28" ht="13.5" customHeight="1" x14ac:dyDescent="0.2">
      <c r="A44" s="323">
        <v>3</v>
      </c>
      <c r="B44" s="325" t="s">
        <v>716</v>
      </c>
      <c r="C44" s="343">
        <v>2900</v>
      </c>
      <c r="D44" s="343">
        <v>2900</v>
      </c>
      <c r="E44" s="343">
        <v>2900</v>
      </c>
      <c r="F44" s="336">
        <v>100</v>
      </c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</row>
    <row r="45" spans="1:28" ht="13.5" customHeight="1" x14ac:dyDescent="0.2">
      <c r="A45" s="323">
        <v>4</v>
      </c>
      <c r="B45" s="325" t="s">
        <v>148</v>
      </c>
      <c r="C45" s="343">
        <v>1000</v>
      </c>
      <c r="D45" s="343">
        <v>1000</v>
      </c>
      <c r="E45" s="343">
        <v>1000</v>
      </c>
      <c r="F45" s="336">
        <v>100</v>
      </c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</row>
    <row r="46" spans="1:28" ht="9.75" customHeight="1" x14ac:dyDescent="0.2">
      <c r="A46" s="323"/>
      <c r="B46" s="340"/>
      <c r="C46" s="343"/>
      <c r="D46" s="343"/>
      <c r="E46" s="343"/>
      <c r="F46" s="336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</row>
    <row r="47" spans="1:28" ht="13.5" customHeight="1" x14ac:dyDescent="0.2">
      <c r="A47" s="338" t="s">
        <v>53</v>
      </c>
      <c r="B47" s="339" t="s">
        <v>353</v>
      </c>
      <c r="C47" s="350"/>
      <c r="D47" s="405"/>
      <c r="E47" s="350"/>
      <c r="F47" s="336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</row>
    <row r="48" spans="1:28" ht="13.5" customHeight="1" x14ac:dyDescent="0.2">
      <c r="A48" s="322">
        <v>1</v>
      </c>
      <c r="B48" s="325" t="s">
        <v>1277</v>
      </c>
      <c r="C48" s="343">
        <v>2000</v>
      </c>
      <c r="D48" s="343">
        <v>2000</v>
      </c>
      <c r="E48" s="343">
        <v>2000</v>
      </c>
      <c r="F48" s="336">
        <v>100</v>
      </c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</row>
    <row r="49" spans="1:28" ht="13.5" customHeight="1" x14ac:dyDescent="0.2">
      <c r="A49" s="322">
        <v>2</v>
      </c>
      <c r="B49" s="325" t="s">
        <v>25</v>
      </c>
      <c r="C49" s="343">
        <v>2800</v>
      </c>
      <c r="D49" s="343">
        <v>2800</v>
      </c>
      <c r="E49" s="343">
        <v>2800</v>
      </c>
      <c r="F49" s="336">
        <v>100</v>
      </c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</row>
    <row r="50" spans="1:28" ht="13.5" customHeight="1" x14ac:dyDescent="0.2">
      <c r="A50" s="322">
        <v>3</v>
      </c>
      <c r="B50" s="564" t="s">
        <v>1055</v>
      </c>
      <c r="C50" s="343">
        <v>1300</v>
      </c>
      <c r="D50" s="343">
        <v>1300</v>
      </c>
      <c r="E50" s="343">
        <v>1300</v>
      </c>
      <c r="F50" s="336">
        <v>100</v>
      </c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</row>
    <row r="51" spans="1:28" ht="13.5" customHeight="1" x14ac:dyDescent="0.2">
      <c r="A51" s="323">
        <v>4</v>
      </c>
      <c r="B51" s="567" t="s">
        <v>1105</v>
      </c>
      <c r="C51" s="343">
        <v>1000</v>
      </c>
      <c r="D51" s="343">
        <v>1000</v>
      </c>
      <c r="E51" s="343">
        <v>1000</v>
      </c>
      <c r="F51" s="336">
        <v>100</v>
      </c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</row>
    <row r="52" spans="1:28" ht="13.5" customHeight="1" x14ac:dyDescent="0.2">
      <c r="A52" s="322">
        <v>5</v>
      </c>
      <c r="B52" s="571" t="s">
        <v>1278</v>
      </c>
      <c r="C52" s="343">
        <v>3000</v>
      </c>
      <c r="D52" s="343">
        <v>3000</v>
      </c>
      <c r="E52" s="343">
        <v>3000</v>
      </c>
      <c r="F52" s="336">
        <v>100</v>
      </c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</row>
    <row r="53" spans="1:28" ht="13.5" customHeight="1" x14ac:dyDescent="0.2">
      <c r="A53" s="322">
        <v>6</v>
      </c>
      <c r="B53" s="571" t="s">
        <v>356</v>
      </c>
      <c r="C53" s="343">
        <v>0</v>
      </c>
      <c r="D53" s="343">
        <v>27875.363000000001</v>
      </c>
      <c r="E53" s="343">
        <v>16400.965</v>
      </c>
      <c r="F53" s="336">
        <v>58.836776403593383</v>
      </c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</row>
    <row r="54" spans="1:28" ht="13.5" customHeight="1" x14ac:dyDescent="0.2">
      <c r="A54" s="322">
        <v>7</v>
      </c>
      <c r="B54" s="325" t="s">
        <v>974</v>
      </c>
      <c r="C54" s="343">
        <v>0</v>
      </c>
      <c r="D54" s="343">
        <v>373496.50600000005</v>
      </c>
      <c r="E54" s="343">
        <v>131144.19099999999</v>
      </c>
      <c r="F54" s="336">
        <v>35.112561668783052</v>
      </c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</row>
    <row r="55" spans="1:28" ht="13.5" customHeight="1" x14ac:dyDescent="0.2">
      <c r="A55" s="322">
        <v>8</v>
      </c>
      <c r="B55" s="325" t="s">
        <v>1004</v>
      </c>
      <c r="C55" s="343">
        <v>0</v>
      </c>
      <c r="D55" s="343">
        <v>47</v>
      </c>
      <c r="E55" s="343">
        <v>0</v>
      </c>
      <c r="F55" s="336">
        <v>0</v>
      </c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</row>
    <row r="56" spans="1:28" ht="13.5" customHeight="1" x14ac:dyDescent="0.2">
      <c r="A56" s="322">
        <v>9</v>
      </c>
      <c r="B56" s="325" t="s">
        <v>1056</v>
      </c>
      <c r="C56" s="343">
        <v>0</v>
      </c>
      <c r="D56" s="343">
        <v>335</v>
      </c>
      <c r="E56" s="343">
        <v>335</v>
      </c>
      <c r="F56" s="336">
        <v>100</v>
      </c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</row>
    <row r="57" spans="1:28" ht="9.75" customHeight="1" x14ac:dyDescent="0.2">
      <c r="A57" s="322"/>
      <c r="B57" s="2"/>
      <c r="C57" s="345"/>
      <c r="D57" s="345"/>
      <c r="E57" s="345"/>
      <c r="F57" s="336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</row>
    <row r="58" spans="1:28" ht="13.5" customHeight="1" x14ac:dyDescent="0.2">
      <c r="A58" s="338" t="s">
        <v>54</v>
      </c>
      <c r="B58" s="341" t="s">
        <v>89</v>
      </c>
      <c r="C58" s="343"/>
      <c r="D58" s="343"/>
      <c r="E58" s="343"/>
      <c r="F58" s="336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</row>
    <row r="59" spans="1:28" ht="13.5" customHeight="1" x14ac:dyDescent="0.2">
      <c r="A59" s="322">
        <v>1</v>
      </c>
      <c r="B59" s="568" t="s">
        <v>975</v>
      </c>
      <c r="C59" s="64">
        <v>0</v>
      </c>
      <c r="D59" s="64">
        <v>12700</v>
      </c>
      <c r="E59" s="64">
        <v>0</v>
      </c>
      <c r="F59" s="336">
        <v>0</v>
      </c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</row>
    <row r="60" spans="1:28" ht="9.75" customHeight="1" x14ac:dyDescent="0.2">
      <c r="A60" s="322"/>
      <c r="B60" s="342"/>
      <c r="C60" s="64"/>
      <c r="D60" s="64"/>
      <c r="E60" s="64"/>
      <c r="F60" s="336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</row>
    <row r="61" spans="1:28" ht="13.5" customHeight="1" x14ac:dyDescent="0.2">
      <c r="A61" s="338" t="s">
        <v>369</v>
      </c>
      <c r="B61" s="569" t="s">
        <v>370</v>
      </c>
      <c r="C61" s="344"/>
      <c r="D61" s="344"/>
      <c r="E61" s="344"/>
      <c r="F61" s="336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</row>
    <row r="62" spans="1:28" ht="13.5" customHeight="1" x14ac:dyDescent="0.2">
      <c r="A62" s="322">
        <v>1</v>
      </c>
      <c r="B62" s="2" t="s">
        <v>1067</v>
      </c>
      <c r="C62" s="344">
        <v>176294</v>
      </c>
      <c r="D62" s="344">
        <v>8391</v>
      </c>
      <c r="E62" s="344">
        <v>8112.2219999999998</v>
      </c>
      <c r="F62" s="336">
        <v>96.677654629960671</v>
      </c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</row>
    <row r="63" spans="1:28" ht="13.5" customHeight="1" x14ac:dyDescent="0.2">
      <c r="A63" s="322">
        <v>2</v>
      </c>
      <c r="B63" s="2" t="s">
        <v>1123</v>
      </c>
      <c r="C63" s="344">
        <v>71032</v>
      </c>
      <c r="D63" s="344">
        <v>26307</v>
      </c>
      <c r="E63" s="344">
        <v>26306.440999999999</v>
      </c>
      <c r="F63" s="336">
        <v>99.997875090280147</v>
      </c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</row>
    <row r="64" spans="1:28" ht="9.75" customHeight="1" x14ac:dyDescent="0.2">
      <c r="A64" s="338"/>
      <c r="B64" s="570"/>
      <c r="C64" s="344"/>
      <c r="D64" s="344"/>
      <c r="E64" s="344"/>
      <c r="F64" s="336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</row>
    <row r="65" spans="1:28" ht="13.5" customHeight="1" thickBot="1" x14ac:dyDescent="0.25">
      <c r="A65" s="322"/>
      <c r="B65" s="2"/>
      <c r="C65" s="64"/>
      <c r="D65" s="64"/>
      <c r="E65" s="64"/>
      <c r="F65" s="336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</row>
    <row r="66" spans="1:28" ht="20.100000000000001" customHeight="1" thickBot="1" x14ac:dyDescent="0.25">
      <c r="A66" s="2336"/>
      <c r="B66" s="2337" t="s">
        <v>34</v>
      </c>
      <c r="C66" s="2338">
        <v>290826</v>
      </c>
      <c r="D66" s="2338">
        <v>520551.86900000006</v>
      </c>
      <c r="E66" s="2338">
        <v>252698.81899999999</v>
      </c>
      <c r="F66" s="406">
        <v>48.544407204885083</v>
      </c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</row>
    <row r="67" spans="1:28" ht="19.5" customHeight="1" x14ac:dyDescent="0.2">
      <c r="B67" s="371"/>
    </row>
    <row r="68" spans="1:28" ht="8.25" customHeight="1" x14ac:dyDescent="0.2"/>
    <row r="70" spans="1:28" x14ac:dyDescent="0.2">
      <c r="B70" s="144"/>
      <c r="C70" s="7"/>
      <c r="D70" s="7"/>
      <c r="E70" s="7"/>
    </row>
    <row r="71" spans="1:28" x14ac:dyDescent="0.2">
      <c r="B71" s="144"/>
      <c r="C71" s="7"/>
      <c r="D71" s="7"/>
      <c r="E71" s="7"/>
    </row>
    <row r="72" spans="1:28" x14ac:dyDescent="0.2">
      <c r="B72" s="144"/>
      <c r="C72" s="7"/>
      <c r="D72" s="7"/>
      <c r="E72" s="7"/>
    </row>
    <row r="73" spans="1:28" x14ac:dyDescent="0.2">
      <c r="B73" s="144"/>
      <c r="C73" s="7"/>
      <c r="D73" s="7"/>
      <c r="E73" s="7"/>
    </row>
  </sheetData>
  <mergeCells count="6">
    <mergeCell ref="A5:F5"/>
    <mergeCell ref="A6:F6"/>
    <mergeCell ref="A7:F7"/>
    <mergeCell ref="G4:K4"/>
    <mergeCell ref="G5:K5"/>
    <mergeCell ref="G6:K6"/>
  </mergeCells>
  <phoneticPr fontId="0" type="noConversion"/>
  <printOptions horizontalCentered="1" verticalCentered="1"/>
  <pageMargins left="0.15748031496062992" right="0.23622047244094491" top="0.47" bottom="0.36" header="0.16" footer="0.23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zoomScale="80" zoomScaleNormal="80" zoomScaleSheetLayoutView="75" workbookViewId="0">
      <selection activeCell="F3" sqref="F3"/>
    </sheetView>
  </sheetViews>
  <sheetFormatPr defaultRowHeight="12.75" x14ac:dyDescent="0.2"/>
  <cols>
    <col min="1" max="1" width="6.7109375" style="12" customWidth="1"/>
    <col min="2" max="2" width="64.140625" style="12" customWidth="1"/>
    <col min="3" max="5" width="11.7109375" style="12" customWidth="1"/>
    <col min="6" max="6" width="10" style="12" customWidth="1"/>
    <col min="7" max="10" width="9.140625" style="12" customWidth="1"/>
    <col min="11" max="16384" width="9.140625" style="12"/>
  </cols>
  <sheetData>
    <row r="2" spans="1:6" x14ac:dyDescent="0.2">
      <c r="A2" s="18"/>
      <c r="C2" s="47"/>
      <c r="D2" s="2472"/>
      <c r="E2" s="2472"/>
    </row>
    <row r="3" spans="1:6" x14ac:dyDescent="0.2">
      <c r="C3" s="47"/>
      <c r="D3" s="47"/>
      <c r="F3" s="518" t="s">
        <v>1284</v>
      </c>
    </row>
    <row r="4" spans="1:6" x14ac:dyDescent="0.2">
      <c r="C4" s="47"/>
      <c r="D4" s="47"/>
      <c r="F4" s="519" t="s">
        <v>55</v>
      </c>
    </row>
    <row r="5" spans="1:6" ht="15.75" hidden="1" x14ac:dyDescent="0.25">
      <c r="A5" s="13"/>
      <c r="B5" s="13"/>
      <c r="C5" s="13"/>
      <c r="D5" s="13"/>
      <c r="F5" s="146" t="s">
        <v>614</v>
      </c>
    </row>
    <row r="6" spans="1:6" ht="15.75" x14ac:dyDescent="0.25">
      <c r="A6" s="13"/>
      <c r="B6" s="13"/>
      <c r="C6" s="13"/>
      <c r="D6" s="13"/>
    </row>
    <row r="7" spans="1:6" ht="15.75" x14ac:dyDescent="0.25">
      <c r="A7" s="2460"/>
      <c r="B7" s="2471"/>
      <c r="C7" s="50"/>
      <c r="D7" s="50"/>
    </row>
    <row r="8" spans="1:6" ht="15.75" x14ac:dyDescent="0.25">
      <c r="A8" s="48"/>
      <c r="B8" s="48"/>
      <c r="C8" s="13"/>
      <c r="D8" s="13"/>
    </row>
    <row r="9" spans="1:6" ht="18.75" x14ac:dyDescent="0.3">
      <c r="A9" s="2464" t="s">
        <v>1283</v>
      </c>
      <c r="B9" s="2464"/>
      <c r="C9" s="2464"/>
      <c r="D9" s="2464"/>
      <c r="E9" s="2464"/>
      <c r="F9" s="2464"/>
    </row>
    <row r="10" spans="1:6" ht="18.75" x14ac:dyDescent="0.3">
      <c r="A10" s="2464" t="s">
        <v>972</v>
      </c>
      <c r="B10" s="2464"/>
      <c r="C10" s="2464"/>
      <c r="D10" s="2464"/>
      <c r="E10" s="2464"/>
      <c r="F10" s="2464"/>
    </row>
    <row r="11" spans="1:6" ht="18.75" x14ac:dyDescent="0.3">
      <c r="A11" s="2464"/>
      <c r="B11" s="2464"/>
      <c r="C11" s="2464"/>
      <c r="D11" s="2464"/>
      <c r="E11" s="2464"/>
      <c r="F11" s="2464"/>
    </row>
    <row r="12" spans="1:6" ht="18.75" x14ac:dyDescent="0.3">
      <c r="A12" s="2470" t="s">
        <v>56</v>
      </c>
      <c r="B12" s="2470"/>
      <c r="C12" s="2470"/>
      <c r="D12" s="2470"/>
      <c r="E12" s="2470"/>
      <c r="F12" s="2470"/>
    </row>
    <row r="13" spans="1:6" ht="15.75" x14ac:dyDescent="0.25">
      <c r="A13" s="46"/>
      <c r="B13" s="50"/>
      <c r="C13" s="50"/>
      <c r="D13" s="50"/>
    </row>
    <row r="14" spans="1:6" ht="15.75" x14ac:dyDescent="0.25">
      <c r="A14" s="46"/>
      <c r="B14" s="50"/>
      <c r="C14" s="50"/>
      <c r="D14" s="50"/>
    </row>
    <row r="15" spans="1:6" ht="15.75" x14ac:dyDescent="0.25">
      <c r="A15" s="48"/>
      <c r="B15" s="49"/>
      <c r="C15" s="51"/>
      <c r="D15" s="51"/>
    </row>
    <row r="16" spans="1:6" ht="15.75" x14ac:dyDescent="0.25">
      <c r="A16" s="48"/>
      <c r="B16" s="48"/>
      <c r="C16" s="13"/>
      <c r="D16" s="13"/>
    </row>
    <row r="17" spans="1:9" ht="16.5" thickBot="1" x14ac:dyDescent="0.3">
      <c r="A17" s="13"/>
      <c r="B17" s="13" t="s">
        <v>542</v>
      </c>
    </row>
    <row r="18" spans="1:9" ht="15.75" x14ac:dyDescent="0.25">
      <c r="A18" s="355"/>
      <c r="B18" s="41"/>
      <c r="C18" s="851" t="s">
        <v>1194</v>
      </c>
      <c r="D18" s="851" t="s">
        <v>1194</v>
      </c>
      <c r="E18" s="628" t="s">
        <v>1194</v>
      </c>
      <c r="F18" s="98" t="s">
        <v>1194</v>
      </c>
      <c r="G18" s="15"/>
      <c r="H18" s="5"/>
      <c r="I18" s="5"/>
    </row>
    <row r="19" spans="1:9" ht="15.75" x14ac:dyDescent="0.25">
      <c r="A19" s="357" t="s">
        <v>660</v>
      </c>
      <c r="B19" s="42" t="s">
        <v>31</v>
      </c>
      <c r="C19" s="915" t="s">
        <v>36</v>
      </c>
      <c r="D19" s="915" t="s">
        <v>324</v>
      </c>
      <c r="E19" s="631" t="s">
        <v>139</v>
      </c>
      <c r="F19" s="67" t="s">
        <v>139</v>
      </c>
      <c r="G19" s="16"/>
      <c r="H19" s="5"/>
      <c r="I19" s="5"/>
    </row>
    <row r="20" spans="1:9" ht="16.5" thickBot="1" x14ac:dyDescent="0.3">
      <c r="A20" s="356"/>
      <c r="B20" s="43"/>
      <c r="C20" s="916" t="s">
        <v>8</v>
      </c>
      <c r="D20" s="916" t="s">
        <v>8</v>
      </c>
      <c r="E20" s="632"/>
      <c r="F20" s="71" t="s">
        <v>191</v>
      </c>
      <c r="G20" s="16"/>
      <c r="H20" s="5"/>
      <c r="I20" s="5"/>
    </row>
    <row r="21" spans="1:9" ht="15.75" x14ac:dyDescent="0.2">
      <c r="A21" s="856">
        <v>1</v>
      </c>
      <c r="B21" s="861">
        <v>2</v>
      </c>
      <c r="C21" s="1914">
        <v>3</v>
      </c>
      <c r="D21" s="2246">
        <v>4</v>
      </c>
      <c r="E21" s="2248">
        <v>5</v>
      </c>
      <c r="F21" s="862">
        <v>6</v>
      </c>
      <c r="G21" s="681"/>
      <c r="H21" s="17"/>
      <c r="I21" s="17"/>
    </row>
    <row r="22" spans="1:9" x14ac:dyDescent="0.2">
      <c r="A22" s="25"/>
      <c r="B22" s="60"/>
      <c r="C22" s="76"/>
      <c r="D22" s="148"/>
      <c r="E22" s="148"/>
      <c r="F22" s="150"/>
    </row>
    <row r="23" spans="1:9" ht="25.5" customHeight="1" x14ac:dyDescent="0.25">
      <c r="A23" s="35" t="s">
        <v>130</v>
      </c>
      <c r="B23" s="347" t="s">
        <v>973</v>
      </c>
      <c r="C23" s="348">
        <v>19293</v>
      </c>
      <c r="D23" s="348">
        <v>514293</v>
      </c>
      <c r="E23" s="348">
        <v>495000</v>
      </c>
      <c r="F23" s="574">
        <v>0</v>
      </c>
      <c r="G23" s="1909"/>
      <c r="H23" s="1909"/>
      <c r="I23" s="1909"/>
    </row>
    <row r="24" spans="1:9" ht="29.25" customHeight="1" x14ac:dyDescent="0.25">
      <c r="A24" s="37"/>
      <c r="B24" s="72"/>
      <c r="C24" s="45"/>
      <c r="D24" s="74"/>
      <c r="E24" s="74"/>
      <c r="F24" s="372"/>
    </row>
    <row r="25" spans="1:9" ht="50.1" customHeight="1" x14ac:dyDescent="0.2">
      <c r="A25" s="917">
        <v>1</v>
      </c>
      <c r="B25" s="667" t="s">
        <v>1106</v>
      </c>
      <c r="C25" s="676">
        <v>19293</v>
      </c>
      <c r="D25" s="676">
        <v>19293</v>
      </c>
      <c r="E25" s="676">
        <v>0</v>
      </c>
      <c r="F25" s="677">
        <v>0</v>
      </c>
    </row>
    <row r="26" spans="1:9" ht="50.1" customHeight="1" x14ac:dyDescent="0.2">
      <c r="A26" s="917">
        <v>2</v>
      </c>
      <c r="B26" s="667" t="s">
        <v>1281</v>
      </c>
      <c r="C26" s="676">
        <v>0</v>
      </c>
      <c r="D26" s="676">
        <v>495000</v>
      </c>
      <c r="E26" s="676">
        <v>495000</v>
      </c>
      <c r="F26" s="677">
        <v>100</v>
      </c>
    </row>
    <row r="27" spans="1:9" ht="42.75" customHeight="1" x14ac:dyDescent="0.25">
      <c r="A27" s="572" t="s">
        <v>298</v>
      </c>
      <c r="B27" s="573" t="s">
        <v>537</v>
      </c>
      <c r="C27" s="348">
        <v>0</v>
      </c>
      <c r="D27" s="348">
        <v>44000</v>
      </c>
      <c r="E27" s="348">
        <v>44000</v>
      </c>
      <c r="F27" s="574">
        <v>100</v>
      </c>
      <c r="G27" s="1909"/>
      <c r="H27" s="1909"/>
      <c r="I27" s="1909"/>
    </row>
    <row r="28" spans="1:9" ht="15" customHeight="1" x14ac:dyDescent="0.25">
      <c r="A28" s="605"/>
      <c r="B28" s="602"/>
      <c r="C28" s="603"/>
      <c r="D28" s="603"/>
      <c r="E28" s="603"/>
      <c r="F28" s="604"/>
    </row>
    <row r="29" spans="1:9" ht="36.75" customHeight="1" x14ac:dyDescent="0.2">
      <c r="A29" s="1845">
        <v>1</v>
      </c>
      <c r="B29" s="1846" t="s">
        <v>1282</v>
      </c>
      <c r="C29" s="676">
        <v>0</v>
      </c>
      <c r="D29" s="676">
        <v>44000</v>
      </c>
      <c r="E29" s="676">
        <v>44000</v>
      </c>
      <c r="F29" s="677">
        <v>100</v>
      </c>
    </row>
    <row r="30" spans="1:9" ht="31.5" customHeight="1" thickBot="1" x14ac:dyDescent="0.3">
      <c r="A30" s="38"/>
      <c r="B30" s="69"/>
      <c r="C30" s="74"/>
      <c r="D30" s="373"/>
      <c r="E30" s="373"/>
      <c r="F30" s="374"/>
    </row>
    <row r="31" spans="1:9" ht="24.75" customHeight="1" thickBot="1" x14ac:dyDescent="0.3">
      <c r="A31" s="39"/>
      <c r="B31" s="40" t="s">
        <v>34</v>
      </c>
      <c r="C31" s="346">
        <v>19293</v>
      </c>
      <c r="D31" s="346">
        <v>558293</v>
      </c>
      <c r="E31" s="346">
        <v>539000</v>
      </c>
      <c r="F31" s="375">
        <v>96.544287676900836</v>
      </c>
      <c r="H31" s="9"/>
    </row>
    <row r="33" spans="2:5" x14ac:dyDescent="0.2">
      <c r="B33" s="144"/>
      <c r="C33" s="9"/>
      <c r="D33" s="9"/>
      <c r="E33" s="9"/>
    </row>
    <row r="34" spans="2:5" x14ac:dyDescent="0.2">
      <c r="B34" s="144"/>
      <c r="C34" s="9"/>
      <c r="D34" s="9"/>
      <c r="E34" s="9"/>
    </row>
  </sheetData>
  <mergeCells count="6">
    <mergeCell ref="A11:F11"/>
    <mergeCell ref="A12:F12"/>
    <mergeCell ref="A7:B7"/>
    <mergeCell ref="D2:E2"/>
    <mergeCell ref="A9:F9"/>
    <mergeCell ref="A10:F10"/>
  </mergeCells>
  <phoneticPr fontId="0" type="noConversion"/>
  <printOptions horizontalCentered="1" verticalCentered="1"/>
  <pageMargins left="0.17" right="0.17" top="0.15748031496062992" bottom="1.99" header="0.98" footer="0.34"/>
  <pageSetup paperSize="9" scale="8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5"/>
  <dimension ref="A2:I46"/>
  <sheetViews>
    <sheetView zoomScale="80" zoomScaleNormal="80" workbookViewId="0">
      <pane xSplit="2" ySplit="22" topLeftCell="C27" activePane="bottomRight" state="frozen"/>
      <selection pane="topRight"/>
      <selection pane="bottomLeft"/>
      <selection pane="bottomRight" activeCell="F2" sqref="F2"/>
    </sheetView>
  </sheetViews>
  <sheetFormatPr defaultRowHeight="12.75" x14ac:dyDescent="0.2"/>
  <cols>
    <col min="1" max="1" width="8.42578125" style="532" customWidth="1"/>
    <col min="2" max="2" width="67.42578125" style="532" customWidth="1"/>
    <col min="3" max="6" width="11.7109375" style="532" customWidth="1"/>
    <col min="7" max="16" width="9.140625" style="532" customWidth="1"/>
    <col min="17" max="16384" width="9.140625" style="532"/>
  </cols>
  <sheetData>
    <row r="2" spans="1:6" x14ac:dyDescent="0.2">
      <c r="A2" s="534"/>
      <c r="C2" s="533"/>
      <c r="D2" s="533"/>
      <c r="F2" s="533" t="s">
        <v>1288</v>
      </c>
    </row>
    <row r="3" spans="1:6" x14ac:dyDescent="0.2">
      <c r="C3" s="533"/>
      <c r="D3" s="533"/>
      <c r="F3" s="533" t="s">
        <v>55</v>
      </c>
    </row>
    <row r="4" spans="1:6" hidden="1" x14ac:dyDescent="0.2">
      <c r="C4" s="803"/>
      <c r="D4" s="803"/>
      <c r="F4" s="535" t="s">
        <v>500</v>
      </c>
    </row>
    <row r="5" spans="1:6" x14ac:dyDescent="0.2">
      <c r="C5" s="803"/>
      <c r="D5" s="803"/>
    </row>
    <row r="6" spans="1:6" ht="15.75" x14ac:dyDescent="0.25">
      <c r="A6" s="804"/>
      <c r="B6" s="804"/>
      <c r="C6" s="804"/>
      <c r="D6" s="804"/>
    </row>
    <row r="7" spans="1:6" ht="15.75" x14ac:dyDescent="0.25">
      <c r="A7" s="804"/>
      <c r="B7" s="804"/>
      <c r="C7" s="804"/>
      <c r="D7" s="804"/>
    </row>
    <row r="8" spans="1:6" ht="15.75" x14ac:dyDescent="0.25">
      <c r="A8" s="2473"/>
      <c r="B8" s="2473"/>
      <c r="C8" s="805"/>
      <c r="D8" s="805"/>
    </row>
    <row r="9" spans="1:6" ht="15.75" x14ac:dyDescent="0.25">
      <c r="A9" s="806"/>
      <c r="B9" s="806"/>
      <c r="C9" s="804"/>
      <c r="D9" s="804"/>
    </row>
    <row r="10" spans="1:6" ht="15.75" x14ac:dyDescent="0.25">
      <c r="A10" s="2473" t="s">
        <v>1287</v>
      </c>
      <c r="B10" s="2473"/>
      <c r="C10" s="2473"/>
      <c r="D10" s="2473"/>
      <c r="E10" s="2473"/>
      <c r="F10" s="2473"/>
    </row>
    <row r="11" spans="1:6" ht="15.75" x14ac:dyDescent="0.25">
      <c r="A11" s="2473" t="s">
        <v>493</v>
      </c>
      <c r="B11" s="2473"/>
      <c r="C11" s="2473"/>
      <c r="D11" s="2473"/>
      <c r="E11" s="2473"/>
      <c r="F11" s="2473"/>
    </row>
    <row r="12" spans="1:6" ht="15.75" x14ac:dyDescent="0.25">
      <c r="A12" s="800"/>
      <c r="B12" s="800"/>
      <c r="C12" s="800"/>
      <c r="D12" s="800"/>
      <c r="E12" s="800"/>
      <c r="F12" s="800"/>
    </row>
    <row r="13" spans="1:6" ht="15.75" x14ac:dyDescent="0.25">
      <c r="A13" s="2474" t="s">
        <v>56</v>
      </c>
      <c r="B13" s="2474"/>
      <c r="C13" s="2474"/>
      <c r="D13" s="2474"/>
      <c r="E13" s="2474"/>
      <c r="F13" s="2474"/>
    </row>
    <row r="14" spans="1:6" ht="15.75" x14ac:dyDescent="0.25">
      <c r="A14" s="807"/>
      <c r="B14" s="805"/>
      <c r="C14" s="805"/>
      <c r="D14" s="805"/>
    </row>
    <row r="15" spans="1:6" ht="15.75" x14ac:dyDescent="0.25">
      <c r="A15" s="807"/>
      <c r="B15" s="805"/>
      <c r="C15" s="805"/>
      <c r="D15" s="805"/>
    </row>
    <row r="16" spans="1:6" ht="15.75" x14ac:dyDescent="0.25">
      <c r="A16" s="806"/>
      <c r="B16" s="800"/>
      <c r="C16" s="808"/>
      <c r="D16" s="808"/>
    </row>
    <row r="17" spans="1:9" ht="15.75" x14ac:dyDescent="0.25">
      <c r="A17" s="806"/>
      <c r="B17" s="806"/>
      <c r="C17" s="804"/>
      <c r="D17" s="804"/>
    </row>
    <row r="18" spans="1:9" ht="16.5" thickBot="1" x14ac:dyDescent="0.3">
      <c r="A18" s="804"/>
      <c r="B18" s="804" t="s">
        <v>542</v>
      </c>
    </row>
    <row r="19" spans="1:9" ht="15.75" x14ac:dyDescent="0.25">
      <c r="A19" s="918"/>
      <c r="B19" s="918"/>
      <c r="C19" s="1807" t="s">
        <v>1194</v>
      </c>
      <c r="D19" s="919" t="s">
        <v>1194</v>
      </c>
      <c r="E19" s="628" t="s">
        <v>1194</v>
      </c>
      <c r="F19" s="98" t="s">
        <v>1194</v>
      </c>
    </row>
    <row r="20" spans="1:9" ht="15.75" x14ac:dyDescent="0.25">
      <c r="A20" s="920" t="s">
        <v>660</v>
      </c>
      <c r="B20" s="920" t="s">
        <v>31</v>
      </c>
      <c r="C20" s="1808" t="s">
        <v>36</v>
      </c>
      <c r="D20" s="922" t="s">
        <v>324</v>
      </c>
      <c r="E20" s="631" t="s">
        <v>139</v>
      </c>
      <c r="F20" s="67" t="s">
        <v>139</v>
      </c>
    </row>
    <row r="21" spans="1:9" ht="16.5" thickBot="1" x14ac:dyDescent="0.3">
      <c r="A21" s="923"/>
      <c r="B21" s="923"/>
      <c r="C21" s="2225" t="s">
        <v>8</v>
      </c>
      <c r="D21" s="2226" t="s">
        <v>8</v>
      </c>
      <c r="E21" s="2227"/>
      <c r="F21" s="2228" t="s">
        <v>191</v>
      </c>
    </row>
    <row r="22" spans="1:9" ht="15.75" x14ac:dyDescent="0.2">
      <c r="A22" s="2223">
        <v>1</v>
      </c>
      <c r="B22" s="861">
        <v>2</v>
      </c>
      <c r="C22" s="1914">
        <v>3</v>
      </c>
      <c r="D22" s="2249">
        <v>4</v>
      </c>
      <c r="E22" s="2250">
        <v>5</v>
      </c>
      <c r="F22" s="2224">
        <v>6</v>
      </c>
    </row>
    <row r="23" spans="1:9" x14ac:dyDescent="0.2">
      <c r="A23" s="322"/>
      <c r="B23" s="809"/>
      <c r="C23" s="76"/>
      <c r="D23" s="148"/>
      <c r="E23" s="148"/>
      <c r="F23" s="150"/>
    </row>
    <row r="24" spans="1:9" ht="31.5" customHeight="1" x14ac:dyDescent="0.3">
      <c r="A24" s="816" t="s">
        <v>130</v>
      </c>
      <c r="B24" s="817" t="s">
        <v>494</v>
      </c>
      <c r="C24" s="818">
        <v>0</v>
      </c>
      <c r="D24" s="819">
        <v>0</v>
      </c>
      <c r="E24" s="819">
        <v>0</v>
      </c>
      <c r="F24" s="815">
        <v>0</v>
      </c>
    </row>
    <row r="25" spans="1:9" ht="16.5" x14ac:dyDescent="0.25">
      <c r="A25" s="820"/>
      <c r="B25" s="821"/>
      <c r="C25" s="823"/>
      <c r="D25" s="824"/>
      <c r="E25" s="824"/>
      <c r="F25" s="825"/>
    </row>
    <row r="26" spans="1:9" s="810" customFormat="1" ht="30" hidden="1" customHeight="1" x14ac:dyDescent="0.2">
      <c r="A26" s="826">
        <v>1</v>
      </c>
      <c r="B26" s="827" t="s">
        <v>1005</v>
      </c>
      <c r="C26" s="848"/>
      <c r="D26" s="849"/>
      <c r="E26" s="849"/>
      <c r="F26" s="850" t="e">
        <v>#DIV/0!</v>
      </c>
    </row>
    <row r="27" spans="1:9" s="810" customFormat="1" ht="30" customHeight="1" x14ac:dyDescent="0.25">
      <c r="A27" s="820"/>
      <c r="B27" s="821"/>
      <c r="C27" s="829"/>
      <c r="D27" s="830"/>
      <c r="E27" s="830"/>
      <c r="F27" s="831"/>
    </row>
    <row r="28" spans="1:9" s="810" customFormat="1" ht="30" customHeight="1" x14ac:dyDescent="0.3">
      <c r="A28" s="816" t="s">
        <v>298</v>
      </c>
      <c r="B28" s="817" t="s">
        <v>495</v>
      </c>
      <c r="C28" s="818">
        <v>888000</v>
      </c>
      <c r="D28" s="819">
        <v>1118015</v>
      </c>
      <c r="E28" s="819">
        <v>1115014.9450000001</v>
      </c>
      <c r="F28" s="815">
        <v>99.731662365889548</v>
      </c>
      <c r="G28" s="1730"/>
      <c r="H28" s="1730"/>
      <c r="I28" s="1730"/>
    </row>
    <row r="29" spans="1:9" s="810" customFormat="1" ht="30" customHeight="1" x14ac:dyDescent="0.25">
      <c r="A29" s="832"/>
      <c r="B29" s="833"/>
      <c r="C29" s="834"/>
      <c r="D29" s="835"/>
      <c r="E29" s="836"/>
      <c r="F29" s="837"/>
    </row>
    <row r="30" spans="1:9" s="810" customFormat="1" ht="30" customHeight="1" x14ac:dyDescent="0.2">
      <c r="A30" s="826">
        <v>1</v>
      </c>
      <c r="B30" s="827" t="s">
        <v>1057</v>
      </c>
      <c r="C30" s="828">
        <v>8000</v>
      </c>
      <c r="D30" s="838">
        <v>3000</v>
      </c>
      <c r="E30" s="838">
        <v>0</v>
      </c>
      <c r="F30" s="850">
        <v>0</v>
      </c>
    </row>
    <row r="31" spans="1:9" s="810" customFormat="1" ht="30" customHeight="1" x14ac:dyDescent="0.2">
      <c r="A31" s="826">
        <v>2</v>
      </c>
      <c r="B31" s="827" t="s">
        <v>1285</v>
      </c>
      <c r="C31" s="828">
        <v>880000</v>
      </c>
      <c r="D31" s="838">
        <v>1115015</v>
      </c>
      <c r="E31" s="838">
        <v>1115014.9450000001</v>
      </c>
      <c r="F31" s="850">
        <v>100</v>
      </c>
    </row>
    <row r="32" spans="1:9" s="810" customFormat="1" ht="30" customHeight="1" thickBot="1" x14ac:dyDescent="0.3">
      <c r="A32" s="820"/>
      <c r="B32" s="821"/>
      <c r="C32" s="822"/>
      <c r="D32" s="839"/>
      <c r="E32" s="840"/>
      <c r="F32" s="841"/>
    </row>
    <row r="33" spans="1:9" ht="30" customHeight="1" thickTop="1" thickBot="1" x14ac:dyDescent="0.25">
      <c r="A33" s="842" t="s">
        <v>661</v>
      </c>
      <c r="B33" s="811" t="s">
        <v>496</v>
      </c>
      <c r="C33" s="812">
        <v>888000</v>
      </c>
      <c r="D33" s="813">
        <v>1118015</v>
      </c>
      <c r="E33" s="813">
        <v>1115014.9450000001</v>
      </c>
      <c r="F33" s="814">
        <v>99.731662365889548</v>
      </c>
    </row>
    <row r="34" spans="1:9" ht="30" customHeight="1" thickTop="1" x14ac:dyDescent="0.25">
      <c r="A34" s="832"/>
      <c r="B34" s="843"/>
      <c r="C34" s="844"/>
      <c r="D34" s="845"/>
      <c r="E34" s="836"/>
      <c r="F34" s="837"/>
    </row>
    <row r="35" spans="1:9" ht="30" customHeight="1" x14ac:dyDescent="0.3">
      <c r="A35" s="816" t="s">
        <v>130</v>
      </c>
      <c r="B35" s="817" t="s">
        <v>497</v>
      </c>
      <c r="C35" s="818">
        <v>0</v>
      </c>
      <c r="D35" s="819">
        <v>0</v>
      </c>
      <c r="E35" s="819">
        <v>0</v>
      </c>
      <c r="F35" s="815">
        <v>0</v>
      </c>
      <c r="G35" s="359"/>
      <c r="H35" s="359"/>
      <c r="I35" s="359"/>
    </row>
    <row r="36" spans="1:9" ht="30" customHeight="1" x14ac:dyDescent="0.25">
      <c r="A36" s="826"/>
      <c r="B36" s="827"/>
      <c r="C36" s="828"/>
      <c r="D36" s="846"/>
      <c r="E36" s="836"/>
      <c r="F36" s="837"/>
      <c r="H36" s="5"/>
    </row>
    <row r="37" spans="1:9" ht="30" hidden="1" customHeight="1" x14ac:dyDescent="0.2">
      <c r="A37" s="826">
        <v>1</v>
      </c>
      <c r="B37" s="827" t="s">
        <v>1059</v>
      </c>
      <c r="C37" s="828"/>
      <c r="D37" s="838"/>
      <c r="E37" s="838"/>
      <c r="F37" s="847" t="e">
        <v>#DIV/0!</v>
      </c>
      <c r="H37" s="5"/>
    </row>
    <row r="38" spans="1:9" ht="30" customHeight="1" x14ac:dyDescent="0.25">
      <c r="A38" s="826"/>
      <c r="B38" s="827"/>
      <c r="C38" s="844"/>
      <c r="D38" s="845"/>
      <c r="E38" s="836"/>
      <c r="F38" s="837"/>
    </row>
    <row r="39" spans="1:9" ht="30" customHeight="1" x14ac:dyDescent="0.3">
      <c r="A39" s="816" t="s">
        <v>298</v>
      </c>
      <c r="B39" s="817" t="s">
        <v>498</v>
      </c>
      <c r="C39" s="818">
        <v>887000</v>
      </c>
      <c r="D39" s="819">
        <v>887000</v>
      </c>
      <c r="E39" s="819">
        <v>886131.78899999999</v>
      </c>
      <c r="F39" s="815">
        <v>99.902118263810593</v>
      </c>
      <c r="G39" s="359"/>
      <c r="H39" s="359"/>
      <c r="I39" s="359"/>
    </row>
    <row r="40" spans="1:9" ht="30" customHeight="1" x14ac:dyDescent="0.25">
      <c r="A40" s="826"/>
      <c r="B40" s="827"/>
      <c r="C40" s="828"/>
      <c r="D40" s="846"/>
      <c r="E40" s="836"/>
      <c r="F40" s="837"/>
      <c r="G40" s="359"/>
      <c r="H40" s="359"/>
      <c r="I40" s="359"/>
    </row>
    <row r="41" spans="1:9" ht="30" customHeight="1" x14ac:dyDescent="0.2">
      <c r="A41" s="826">
        <v>1</v>
      </c>
      <c r="B41" s="827" t="s">
        <v>538</v>
      </c>
      <c r="C41" s="828">
        <v>4500</v>
      </c>
      <c r="D41" s="838">
        <v>4500</v>
      </c>
      <c r="E41" s="926">
        <v>3285.2739999999999</v>
      </c>
      <c r="F41" s="847">
        <v>73.006088888888883</v>
      </c>
    </row>
    <row r="42" spans="1:9" ht="30" customHeight="1" x14ac:dyDescent="0.2">
      <c r="A42" s="826">
        <v>2</v>
      </c>
      <c r="B42" s="827" t="s">
        <v>1058</v>
      </c>
      <c r="C42" s="828">
        <v>2500</v>
      </c>
      <c r="D42" s="838">
        <v>2500</v>
      </c>
      <c r="E42" s="926">
        <v>2846.5150000000003</v>
      </c>
      <c r="F42" s="847">
        <v>113.86060000000002</v>
      </c>
    </row>
    <row r="43" spans="1:9" ht="30" customHeight="1" x14ac:dyDescent="0.2">
      <c r="A43" s="826">
        <v>3</v>
      </c>
      <c r="B43" s="827" t="s">
        <v>1286</v>
      </c>
      <c r="C43" s="828">
        <v>880000</v>
      </c>
      <c r="D43" s="838">
        <v>880000</v>
      </c>
      <c r="E43" s="926">
        <v>880000</v>
      </c>
      <c r="F43" s="847">
        <v>100</v>
      </c>
    </row>
    <row r="44" spans="1:9" ht="30" customHeight="1" thickBot="1" x14ac:dyDescent="0.3">
      <c r="A44" s="832"/>
      <c r="B44" s="843"/>
      <c r="C44" s="844"/>
      <c r="D44" s="845"/>
      <c r="E44" s="836"/>
      <c r="F44" s="837"/>
    </row>
    <row r="45" spans="1:9" ht="30" customHeight="1" thickTop="1" thickBot="1" x14ac:dyDescent="0.25">
      <c r="A45" s="842" t="s">
        <v>662</v>
      </c>
      <c r="B45" s="811" t="s">
        <v>499</v>
      </c>
      <c r="C45" s="812">
        <v>887000</v>
      </c>
      <c r="D45" s="813">
        <v>887000</v>
      </c>
      <c r="E45" s="813">
        <v>886131.78899999999</v>
      </c>
      <c r="F45" s="814">
        <v>99.902118263810593</v>
      </c>
    </row>
    <row r="46" spans="1:9" ht="23.25" customHeight="1" thickTop="1" x14ac:dyDescent="0.2">
      <c r="B46" s="12"/>
    </row>
  </sheetData>
  <mergeCells count="4">
    <mergeCell ref="A8:B8"/>
    <mergeCell ref="A10:F10"/>
    <mergeCell ref="A11:F11"/>
    <mergeCell ref="A13:F13"/>
  </mergeCells>
  <phoneticPr fontId="0" type="noConversion"/>
  <printOptions horizontalCentered="1" verticalCentered="1"/>
  <pageMargins left="0.15763888888888888" right="0.15763888888888888" top="0.48" bottom="0.66" header="0.27" footer="0.28999999999999998"/>
  <pageSetup paperSize="9" scale="80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0"/>
  <dimension ref="A1:AP246"/>
  <sheetViews>
    <sheetView zoomScale="80" zoomScaleNormal="80" workbookViewId="0">
      <selection activeCell="F1" sqref="F1"/>
    </sheetView>
  </sheetViews>
  <sheetFormatPr defaultRowHeight="12.75" x14ac:dyDescent="0.2"/>
  <cols>
    <col min="1" max="1" width="6.7109375" style="363" customWidth="1"/>
    <col min="2" max="2" width="63" style="1150" customWidth="1"/>
    <col min="3" max="3" width="12.7109375" style="1151" customWidth="1"/>
    <col min="4" max="4" width="12.7109375" style="1150" customWidth="1"/>
    <col min="5" max="6" width="12.7109375" style="364" customWidth="1"/>
    <col min="7" max="8" width="9.140625" style="364" customWidth="1"/>
    <col min="9" max="42" width="9.140625" style="364"/>
    <col min="43" max="16384" width="9.140625" style="1150"/>
  </cols>
  <sheetData>
    <row r="1" spans="1:8" x14ac:dyDescent="0.2">
      <c r="D1" s="533"/>
      <c r="F1" s="533" t="s">
        <v>1363</v>
      </c>
    </row>
    <row r="2" spans="1:8" x14ac:dyDescent="0.2">
      <c r="D2" s="533"/>
      <c r="F2" s="533" t="s">
        <v>55</v>
      </c>
    </row>
    <row r="3" spans="1:8" ht="18" customHeight="1" x14ac:dyDescent="0.2"/>
    <row r="4" spans="1:8" ht="16.5" x14ac:dyDescent="0.25">
      <c r="A4" s="2475" t="s">
        <v>1362</v>
      </c>
      <c r="B4" s="2475"/>
      <c r="C4" s="2475"/>
      <c r="D4" s="2475"/>
      <c r="E4" s="2475"/>
      <c r="F4" s="2475"/>
    </row>
    <row r="5" spans="1:8" x14ac:dyDescent="0.2">
      <c r="A5" s="2476" t="s">
        <v>380</v>
      </c>
      <c r="B5" s="2476"/>
      <c r="C5" s="2476"/>
      <c r="D5" s="2476"/>
      <c r="E5" s="2476"/>
      <c r="F5" s="2476"/>
    </row>
    <row r="6" spans="1:8" ht="21" customHeight="1" thickBot="1" x14ac:dyDescent="0.25"/>
    <row r="7" spans="1:8" ht="15" customHeight="1" x14ac:dyDescent="0.25">
      <c r="A7" s="1152"/>
      <c r="B7" s="1153"/>
      <c r="C7" s="851" t="s">
        <v>1194</v>
      </c>
      <c r="D7" s="851" t="s">
        <v>1194</v>
      </c>
      <c r="E7" s="579" t="s">
        <v>1194</v>
      </c>
      <c r="F7" s="77" t="s">
        <v>1194</v>
      </c>
      <c r="G7" s="808"/>
      <c r="H7" s="808"/>
    </row>
    <row r="8" spans="1:8" ht="15" customHeight="1" x14ac:dyDescent="0.25">
      <c r="A8" s="1156" t="s">
        <v>200</v>
      </c>
      <c r="B8" s="1157" t="s">
        <v>326</v>
      </c>
      <c r="C8" s="852" t="s">
        <v>36</v>
      </c>
      <c r="D8" s="852" t="s">
        <v>324</v>
      </c>
      <c r="E8" s="580" t="s">
        <v>139</v>
      </c>
      <c r="F8" s="575" t="s">
        <v>139</v>
      </c>
      <c r="G8" s="808"/>
      <c r="H8" s="808"/>
    </row>
    <row r="9" spans="1:8" ht="15" customHeight="1" thickBot="1" x14ac:dyDescent="0.3">
      <c r="A9" s="2229" t="s">
        <v>201</v>
      </c>
      <c r="B9" s="1157"/>
      <c r="C9" s="2230" t="s">
        <v>8</v>
      </c>
      <c r="D9" s="2230" t="s">
        <v>8</v>
      </c>
      <c r="E9" s="631"/>
      <c r="F9" s="2231" t="s">
        <v>191</v>
      </c>
      <c r="G9" s="808"/>
      <c r="H9" s="808"/>
    </row>
    <row r="10" spans="1:8" ht="15" customHeight="1" thickBot="1" x14ac:dyDescent="0.3">
      <c r="A10" s="2232">
        <v>1</v>
      </c>
      <c r="B10" s="2232">
        <v>2</v>
      </c>
      <c r="C10" s="2236">
        <v>3</v>
      </c>
      <c r="D10" s="2236">
        <v>4</v>
      </c>
      <c r="E10" s="2237">
        <v>5</v>
      </c>
      <c r="F10" s="2232">
        <v>6</v>
      </c>
      <c r="G10" s="808"/>
      <c r="H10" s="808"/>
    </row>
    <row r="11" spans="1:8" ht="8.1" customHeight="1" x14ac:dyDescent="0.25">
      <c r="A11" s="1161"/>
      <c r="B11" s="1162"/>
      <c r="C11" s="1165"/>
      <c r="D11" s="1166"/>
      <c r="E11" s="1166"/>
      <c r="F11" s="1166"/>
      <c r="G11" s="808"/>
      <c r="H11" s="808"/>
    </row>
    <row r="12" spans="1:8" ht="15" customHeight="1" x14ac:dyDescent="0.25">
      <c r="A12" s="1163" t="s">
        <v>130</v>
      </c>
      <c r="B12" s="1164" t="s">
        <v>526</v>
      </c>
      <c r="C12" s="1165"/>
      <c r="D12" s="1166"/>
      <c r="E12" s="1166"/>
      <c r="F12" s="1166"/>
      <c r="G12" s="808"/>
      <c r="H12" s="808"/>
    </row>
    <row r="13" spans="1:8" ht="6" customHeight="1" x14ac:dyDescent="0.25">
      <c r="A13" s="1163"/>
      <c r="B13" s="1164"/>
      <c r="C13" s="1165"/>
      <c r="D13" s="1167"/>
      <c r="E13" s="1167"/>
      <c r="F13" s="1167"/>
      <c r="G13" s="808"/>
      <c r="H13" s="808"/>
    </row>
    <row r="14" spans="1:8" ht="15" customHeight="1" x14ac:dyDescent="0.25">
      <c r="A14" s="1168" t="s">
        <v>661</v>
      </c>
      <c r="B14" s="1169" t="s">
        <v>438</v>
      </c>
      <c r="C14" s="1165"/>
      <c r="D14" s="1167"/>
      <c r="E14" s="1167"/>
      <c r="F14" s="1167"/>
      <c r="G14" s="808"/>
      <c r="H14" s="808"/>
    </row>
    <row r="15" spans="1:8" ht="6" customHeight="1" x14ac:dyDescent="0.25">
      <c r="A15" s="1168"/>
      <c r="B15" s="1169"/>
      <c r="C15" s="1165"/>
      <c r="D15" s="1167"/>
      <c r="E15" s="1167"/>
      <c r="F15" s="1167"/>
      <c r="G15" s="808"/>
      <c r="H15" s="808"/>
    </row>
    <row r="16" spans="1:8" ht="15" customHeight="1" x14ac:dyDescent="0.25">
      <c r="A16" s="1170">
        <v>1</v>
      </c>
      <c r="B16" s="1171" t="s">
        <v>439</v>
      </c>
      <c r="C16" s="1165"/>
      <c r="D16" s="1167"/>
      <c r="E16" s="1167"/>
      <c r="F16" s="1167"/>
      <c r="G16" s="808"/>
      <c r="H16" s="808"/>
    </row>
    <row r="17" spans="1:8" ht="6" hidden="1" customHeight="1" x14ac:dyDescent="0.25">
      <c r="A17" s="1168"/>
      <c r="B17" s="1169"/>
      <c r="C17" s="1165"/>
      <c r="D17" s="1167"/>
      <c r="E17" s="1167"/>
      <c r="F17" s="1167"/>
      <c r="G17" s="808"/>
      <c r="H17" s="808"/>
    </row>
    <row r="18" spans="1:8" ht="15" customHeight="1" x14ac:dyDescent="0.25">
      <c r="A18" s="1161" t="s">
        <v>128</v>
      </c>
      <c r="B18" s="1173" t="s">
        <v>1289</v>
      </c>
      <c r="C18" s="1185">
        <v>0</v>
      </c>
      <c r="D18" s="1175">
        <v>88900</v>
      </c>
      <c r="E18" s="1175">
        <v>43697.600999999995</v>
      </c>
      <c r="F18" s="376">
        <v>49.153656917885257</v>
      </c>
      <c r="G18" s="808"/>
      <c r="H18" s="808"/>
    </row>
    <row r="19" spans="1:8" ht="15" customHeight="1" x14ac:dyDescent="0.25">
      <c r="A19" s="1161" t="s">
        <v>359</v>
      </c>
      <c r="B19" s="1173" t="s">
        <v>1131</v>
      </c>
      <c r="C19" s="1185"/>
      <c r="D19" s="1346">
        <v>1080</v>
      </c>
      <c r="E19" s="1175">
        <v>0</v>
      </c>
      <c r="F19" s="376">
        <v>0</v>
      </c>
      <c r="G19" s="808"/>
      <c r="H19" s="808"/>
    </row>
    <row r="20" spans="1:8" ht="6" customHeight="1" x14ac:dyDescent="0.25">
      <c r="A20" s="1168"/>
      <c r="B20" s="1169"/>
      <c r="C20" s="1165"/>
      <c r="D20" s="1167"/>
      <c r="E20" s="1167"/>
      <c r="F20" s="1167"/>
      <c r="G20" s="808"/>
      <c r="H20" s="808"/>
    </row>
    <row r="21" spans="1:8" ht="15" customHeight="1" x14ac:dyDescent="0.25">
      <c r="A21" s="1168"/>
      <c r="B21" s="1171" t="s">
        <v>468</v>
      </c>
      <c r="C21" s="1178">
        <v>0</v>
      </c>
      <c r="D21" s="1178">
        <v>89980</v>
      </c>
      <c r="E21" s="1177">
        <v>43697.600999999995</v>
      </c>
      <c r="F21" s="1191">
        <v>48.563681929317617</v>
      </c>
      <c r="G21" s="1189"/>
      <c r="H21" s="808"/>
    </row>
    <row r="22" spans="1:8" ht="6" hidden="1" customHeight="1" x14ac:dyDescent="0.25">
      <c r="A22" s="1168"/>
      <c r="B22" s="1169"/>
      <c r="C22" s="1165"/>
      <c r="D22" s="1167"/>
      <c r="E22" s="1167"/>
      <c r="F22" s="1167"/>
      <c r="G22" s="808"/>
      <c r="H22" s="808"/>
    </row>
    <row r="23" spans="1:8" ht="15" customHeight="1" x14ac:dyDescent="0.25">
      <c r="A23" s="1170">
        <v>2</v>
      </c>
      <c r="B23" s="1171" t="s">
        <v>246</v>
      </c>
      <c r="C23" s="1165"/>
      <c r="D23" s="1167"/>
      <c r="E23" s="1167"/>
      <c r="F23" s="1167"/>
      <c r="G23" s="808"/>
      <c r="H23" s="808"/>
    </row>
    <row r="24" spans="1:8" ht="3.95" hidden="1" customHeight="1" x14ac:dyDescent="0.25">
      <c r="A24" s="1168"/>
      <c r="B24" s="1169"/>
      <c r="C24" s="1165"/>
      <c r="D24" s="1167"/>
      <c r="E24" s="1167"/>
      <c r="F24" s="1167"/>
      <c r="G24" s="808"/>
      <c r="H24" s="808"/>
    </row>
    <row r="25" spans="1:8" ht="15" hidden="1" customHeight="1" x14ac:dyDescent="0.25">
      <c r="A25" s="1161" t="s">
        <v>128</v>
      </c>
      <c r="B25" s="1173" t="s">
        <v>1060</v>
      </c>
      <c r="C25" s="1175"/>
      <c r="D25" s="1175"/>
      <c r="E25" s="1175"/>
      <c r="F25" s="376" t="e">
        <v>#DIV/0!</v>
      </c>
      <c r="G25" s="808"/>
      <c r="H25" s="808"/>
    </row>
    <row r="26" spans="1:8" ht="15" hidden="1" customHeight="1" x14ac:dyDescent="0.25">
      <c r="A26" s="1161" t="s">
        <v>359</v>
      </c>
      <c r="B26" s="1173" t="s">
        <v>1061</v>
      </c>
      <c r="C26" s="1175"/>
      <c r="D26" s="1175"/>
      <c r="E26" s="1175"/>
      <c r="F26" s="376" t="e">
        <v>#DIV/0!</v>
      </c>
      <c r="G26" s="808"/>
      <c r="H26" s="808"/>
    </row>
    <row r="27" spans="1:8" ht="3.95" hidden="1" customHeight="1" x14ac:dyDescent="0.25">
      <c r="A27" s="1168"/>
      <c r="B27" s="1169"/>
      <c r="C27" s="1165"/>
      <c r="D27" s="1167"/>
      <c r="E27" s="1167"/>
      <c r="F27" s="1167"/>
      <c r="G27" s="808"/>
      <c r="H27" s="808"/>
    </row>
    <row r="28" spans="1:8" ht="15" hidden="1" customHeight="1" x14ac:dyDescent="0.25">
      <c r="A28" s="1168"/>
      <c r="B28" s="1171" t="s">
        <v>469</v>
      </c>
      <c r="C28" s="1178">
        <v>0</v>
      </c>
      <c r="D28" s="1178">
        <v>0</v>
      </c>
      <c r="E28" s="1178">
        <v>0</v>
      </c>
      <c r="F28" s="1191" t="e">
        <v>#DIV/0!</v>
      </c>
      <c r="G28" s="808"/>
      <c r="H28" s="808"/>
    </row>
    <row r="29" spans="1:8" ht="6" hidden="1" customHeight="1" x14ac:dyDescent="0.25">
      <c r="A29" s="1168"/>
      <c r="B29" s="1169"/>
      <c r="C29" s="1165"/>
      <c r="D29" s="1167"/>
      <c r="E29" s="1167"/>
      <c r="F29" s="1167"/>
      <c r="G29" s="808"/>
      <c r="H29" s="808"/>
    </row>
    <row r="30" spans="1:8" ht="15" customHeight="1" x14ac:dyDescent="0.25">
      <c r="A30" s="1170">
        <v>3</v>
      </c>
      <c r="B30" s="1171" t="s">
        <v>687</v>
      </c>
      <c r="C30" s="1165"/>
      <c r="D30" s="1167"/>
      <c r="E30" s="1167"/>
      <c r="F30" s="1167"/>
      <c r="G30" s="808"/>
      <c r="H30" s="808"/>
    </row>
    <row r="31" spans="1:8" ht="9.9499999999999993" hidden="1" customHeight="1" x14ac:dyDescent="0.25">
      <c r="A31" s="1168"/>
      <c r="B31" s="1169"/>
      <c r="C31" s="1165"/>
      <c r="D31" s="1167"/>
      <c r="E31" s="1167"/>
      <c r="F31" s="1167"/>
      <c r="G31" s="808"/>
      <c r="H31" s="808"/>
    </row>
    <row r="32" spans="1:8" ht="15" customHeight="1" x14ac:dyDescent="0.25">
      <c r="A32" s="1170">
        <v>4</v>
      </c>
      <c r="B32" s="1171" t="s">
        <v>440</v>
      </c>
      <c r="C32" s="1165"/>
      <c r="D32" s="1167"/>
      <c r="E32" s="1167"/>
      <c r="F32" s="1167"/>
      <c r="G32" s="808"/>
      <c r="H32" s="808"/>
    </row>
    <row r="33" spans="1:8" ht="9.9499999999999993" hidden="1" customHeight="1" x14ac:dyDescent="0.25">
      <c r="A33" s="1161"/>
      <c r="B33" s="1171"/>
      <c r="C33" s="1165"/>
      <c r="D33" s="1167"/>
      <c r="E33" s="1167"/>
      <c r="F33" s="1167"/>
      <c r="G33" s="808"/>
      <c r="H33" s="808"/>
    </row>
    <row r="34" spans="1:8" ht="15" customHeight="1" x14ac:dyDescent="0.25">
      <c r="A34" s="1170">
        <v>5</v>
      </c>
      <c r="B34" s="1171" t="s">
        <v>441</v>
      </c>
      <c r="C34" s="1165"/>
      <c r="D34" s="1167"/>
      <c r="E34" s="1167"/>
      <c r="F34" s="1167"/>
      <c r="G34" s="808"/>
      <c r="H34" s="808"/>
    </row>
    <row r="35" spans="1:8" ht="9.9499999999999993" hidden="1" customHeight="1" x14ac:dyDescent="0.25">
      <c r="A35" s="1161"/>
      <c r="B35" s="1171"/>
      <c r="C35" s="1165"/>
      <c r="D35" s="1167"/>
      <c r="E35" s="1167"/>
      <c r="F35" s="1167"/>
      <c r="G35" s="808"/>
      <c r="H35" s="808"/>
    </row>
    <row r="36" spans="1:8" ht="15" customHeight="1" x14ac:dyDescent="0.25">
      <c r="A36" s="1170">
        <v>6</v>
      </c>
      <c r="B36" s="1171" t="s">
        <v>691</v>
      </c>
      <c r="C36" s="1165"/>
      <c r="D36" s="1167"/>
      <c r="E36" s="1167"/>
      <c r="F36" s="1167"/>
      <c r="G36" s="808"/>
      <c r="H36" s="808"/>
    </row>
    <row r="37" spans="1:8" ht="15" customHeight="1" x14ac:dyDescent="0.25">
      <c r="A37" s="1170">
        <v>7</v>
      </c>
      <c r="B37" s="1171" t="s">
        <v>692</v>
      </c>
      <c r="C37" s="1165"/>
      <c r="D37" s="1167"/>
      <c r="E37" s="1167"/>
      <c r="F37" s="1167"/>
      <c r="G37" s="808"/>
      <c r="H37" s="808"/>
    </row>
    <row r="38" spans="1:8" ht="9.9499999999999993" hidden="1" customHeight="1" x14ac:dyDescent="0.25">
      <c r="A38" s="1168"/>
      <c r="B38" s="1169"/>
      <c r="C38" s="1165"/>
      <c r="D38" s="1167"/>
      <c r="E38" s="1167"/>
      <c r="F38" s="1167"/>
      <c r="G38" s="808"/>
      <c r="H38" s="808"/>
    </row>
    <row r="39" spans="1:8" ht="15" customHeight="1" x14ac:dyDescent="0.25">
      <c r="A39" s="1170">
        <v>8</v>
      </c>
      <c r="B39" s="1171" t="s">
        <v>442</v>
      </c>
      <c r="C39" s="1165"/>
      <c r="D39" s="1167"/>
      <c r="E39" s="1167"/>
      <c r="F39" s="1167"/>
      <c r="G39" s="808"/>
      <c r="H39" s="808"/>
    </row>
    <row r="40" spans="1:8" ht="9.9499999999999993" hidden="1" customHeight="1" x14ac:dyDescent="0.25">
      <c r="A40" s="1168"/>
      <c r="B40" s="1169"/>
      <c r="C40" s="1165"/>
      <c r="D40" s="1167"/>
      <c r="E40" s="1167"/>
      <c r="F40" s="1167"/>
      <c r="G40" s="808"/>
      <c r="H40" s="808"/>
    </row>
    <row r="41" spans="1:8" ht="15" customHeight="1" x14ac:dyDescent="0.25">
      <c r="A41" s="1170">
        <v>9</v>
      </c>
      <c r="B41" s="1171" t="s">
        <v>693</v>
      </c>
      <c r="C41" s="1165"/>
      <c r="D41" s="1167"/>
      <c r="E41" s="1167"/>
      <c r="F41" s="1167"/>
      <c r="G41" s="808"/>
      <c r="H41" s="808"/>
    </row>
    <row r="42" spans="1:8" ht="9.9499999999999993" hidden="1" customHeight="1" x14ac:dyDescent="0.25">
      <c r="A42" s="1170"/>
      <c r="B42" s="1171"/>
      <c r="C42" s="1165"/>
      <c r="D42" s="1167"/>
      <c r="E42" s="1167"/>
      <c r="F42" s="1167"/>
      <c r="G42" s="808"/>
      <c r="H42" s="808"/>
    </row>
    <row r="43" spans="1:8" ht="15" customHeight="1" x14ac:dyDescent="0.25">
      <c r="A43" s="1170">
        <v>10</v>
      </c>
      <c r="B43" s="1171" t="s">
        <v>443</v>
      </c>
      <c r="C43" s="1165"/>
      <c r="D43" s="1167"/>
      <c r="E43" s="1167"/>
      <c r="F43" s="1167"/>
      <c r="G43" s="808"/>
      <c r="H43" s="808"/>
    </row>
    <row r="44" spans="1:8" ht="6" hidden="1" customHeight="1" x14ac:dyDescent="0.25">
      <c r="A44" s="1170"/>
      <c r="B44" s="1171"/>
      <c r="C44" s="1165"/>
      <c r="D44" s="1167"/>
      <c r="E44" s="1167"/>
      <c r="F44" s="1167"/>
      <c r="G44" s="808"/>
      <c r="H44" s="808"/>
    </row>
    <row r="45" spans="1:8" ht="15" customHeight="1" x14ac:dyDescent="0.25">
      <c r="A45" s="1170">
        <v>11</v>
      </c>
      <c r="B45" s="1171" t="s">
        <v>694</v>
      </c>
      <c r="C45" s="1165"/>
      <c r="D45" s="1167"/>
      <c r="E45" s="1167"/>
      <c r="F45" s="1167"/>
      <c r="G45" s="808"/>
      <c r="H45" s="808"/>
    </row>
    <row r="46" spans="1:8" ht="9.9499999999999993" hidden="1" customHeight="1" x14ac:dyDescent="0.25">
      <c r="A46" s="1163"/>
      <c r="B46" s="1162"/>
      <c r="C46" s="1165"/>
      <c r="D46" s="1167"/>
      <c r="E46" s="1167"/>
      <c r="F46" s="1167"/>
      <c r="G46" s="808"/>
      <c r="H46" s="808"/>
    </row>
    <row r="47" spans="1:8" ht="15" customHeight="1" x14ac:dyDescent="0.25">
      <c r="A47" s="1161" t="s">
        <v>128</v>
      </c>
      <c r="B47" s="1173" t="s">
        <v>1125</v>
      </c>
      <c r="C47" s="1174">
        <v>25400</v>
      </c>
      <c r="D47" s="1175">
        <v>4571</v>
      </c>
      <c r="E47" s="1175">
        <v>0</v>
      </c>
      <c r="F47" s="376">
        <v>0</v>
      </c>
      <c r="G47" s="808"/>
      <c r="H47" s="808"/>
    </row>
    <row r="48" spans="1:8" ht="15" customHeight="1" x14ac:dyDescent="0.25">
      <c r="A48" s="1161" t="s">
        <v>359</v>
      </c>
      <c r="B48" s="1173" t="s">
        <v>539</v>
      </c>
      <c r="C48" s="1174">
        <v>38100</v>
      </c>
      <c r="D48" s="1175">
        <v>0</v>
      </c>
      <c r="E48" s="1175">
        <v>0</v>
      </c>
      <c r="F48" s="376">
        <v>0</v>
      </c>
      <c r="G48" s="808"/>
      <c r="H48" s="808"/>
    </row>
    <row r="49" spans="1:8" ht="15" customHeight="1" x14ac:dyDescent="0.25">
      <c r="A49" s="1161" t="s">
        <v>717</v>
      </c>
      <c r="B49" s="1173" t="s">
        <v>1154</v>
      </c>
      <c r="C49" s="1174">
        <v>11950</v>
      </c>
      <c r="D49" s="1175">
        <v>11950</v>
      </c>
      <c r="E49" s="1175">
        <v>0</v>
      </c>
      <c r="F49" s="376">
        <v>0</v>
      </c>
      <c r="G49" s="808"/>
      <c r="H49" s="808"/>
    </row>
    <row r="50" spans="1:8" ht="6" hidden="1" customHeight="1" x14ac:dyDescent="0.25">
      <c r="A50" s="1161"/>
      <c r="B50" s="1173"/>
      <c r="C50" s="1174"/>
      <c r="D50" s="1175"/>
      <c r="E50" s="1175"/>
      <c r="F50" s="376"/>
      <c r="G50" s="808"/>
      <c r="H50" s="808"/>
    </row>
    <row r="51" spans="1:8" ht="15" hidden="1" customHeight="1" x14ac:dyDescent="0.25">
      <c r="A51" s="921">
        <v>6</v>
      </c>
      <c r="B51" s="1173" t="s">
        <v>540</v>
      </c>
      <c r="C51" s="1174">
        <v>0</v>
      </c>
      <c r="D51" s="1175">
        <v>0</v>
      </c>
      <c r="E51" s="1175">
        <v>0</v>
      </c>
      <c r="F51" s="1175">
        <v>0</v>
      </c>
      <c r="G51" s="808"/>
      <c r="H51" s="808"/>
    </row>
    <row r="52" spans="1:8" ht="15" hidden="1" customHeight="1" x14ac:dyDescent="0.25">
      <c r="A52" s="1176">
        <v>7</v>
      </c>
      <c r="B52" s="1173" t="s">
        <v>541</v>
      </c>
      <c r="C52" s="1174">
        <v>0</v>
      </c>
      <c r="D52" s="1175">
        <v>0</v>
      </c>
      <c r="E52" s="1175">
        <v>0</v>
      </c>
      <c r="F52" s="1175">
        <v>0</v>
      </c>
      <c r="G52" s="808"/>
      <c r="H52" s="808"/>
    </row>
    <row r="53" spans="1:8" ht="9.9499999999999993" hidden="1" customHeight="1" thickBot="1" x14ac:dyDescent="0.3">
      <c r="A53" s="1176"/>
      <c r="B53" s="1173"/>
      <c r="C53" s="1174"/>
      <c r="D53" s="1175"/>
      <c r="E53" s="1175"/>
      <c r="F53" s="1175"/>
      <c r="G53" s="808"/>
      <c r="H53" s="808"/>
    </row>
    <row r="54" spans="1:8" ht="15" customHeight="1" x14ac:dyDescent="0.25">
      <c r="A54" s="1176"/>
      <c r="B54" s="1171" t="s">
        <v>444</v>
      </c>
      <c r="C54" s="1177">
        <v>75450</v>
      </c>
      <c r="D54" s="1178">
        <v>16521</v>
      </c>
      <c r="E54" s="1178">
        <v>0</v>
      </c>
      <c r="F54" s="1191">
        <v>0</v>
      </c>
      <c r="G54" s="808"/>
      <c r="H54" s="808"/>
    </row>
    <row r="55" spans="1:8" ht="6" hidden="1" customHeight="1" x14ac:dyDescent="0.25">
      <c r="A55" s="1176"/>
      <c r="B55" s="1162"/>
      <c r="C55" s="1165"/>
      <c r="D55" s="1167"/>
      <c r="E55" s="1167"/>
      <c r="F55" s="1167"/>
      <c r="G55" s="808"/>
      <c r="H55" s="808"/>
    </row>
    <row r="56" spans="1:8" ht="15" customHeight="1" x14ac:dyDescent="0.25">
      <c r="A56" s="1170">
        <v>12</v>
      </c>
      <c r="B56" s="1171" t="s">
        <v>445</v>
      </c>
      <c r="C56" s="1165"/>
      <c r="D56" s="1167"/>
      <c r="E56" s="1167"/>
      <c r="F56" s="1167"/>
      <c r="G56" s="808"/>
      <c r="H56" s="808"/>
    </row>
    <row r="57" spans="1:8" ht="9.9499999999999993" hidden="1" customHeight="1" x14ac:dyDescent="0.25">
      <c r="A57" s="1170"/>
      <c r="B57" s="1171"/>
      <c r="C57" s="1165"/>
      <c r="D57" s="1167"/>
      <c r="E57" s="1167"/>
      <c r="F57" s="1167"/>
      <c r="G57" s="808"/>
      <c r="H57" s="808"/>
    </row>
    <row r="58" spans="1:8" ht="15" customHeight="1" x14ac:dyDescent="0.25">
      <c r="A58" s="1170">
        <v>13</v>
      </c>
      <c r="B58" s="1171" t="s">
        <v>696</v>
      </c>
      <c r="C58" s="1165"/>
      <c r="D58" s="1167"/>
      <c r="E58" s="1167"/>
      <c r="F58" s="1167"/>
      <c r="G58" s="808"/>
      <c r="H58" s="808"/>
    </row>
    <row r="59" spans="1:8" ht="9.9499999999999993" hidden="1" customHeight="1" x14ac:dyDescent="0.25">
      <c r="A59" s="1170"/>
      <c r="B59" s="1171"/>
      <c r="C59" s="1165"/>
      <c r="D59" s="1167"/>
      <c r="E59" s="1167"/>
      <c r="F59" s="1167"/>
      <c r="G59" s="808"/>
      <c r="H59" s="808"/>
    </row>
    <row r="60" spans="1:8" ht="15" customHeight="1" x14ac:dyDescent="0.25">
      <c r="A60" s="1170">
        <v>14</v>
      </c>
      <c r="B60" s="1171" t="s">
        <v>697</v>
      </c>
      <c r="C60" s="1165"/>
      <c r="D60" s="1167"/>
      <c r="E60" s="1167"/>
      <c r="F60" s="1167"/>
      <c r="G60" s="808"/>
      <c r="H60" s="808"/>
    </row>
    <row r="61" spans="1:8" ht="9.9499999999999993" hidden="1" customHeight="1" x14ac:dyDescent="0.25">
      <c r="A61" s="1170"/>
      <c r="B61" s="1171"/>
      <c r="C61" s="1165"/>
      <c r="D61" s="1167"/>
      <c r="E61" s="1167"/>
      <c r="F61" s="1167"/>
      <c r="G61" s="808"/>
      <c r="H61" s="808"/>
    </row>
    <row r="62" spans="1:8" ht="15" customHeight="1" x14ac:dyDescent="0.25">
      <c r="A62" s="1170">
        <v>15</v>
      </c>
      <c r="B62" s="1171" t="s">
        <v>698</v>
      </c>
      <c r="C62" s="1165"/>
      <c r="D62" s="1167"/>
      <c r="E62" s="1167"/>
      <c r="F62" s="1167"/>
      <c r="G62" s="808"/>
      <c r="H62" s="808"/>
    </row>
    <row r="63" spans="1:8" ht="9.9499999999999993" hidden="1" customHeight="1" x14ac:dyDescent="0.25">
      <c r="A63" s="1161"/>
      <c r="B63" s="1171"/>
      <c r="C63" s="1165"/>
      <c r="D63" s="1167"/>
      <c r="E63" s="1167"/>
      <c r="F63" s="1167"/>
      <c r="G63" s="808"/>
      <c r="H63" s="808"/>
    </row>
    <row r="64" spans="1:8" ht="15" customHeight="1" x14ac:dyDescent="0.25">
      <c r="A64" s="1170">
        <v>16</v>
      </c>
      <c r="B64" s="1171" t="s">
        <v>1107</v>
      </c>
      <c r="C64" s="1165"/>
      <c r="D64" s="1167"/>
      <c r="E64" s="1167"/>
      <c r="F64" s="1167"/>
      <c r="G64" s="808"/>
      <c r="H64" s="808"/>
    </row>
    <row r="65" spans="1:8" ht="6" hidden="1" customHeight="1" x14ac:dyDescent="0.25">
      <c r="A65" s="1170"/>
      <c r="B65" s="1171"/>
      <c r="C65" s="1165"/>
      <c r="D65" s="1167"/>
      <c r="E65" s="1167"/>
      <c r="F65" s="1167"/>
      <c r="G65" s="808"/>
      <c r="H65" s="808"/>
    </row>
    <row r="66" spans="1:8" ht="15" customHeight="1" x14ac:dyDescent="0.25">
      <c r="A66" s="1170">
        <v>17</v>
      </c>
      <c r="B66" s="1171" t="s">
        <v>247</v>
      </c>
      <c r="C66" s="1165"/>
      <c r="D66" s="1167"/>
      <c r="E66" s="1167"/>
      <c r="F66" s="1167"/>
      <c r="G66" s="808"/>
      <c r="H66" s="808"/>
    </row>
    <row r="67" spans="1:8" ht="9.9499999999999993" hidden="1" customHeight="1" thickBot="1" x14ac:dyDescent="0.3">
      <c r="A67" s="1170"/>
      <c r="B67" s="1171"/>
      <c r="C67" s="1165"/>
      <c r="D67" s="1167"/>
      <c r="E67" s="1167"/>
      <c r="F67" s="1167"/>
      <c r="G67" s="808"/>
      <c r="H67" s="808"/>
    </row>
    <row r="68" spans="1:8" s="1179" customFormat="1" ht="15" customHeight="1" x14ac:dyDescent="0.25">
      <c r="A68" s="1170">
        <v>18</v>
      </c>
      <c r="B68" s="1171" t="s">
        <v>447</v>
      </c>
      <c r="C68" s="1165"/>
      <c r="D68" s="1167"/>
      <c r="E68" s="1167"/>
      <c r="F68" s="1167"/>
      <c r="G68" s="1172"/>
      <c r="H68" s="1172"/>
    </row>
    <row r="69" spans="1:8" s="1179" customFormat="1" ht="9.9499999999999993" hidden="1" customHeight="1" x14ac:dyDescent="0.25">
      <c r="A69" s="1170"/>
      <c r="B69" s="1171"/>
      <c r="C69" s="1165"/>
      <c r="D69" s="1167"/>
      <c r="E69" s="1167"/>
      <c r="F69" s="1167"/>
      <c r="G69" s="1172"/>
      <c r="H69" s="1172"/>
    </row>
    <row r="70" spans="1:8" s="1179" customFormat="1" ht="15" customHeight="1" x14ac:dyDescent="0.25">
      <c r="A70" s="1170">
        <v>19</v>
      </c>
      <c r="B70" s="1171" t="s">
        <v>448</v>
      </c>
      <c r="C70" s="1165"/>
      <c r="D70" s="1167"/>
      <c r="E70" s="1167"/>
      <c r="F70" s="1167"/>
      <c r="G70" s="1172"/>
      <c r="H70" s="1172"/>
    </row>
    <row r="71" spans="1:8" s="1179" customFormat="1" ht="5.0999999999999996" hidden="1" customHeight="1" x14ac:dyDescent="0.25">
      <c r="A71" s="1170"/>
      <c r="B71" s="1171"/>
      <c r="C71" s="1165"/>
      <c r="D71" s="1167"/>
      <c r="E71" s="1167"/>
      <c r="F71" s="1167"/>
      <c r="G71" s="1172"/>
      <c r="H71" s="1172"/>
    </row>
    <row r="72" spans="1:8" s="1179" customFormat="1" ht="15" customHeight="1" x14ac:dyDescent="0.25">
      <c r="A72" s="1161" t="s">
        <v>128</v>
      </c>
      <c r="B72" s="1173" t="s">
        <v>1290</v>
      </c>
      <c r="C72" s="1670">
        <v>2450</v>
      </c>
      <c r="D72" s="1671">
        <v>0</v>
      </c>
      <c r="E72" s="1671">
        <v>0</v>
      </c>
      <c r="F72" s="376">
        <v>0</v>
      </c>
      <c r="G72" s="1172"/>
      <c r="H72" s="1172"/>
    </row>
    <row r="73" spans="1:8" s="1179" customFormat="1" ht="15" customHeight="1" x14ac:dyDescent="0.25">
      <c r="A73" s="1161" t="s">
        <v>359</v>
      </c>
      <c r="B73" s="1173" t="s">
        <v>1291</v>
      </c>
      <c r="C73" s="1670">
        <v>0</v>
      </c>
      <c r="D73" s="1671">
        <v>3969</v>
      </c>
      <c r="E73" s="1671">
        <v>2468.4989999999998</v>
      </c>
      <c r="F73" s="376">
        <v>62.194482237339379</v>
      </c>
      <c r="G73" s="1172"/>
      <c r="H73" s="1172"/>
    </row>
    <row r="74" spans="1:8" s="1179" customFormat="1" ht="5.0999999999999996" hidden="1" customHeight="1" x14ac:dyDescent="0.25">
      <c r="A74" s="1170"/>
      <c r="B74" s="1171"/>
      <c r="C74" s="1165"/>
      <c r="D74" s="1167"/>
      <c r="E74" s="1167"/>
      <c r="F74" s="1167"/>
      <c r="G74" s="1172"/>
      <c r="H74" s="1172"/>
    </row>
    <row r="75" spans="1:8" s="1179" customFormat="1" ht="15" customHeight="1" x14ac:dyDescent="0.25">
      <c r="A75" s="1170"/>
      <c r="B75" s="1171" t="s">
        <v>476</v>
      </c>
      <c r="C75" s="1178">
        <v>2450</v>
      </c>
      <c r="D75" s="1178">
        <v>3969</v>
      </c>
      <c r="E75" s="1178">
        <v>2468.4989999999998</v>
      </c>
      <c r="F75" s="1191">
        <v>62.194482237339379</v>
      </c>
      <c r="G75" s="1172"/>
      <c r="H75" s="1172"/>
    </row>
    <row r="76" spans="1:8" s="1179" customFormat="1" ht="6" customHeight="1" x14ac:dyDescent="0.25">
      <c r="A76" s="1170"/>
      <c r="B76" s="1171"/>
      <c r="C76" s="1165"/>
      <c r="D76" s="1167"/>
      <c r="E76" s="1167"/>
      <c r="F76" s="1167"/>
      <c r="G76" s="1172"/>
      <c r="H76" s="1172"/>
    </row>
    <row r="77" spans="1:8" s="1179" customFormat="1" ht="8.1" customHeight="1" x14ac:dyDescent="0.25">
      <c r="A77" s="1170"/>
      <c r="B77" s="1171"/>
      <c r="C77" s="1165"/>
      <c r="D77" s="1167"/>
      <c r="E77" s="1167"/>
      <c r="F77" s="1167"/>
      <c r="G77" s="1172"/>
      <c r="H77" s="1172"/>
    </row>
    <row r="78" spans="1:8" s="1179" customFormat="1" ht="20.100000000000001" customHeight="1" x14ac:dyDescent="0.25">
      <c r="A78" s="1161"/>
      <c r="B78" s="1834" t="s">
        <v>449</v>
      </c>
      <c r="C78" s="1180">
        <v>77900</v>
      </c>
      <c r="D78" s="1180">
        <v>110470</v>
      </c>
      <c r="E78" s="1180">
        <v>46166.099999999991</v>
      </c>
      <c r="F78" s="1193">
        <v>41.790621888295462</v>
      </c>
      <c r="G78" s="1172"/>
      <c r="H78" s="1172"/>
    </row>
    <row r="79" spans="1:8" s="1179" customFormat="1" ht="6" customHeight="1" x14ac:dyDescent="0.25">
      <c r="A79" s="1170"/>
      <c r="B79" s="1171"/>
      <c r="C79" s="1165"/>
      <c r="D79" s="1167"/>
      <c r="E79" s="1167"/>
      <c r="F79" s="1167"/>
      <c r="G79" s="1172"/>
      <c r="H79" s="1172"/>
    </row>
    <row r="80" spans="1:8" s="1179" customFormat="1" ht="15" customHeight="1" x14ac:dyDescent="0.25">
      <c r="A80" s="1168" t="s">
        <v>662</v>
      </c>
      <c r="B80" s="1169" t="s">
        <v>450</v>
      </c>
      <c r="C80" s="1165"/>
      <c r="D80" s="1167"/>
      <c r="E80" s="1167"/>
      <c r="F80" s="1167"/>
      <c r="G80" s="1172"/>
      <c r="H80" s="1172"/>
    </row>
    <row r="81" spans="1:8" s="1179" customFormat="1" ht="6" customHeight="1" x14ac:dyDescent="0.25">
      <c r="A81" s="1170"/>
      <c r="B81" s="1171"/>
      <c r="C81" s="1165"/>
      <c r="D81" s="1167"/>
      <c r="E81" s="1167"/>
      <c r="F81" s="1167"/>
      <c r="G81" s="1172"/>
      <c r="H81" s="1172"/>
    </row>
    <row r="82" spans="1:8" s="1179" customFormat="1" ht="15" customHeight="1" x14ac:dyDescent="0.25">
      <c r="A82" s="1170">
        <v>1</v>
      </c>
      <c r="B82" s="1171" t="s">
        <v>451</v>
      </c>
      <c r="C82" s="1165"/>
      <c r="D82" s="1167"/>
      <c r="E82" s="1167"/>
      <c r="F82" s="1167"/>
      <c r="G82" s="1172"/>
      <c r="H82" s="1172"/>
    </row>
    <row r="83" spans="1:8" s="1179" customFormat="1" ht="15" customHeight="1" x14ac:dyDescent="0.25">
      <c r="A83" s="1170">
        <v>2</v>
      </c>
      <c r="B83" s="1171" t="s">
        <v>452</v>
      </c>
      <c r="C83" s="1165"/>
      <c r="D83" s="1167"/>
      <c r="E83" s="1167"/>
      <c r="F83" s="1167"/>
      <c r="G83" s="1172"/>
      <c r="H83" s="1172"/>
    </row>
    <row r="84" spans="1:8" s="1179" customFormat="1" ht="15" customHeight="1" x14ac:dyDescent="0.25">
      <c r="A84" s="1170">
        <v>3</v>
      </c>
      <c r="B84" s="1171" t="s">
        <v>453</v>
      </c>
      <c r="C84" s="1165"/>
      <c r="D84" s="1167"/>
      <c r="E84" s="1167"/>
      <c r="F84" s="1167"/>
      <c r="G84" s="1172"/>
      <c r="H84" s="1172"/>
    </row>
    <row r="85" spans="1:8" s="1179" customFormat="1" ht="15" customHeight="1" x14ac:dyDescent="0.25">
      <c r="A85" s="1170">
        <v>4</v>
      </c>
      <c r="B85" s="1171" t="s">
        <v>506</v>
      </c>
      <c r="C85" s="1165"/>
      <c r="D85" s="1167"/>
      <c r="E85" s="1167"/>
      <c r="F85" s="1167"/>
      <c r="G85" s="1172"/>
      <c r="H85" s="1172"/>
    </row>
    <row r="86" spans="1:8" s="1179" customFormat="1" ht="15" customHeight="1" x14ac:dyDescent="0.25">
      <c r="A86" s="1170">
        <v>5</v>
      </c>
      <c r="B86" s="1171" t="s">
        <v>86</v>
      </c>
      <c r="C86" s="1165"/>
      <c r="D86" s="1167"/>
      <c r="E86" s="1167"/>
      <c r="F86" s="1167"/>
      <c r="G86" s="1172"/>
      <c r="H86" s="1172"/>
    </row>
    <row r="87" spans="1:8" s="1179" customFormat="1" ht="15" customHeight="1" x14ac:dyDescent="0.25">
      <c r="A87" s="1170">
        <v>6</v>
      </c>
      <c r="B87" s="1171" t="s">
        <v>454</v>
      </c>
      <c r="C87" s="1165"/>
      <c r="D87" s="1167"/>
      <c r="E87" s="1167"/>
      <c r="F87" s="1167"/>
      <c r="G87" s="1172"/>
      <c r="H87" s="1172"/>
    </row>
    <row r="88" spans="1:8" s="1179" customFormat="1" ht="15" customHeight="1" x14ac:dyDescent="0.25">
      <c r="A88" s="1170">
        <v>7</v>
      </c>
      <c r="B88" s="1171" t="s">
        <v>455</v>
      </c>
      <c r="C88" s="1165"/>
      <c r="D88" s="1167"/>
      <c r="E88" s="1167"/>
      <c r="F88" s="1167"/>
      <c r="G88" s="1172"/>
      <c r="H88" s="1172"/>
    </row>
    <row r="89" spans="1:8" s="1179" customFormat="1" ht="15" customHeight="1" x14ac:dyDescent="0.25">
      <c r="A89" s="1170">
        <v>8</v>
      </c>
      <c r="B89" s="1171" t="s">
        <v>1190</v>
      </c>
      <c r="C89" s="1165"/>
      <c r="D89" s="1167"/>
      <c r="E89" s="1167"/>
      <c r="F89" s="1167"/>
      <c r="G89" s="1172"/>
      <c r="H89" s="1172"/>
    </row>
    <row r="90" spans="1:8" s="1179" customFormat="1" ht="15" customHeight="1" x14ac:dyDescent="0.25">
      <c r="A90" s="1170">
        <v>9</v>
      </c>
      <c r="B90" s="1171" t="s">
        <v>509</v>
      </c>
      <c r="C90" s="1165"/>
      <c r="D90" s="1167"/>
      <c r="E90" s="1167"/>
      <c r="F90" s="1167"/>
      <c r="G90" s="1172"/>
      <c r="H90" s="1172"/>
    </row>
    <row r="91" spans="1:8" s="1179" customFormat="1" ht="15" customHeight="1" x14ac:dyDescent="0.25">
      <c r="A91" s="1170">
        <v>10</v>
      </c>
      <c r="B91" s="1171" t="s">
        <v>1083</v>
      </c>
      <c r="C91" s="1165"/>
      <c r="D91" s="1167"/>
      <c r="E91" s="1167"/>
      <c r="F91" s="1167"/>
      <c r="G91" s="1172"/>
      <c r="H91" s="1172"/>
    </row>
    <row r="92" spans="1:8" s="1179" customFormat="1" ht="15" customHeight="1" x14ac:dyDescent="0.25">
      <c r="A92" s="1170">
        <v>11</v>
      </c>
      <c r="B92" s="1171" t="s">
        <v>1108</v>
      </c>
      <c r="C92" s="1165"/>
      <c r="D92" s="1167"/>
      <c r="E92" s="1167"/>
      <c r="F92" s="1167"/>
      <c r="G92" s="1172"/>
      <c r="H92" s="1172"/>
    </row>
    <row r="93" spans="1:8" s="1179" customFormat="1" ht="5.0999999999999996" hidden="1" customHeight="1" x14ac:dyDescent="0.25">
      <c r="A93" s="1170"/>
      <c r="B93" s="1171"/>
      <c r="C93" s="1165"/>
      <c r="D93" s="1167"/>
      <c r="E93" s="1167"/>
      <c r="F93" s="1167"/>
      <c r="G93" s="1172"/>
      <c r="H93" s="1172"/>
    </row>
    <row r="94" spans="1:8" s="1179" customFormat="1" ht="15" customHeight="1" x14ac:dyDescent="0.25">
      <c r="A94" s="1170">
        <v>13</v>
      </c>
      <c r="B94" s="1954" t="s">
        <v>1145</v>
      </c>
      <c r="C94" s="1165"/>
      <c r="D94" s="1167"/>
      <c r="E94" s="1167"/>
      <c r="F94" s="1167"/>
      <c r="G94" s="1172"/>
      <c r="H94" s="1172"/>
    </row>
    <row r="95" spans="1:8" s="1179" customFormat="1" ht="5.0999999999999996" hidden="1" customHeight="1" x14ac:dyDescent="0.25">
      <c r="A95" s="1170"/>
      <c r="B95" s="1171"/>
      <c r="C95" s="1165"/>
      <c r="D95" s="1167"/>
      <c r="E95" s="1167"/>
      <c r="F95" s="1167"/>
      <c r="G95" s="1172"/>
      <c r="H95" s="1172"/>
    </row>
    <row r="96" spans="1:8" s="1179" customFormat="1" ht="15" customHeight="1" x14ac:dyDescent="0.25">
      <c r="A96" s="1161" t="s">
        <v>128</v>
      </c>
      <c r="B96" s="1173" t="s">
        <v>1160</v>
      </c>
      <c r="C96" s="1670">
        <v>76200</v>
      </c>
      <c r="D96" s="1671">
        <v>174352</v>
      </c>
      <c r="E96" s="1671">
        <v>173379.94099999999</v>
      </c>
      <c r="F96" s="376">
        <v>99.442473272460305</v>
      </c>
      <c r="G96" s="1172"/>
      <c r="H96" s="1172"/>
    </row>
    <row r="97" spans="1:8" s="1179" customFormat="1" ht="5.0999999999999996" hidden="1" customHeight="1" x14ac:dyDescent="0.25">
      <c r="A97" s="1170"/>
      <c r="B97" s="1171"/>
      <c r="C97" s="1165"/>
      <c r="D97" s="1167"/>
      <c r="E97" s="1167"/>
      <c r="F97" s="1167"/>
      <c r="G97" s="1172"/>
      <c r="H97" s="1172"/>
    </row>
    <row r="98" spans="1:8" s="1179" customFormat="1" ht="15" customHeight="1" x14ac:dyDescent="0.25">
      <c r="A98" s="1170"/>
      <c r="B98" s="1171" t="s">
        <v>1161</v>
      </c>
      <c r="C98" s="1178">
        <v>76200</v>
      </c>
      <c r="D98" s="1178">
        <v>174352</v>
      </c>
      <c r="E98" s="1178">
        <v>173379.94099999999</v>
      </c>
      <c r="F98" s="1191">
        <v>99.442473272460305</v>
      </c>
      <c r="G98" s="1172"/>
      <c r="H98" s="1172"/>
    </row>
    <row r="99" spans="1:8" s="1179" customFormat="1" ht="9.9499999999999993" customHeight="1" x14ac:dyDescent="0.25">
      <c r="A99" s="1170"/>
      <c r="B99" s="1171"/>
      <c r="C99" s="1165"/>
      <c r="D99" s="1167"/>
      <c r="E99" s="1167"/>
      <c r="F99" s="1167"/>
      <c r="G99" s="1172"/>
      <c r="H99" s="1172"/>
    </row>
    <row r="100" spans="1:8" s="1179" customFormat="1" ht="20.100000000000001" customHeight="1" x14ac:dyDescent="0.25">
      <c r="A100" s="1161"/>
      <c r="B100" s="1834" t="s">
        <v>456</v>
      </c>
      <c r="C100" s="1180">
        <v>76200</v>
      </c>
      <c r="D100" s="1180">
        <v>174352</v>
      </c>
      <c r="E100" s="1180">
        <v>173379.94099999999</v>
      </c>
      <c r="F100" s="1193">
        <v>99.442473272460305</v>
      </c>
      <c r="G100" s="1172"/>
      <c r="H100" s="1172"/>
    </row>
    <row r="101" spans="1:8" s="1179" customFormat="1" ht="9.9499999999999993" customHeight="1" thickBot="1" x14ac:dyDescent="0.3">
      <c r="A101" s="1161"/>
      <c r="B101" s="1162"/>
      <c r="C101" s="1165"/>
      <c r="D101" s="1167"/>
      <c r="E101" s="1167"/>
      <c r="F101" s="1167"/>
      <c r="G101" s="1172"/>
      <c r="H101" s="1172"/>
    </row>
    <row r="102" spans="1:8" s="1179" customFormat="1" ht="24.95" customHeight="1" thickBot="1" x14ac:dyDescent="0.3">
      <c r="A102" s="1181" t="s">
        <v>130</v>
      </c>
      <c r="B102" s="1182" t="s">
        <v>457</v>
      </c>
      <c r="C102" s="1183">
        <v>154100</v>
      </c>
      <c r="D102" s="1183">
        <v>284822</v>
      </c>
      <c r="E102" s="1183">
        <v>219546.04099999997</v>
      </c>
      <c r="F102" s="1192">
        <v>77.081840939253283</v>
      </c>
      <c r="G102" s="1172"/>
      <c r="H102" s="1172"/>
    </row>
    <row r="103" spans="1:8" s="1179" customFormat="1" ht="15" customHeight="1" x14ac:dyDescent="0.25">
      <c r="A103" s="1161"/>
      <c r="B103" s="1162"/>
      <c r="C103" s="1165"/>
      <c r="D103" s="1167"/>
      <c r="E103" s="1167"/>
      <c r="F103" s="1167"/>
      <c r="G103" s="1172"/>
      <c r="H103" s="1172"/>
    </row>
    <row r="104" spans="1:8" s="1179" customFormat="1" ht="15" customHeight="1" x14ac:dyDescent="0.25">
      <c r="A104" s="1163" t="s">
        <v>298</v>
      </c>
      <c r="B104" s="1162" t="s">
        <v>458</v>
      </c>
      <c r="C104" s="1165"/>
      <c r="D104" s="1184"/>
      <c r="E104" s="1184"/>
      <c r="F104" s="1184"/>
      <c r="G104" s="1172"/>
      <c r="H104" s="1172"/>
    </row>
    <row r="105" spans="1:8" s="1179" customFormat="1" ht="15" customHeight="1" x14ac:dyDescent="0.25">
      <c r="A105" s="1163"/>
      <c r="B105" s="1162"/>
      <c r="C105" s="1165"/>
      <c r="D105" s="1184"/>
      <c r="E105" s="1184"/>
      <c r="F105" s="1184"/>
      <c r="G105" s="1172"/>
      <c r="H105" s="1172"/>
    </row>
    <row r="106" spans="1:8" s="1179" customFormat="1" ht="15" customHeight="1" x14ac:dyDescent="0.25">
      <c r="A106" s="1161">
        <v>1</v>
      </c>
      <c r="B106" s="1173" t="s">
        <v>1292</v>
      </c>
      <c r="C106" s="1175">
        <v>1200</v>
      </c>
      <c r="D106" s="1175">
        <v>0</v>
      </c>
      <c r="E106" s="1175">
        <v>0</v>
      </c>
      <c r="F106" s="376">
        <v>0</v>
      </c>
      <c r="G106" s="1172"/>
      <c r="H106" s="1172"/>
    </row>
    <row r="107" spans="1:8" s="1179" customFormat="1" ht="15" customHeight="1" x14ac:dyDescent="0.25">
      <c r="A107" s="1161">
        <v>2</v>
      </c>
      <c r="B107" s="1173" t="s">
        <v>1293</v>
      </c>
      <c r="C107" s="1175">
        <v>1905</v>
      </c>
      <c r="D107" s="1175">
        <v>0</v>
      </c>
      <c r="E107" s="1175">
        <v>0</v>
      </c>
      <c r="F107" s="376">
        <v>0</v>
      </c>
      <c r="G107" s="1172"/>
      <c r="H107" s="1172"/>
    </row>
    <row r="108" spans="1:8" s="1179" customFormat="1" ht="15" customHeight="1" x14ac:dyDescent="0.25">
      <c r="A108" s="1161">
        <v>3</v>
      </c>
      <c r="B108" s="1173" t="s">
        <v>1294</v>
      </c>
      <c r="C108" s="1175">
        <v>4000</v>
      </c>
      <c r="D108" s="1175">
        <v>0</v>
      </c>
      <c r="E108" s="1175">
        <v>0</v>
      </c>
      <c r="F108" s="376">
        <v>0</v>
      </c>
      <c r="G108" s="1172"/>
      <c r="H108" s="1172"/>
    </row>
    <row r="109" spans="1:8" s="1179" customFormat="1" ht="15" customHeight="1" x14ac:dyDescent="0.25">
      <c r="A109" s="1161">
        <v>4</v>
      </c>
      <c r="B109" s="1173" t="s">
        <v>1162</v>
      </c>
      <c r="C109" s="1175">
        <v>0</v>
      </c>
      <c r="D109" s="1175">
        <v>0</v>
      </c>
      <c r="E109" s="1175">
        <v>0</v>
      </c>
      <c r="F109" s="376">
        <v>0</v>
      </c>
      <c r="G109" s="1172"/>
      <c r="H109" s="1172"/>
    </row>
    <row r="110" spans="1:8" s="1179" customFormat="1" ht="15" customHeight="1" x14ac:dyDescent="0.25">
      <c r="A110" s="1161">
        <v>5</v>
      </c>
      <c r="B110" s="1173" t="s">
        <v>1295</v>
      </c>
      <c r="C110" s="1175">
        <v>0</v>
      </c>
      <c r="D110" s="1175">
        <v>864</v>
      </c>
      <c r="E110" s="1175">
        <v>863.6</v>
      </c>
      <c r="F110" s="376">
        <v>99.953703703703709</v>
      </c>
      <c r="G110" s="1172"/>
      <c r="H110" s="1172"/>
    </row>
    <row r="111" spans="1:8" s="1179" customFormat="1" ht="15" customHeight="1" x14ac:dyDescent="0.25">
      <c r="A111" s="1161">
        <v>6</v>
      </c>
      <c r="B111" s="1173" t="s">
        <v>1296</v>
      </c>
      <c r="C111" s="1175">
        <v>0</v>
      </c>
      <c r="D111" s="1175">
        <v>1710</v>
      </c>
      <c r="E111" s="1175">
        <v>1709.2450000000001</v>
      </c>
      <c r="F111" s="376">
        <v>99.955847953216377</v>
      </c>
      <c r="G111" s="1172"/>
      <c r="H111" s="1172"/>
    </row>
    <row r="112" spans="1:8" s="1179" customFormat="1" ht="15" customHeight="1" x14ac:dyDescent="0.25">
      <c r="A112" s="1161">
        <v>7</v>
      </c>
      <c r="B112" s="1173" t="s">
        <v>1297</v>
      </c>
      <c r="C112" s="1175">
        <v>0</v>
      </c>
      <c r="D112" s="1175">
        <v>113</v>
      </c>
      <c r="E112" s="1175">
        <v>112.29999999999995</v>
      </c>
      <c r="F112" s="376">
        <v>99.380530973451286</v>
      </c>
      <c r="G112" s="1172"/>
      <c r="H112" s="1172"/>
    </row>
    <row r="113" spans="1:42" s="1179" customFormat="1" ht="15" customHeight="1" x14ac:dyDescent="0.25">
      <c r="A113" s="921"/>
      <c r="B113" s="1187"/>
      <c r="C113" s="1185"/>
      <c r="D113" s="1184"/>
      <c r="E113" s="1184"/>
      <c r="F113" s="1184"/>
      <c r="G113" s="1172"/>
      <c r="H113" s="1172"/>
    </row>
    <row r="114" spans="1:42" s="1188" customFormat="1" ht="8.1" customHeight="1" thickBot="1" x14ac:dyDescent="0.3">
      <c r="A114" s="1161"/>
      <c r="B114" s="1186"/>
      <c r="C114" s="1165"/>
      <c r="D114" s="1184"/>
      <c r="E114" s="1184"/>
      <c r="F114" s="1184"/>
      <c r="G114" s="808"/>
      <c r="H114" s="808"/>
      <c r="I114" s="364"/>
      <c r="J114" s="364"/>
      <c r="K114" s="364"/>
      <c r="L114" s="364"/>
      <c r="M114" s="364"/>
      <c r="N114" s="364"/>
      <c r="O114" s="364"/>
      <c r="P114" s="364"/>
      <c r="Q114" s="364"/>
      <c r="R114" s="364"/>
      <c r="S114" s="364"/>
      <c r="T114" s="364"/>
      <c r="U114" s="364"/>
      <c r="V114" s="364"/>
      <c r="W114" s="364"/>
      <c r="X114" s="364"/>
      <c r="Y114" s="364"/>
      <c r="Z114" s="364"/>
      <c r="AA114" s="364"/>
      <c r="AB114" s="364"/>
      <c r="AC114" s="364"/>
      <c r="AD114" s="364"/>
      <c r="AE114" s="364"/>
      <c r="AF114" s="364"/>
      <c r="AG114" s="364"/>
      <c r="AH114" s="364"/>
      <c r="AI114" s="364"/>
      <c r="AJ114" s="364"/>
      <c r="AK114" s="364"/>
      <c r="AL114" s="364"/>
      <c r="AM114" s="364"/>
      <c r="AN114" s="364"/>
      <c r="AO114" s="364"/>
      <c r="AP114" s="364"/>
    </row>
    <row r="115" spans="1:42" ht="24.95" customHeight="1" thickBot="1" x14ac:dyDescent="0.3">
      <c r="A115" s="1181" t="s">
        <v>298</v>
      </c>
      <c r="B115" s="1182" t="s">
        <v>656</v>
      </c>
      <c r="C115" s="1183">
        <v>7105</v>
      </c>
      <c r="D115" s="1183">
        <v>2687</v>
      </c>
      <c r="E115" s="1183">
        <v>2685.1450000000004</v>
      </c>
      <c r="F115" s="1192">
        <v>99.930963900260522</v>
      </c>
      <c r="G115" s="808"/>
      <c r="H115" s="808"/>
    </row>
    <row r="116" spans="1:42" ht="15.75" x14ac:dyDescent="0.25">
      <c r="A116" s="1747"/>
      <c r="B116" s="1257"/>
      <c r="C116" s="2179"/>
      <c r="D116" s="1755"/>
      <c r="E116" s="1755"/>
      <c r="F116" s="1748"/>
      <c r="G116" s="808"/>
      <c r="H116" s="808"/>
    </row>
    <row r="117" spans="1:42" ht="15.75" x14ac:dyDescent="0.25">
      <c r="A117" s="1256" t="s">
        <v>9</v>
      </c>
      <c r="B117" s="1277" t="s">
        <v>1000</v>
      </c>
      <c r="C117" s="2179"/>
      <c r="D117" s="1755"/>
      <c r="E117" s="1755"/>
      <c r="F117" s="1748"/>
      <c r="G117" s="808"/>
      <c r="H117" s="808"/>
    </row>
    <row r="118" spans="1:42" ht="9.9499999999999993" customHeight="1" x14ac:dyDescent="0.25">
      <c r="A118" s="1258"/>
      <c r="B118" s="1705"/>
      <c r="C118" s="2180"/>
      <c r="D118" s="1756"/>
      <c r="E118" s="1756"/>
      <c r="F118" s="2181"/>
      <c r="G118" s="808"/>
      <c r="H118" s="808"/>
    </row>
    <row r="119" spans="1:42" ht="15.75" x14ac:dyDescent="0.25">
      <c r="A119" s="2263" t="s">
        <v>128</v>
      </c>
      <c r="B119" s="1278" t="s">
        <v>408</v>
      </c>
      <c r="C119" s="2182">
        <v>0</v>
      </c>
      <c r="D119" s="1757">
        <v>0</v>
      </c>
      <c r="E119" s="1757"/>
      <c r="F119" s="2183"/>
      <c r="G119" s="808"/>
      <c r="H119" s="808"/>
    </row>
    <row r="120" spans="1:42" ht="8.1" customHeight="1" x14ac:dyDescent="0.25">
      <c r="A120" s="1258"/>
      <c r="B120" s="1705"/>
      <c r="C120" s="2180"/>
      <c r="D120" s="1756"/>
      <c r="E120" s="1756"/>
      <c r="F120" s="2181"/>
      <c r="G120" s="808"/>
      <c r="H120" s="808"/>
    </row>
    <row r="121" spans="1:42" ht="15.75" x14ac:dyDescent="0.25">
      <c r="A121" s="2263" t="s">
        <v>359</v>
      </c>
      <c r="B121" s="1278" t="s">
        <v>409</v>
      </c>
      <c r="C121" s="2184">
        <v>0</v>
      </c>
      <c r="D121" s="1262">
        <v>0</v>
      </c>
      <c r="E121" s="1262"/>
      <c r="F121" s="1283"/>
      <c r="G121" s="808"/>
      <c r="H121" s="808"/>
    </row>
    <row r="122" spans="1:42" ht="8.1" customHeight="1" x14ac:dyDescent="0.25">
      <c r="A122" s="2263"/>
      <c r="B122" s="1705"/>
      <c r="C122" s="2180"/>
      <c r="D122" s="1756"/>
      <c r="E122" s="1756"/>
      <c r="F122" s="2181"/>
      <c r="G122" s="808"/>
      <c r="H122" s="808"/>
    </row>
    <row r="123" spans="1:42" ht="15.75" x14ac:dyDescent="0.25">
      <c r="A123" s="2263" t="s">
        <v>717</v>
      </c>
      <c r="B123" s="1278" t="s">
        <v>410</v>
      </c>
      <c r="C123" s="2184">
        <v>0</v>
      </c>
      <c r="D123" s="1262">
        <v>0</v>
      </c>
      <c r="E123" s="1262"/>
      <c r="F123" s="1283"/>
      <c r="G123" s="808"/>
      <c r="H123" s="808"/>
    </row>
    <row r="124" spans="1:42" ht="8.1" customHeight="1" x14ac:dyDescent="0.25">
      <c r="A124" s="2263"/>
      <c r="B124" s="1705"/>
      <c r="C124" s="2180"/>
      <c r="D124" s="1756"/>
      <c r="E124" s="1756"/>
      <c r="F124" s="2181"/>
      <c r="G124" s="808"/>
      <c r="H124" s="808"/>
    </row>
    <row r="125" spans="1:42" ht="15.75" x14ac:dyDescent="0.25">
      <c r="A125" s="2263" t="s">
        <v>706</v>
      </c>
      <c r="B125" s="1278" t="s">
        <v>997</v>
      </c>
      <c r="C125" s="2184">
        <v>0</v>
      </c>
      <c r="D125" s="1262">
        <v>0</v>
      </c>
      <c r="E125" s="1262"/>
      <c r="F125" s="1283"/>
      <c r="G125" s="808"/>
      <c r="H125" s="808"/>
    </row>
    <row r="126" spans="1:42" ht="8.1" customHeight="1" x14ac:dyDescent="0.25">
      <c r="A126" s="2263"/>
      <c r="B126" s="1705"/>
      <c r="C126" s="2185"/>
      <c r="D126" s="1263"/>
      <c r="E126" s="1263"/>
      <c r="F126" s="1286"/>
      <c r="G126" s="808"/>
      <c r="H126" s="808"/>
    </row>
    <row r="127" spans="1:42" ht="15.75" x14ac:dyDescent="0.25">
      <c r="A127" s="2263" t="s">
        <v>194</v>
      </c>
      <c r="B127" s="1278" t="s">
        <v>411</v>
      </c>
      <c r="C127" s="2184">
        <v>0</v>
      </c>
      <c r="D127" s="1262">
        <v>0</v>
      </c>
      <c r="E127" s="1262"/>
      <c r="F127" s="1283"/>
      <c r="G127" s="808"/>
      <c r="H127" s="808"/>
    </row>
    <row r="128" spans="1:42" ht="8.1" customHeight="1" x14ac:dyDescent="0.25">
      <c r="A128" s="2263"/>
      <c r="B128" s="1278"/>
      <c r="C128" s="2184"/>
      <c r="D128" s="1262"/>
      <c r="E128" s="1262"/>
      <c r="F128" s="1283"/>
      <c r="G128" s="808"/>
      <c r="H128" s="808"/>
    </row>
    <row r="129" spans="1:8" ht="15.75" x14ac:dyDescent="0.25">
      <c r="A129" s="2263" t="s">
        <v>202</v>
      </c>
      <c r="B129" s="1278" t="s">
        <v>412</v>
      </c>
      <c r="C129" s="2184">
        <v>0</v>
      </c>
      <c r="D129" s="1262">
        <v>0</v>
      </c>
      <c r="E129" s="1262"/>
      <c r="F129" s="1283"/>
      <c r="G129" s="808"/>
      <c r="H129" s="808"/>
    </row>
    <row r="130" spans="1:8" ht="9.9499999999999993" customHeight="1" thickBot="1" x14ac:dyDescent="0.3">
      <c r="A130" s="1264"/>
      <c r="B130" s="2264"/>
      <c r="C130" s="2184"/>
      <c r="D130" s="1262"/>
      <c r="E130" s="1262"/>
      <c r="F130" s="1283"/>
      <c r="G130" s="808"/>
      <c r="H130" s="808"/>
    </row>
    <row r="131" spans="1:8" ht="20.100000000000001" customHeight="1" thickBot="1" x14ac:dyDescent="0.3">
      <c r="A131" s="1749" t="s">
        <v>318</v>
      </c>
      <c r="B131" s="1272" t="s">
        <v>413</v>
      </c>
      <c r="C131" s="2186">
        <v>0</v>
      </c>
      <c r="D131" s="1760">
        <v>0</v>
      </c>
      <c r="E131" s="1760">
        <v>0</v>
      </c>
      <c r="F131" s="2265">
        <v>0</v>
      </c>
      <c r="G131" s="808"/>
      <c r="H131" s="808"/>
    </row>
    <row r="132" spans="1:8" ht="9.9499999999999993" customHeight="1" x14ac:dyDescent="0.25">
      <c r="A132" s="1258"/>
      <c r="B132" s="2266"/>
      <c r="C132" s="2182"/>
      <c r="D132" s="1758"/>
      <c r="E132" s="1758"/>
      <c r="F132" s="1750"/>
      <c r="G132" s="808"/>
      <c r="H132" s="808"/>
    </row>
    <row r="133" spans="1:8" ht="15.75" x14ac:dyDescent="0.25">
      <c r="A133" s="2263" t="s">
        <v>128</v>
      </c>
      <c r="B133" s="1285" t="s">
        <v>414</v>
      </c>
      <c r="C133" s="2184">
        <v>0</v>
      </c>
      <c r="D133" s="1262">
        <v>0</v>
      </c>
      <c r="E133" s="1262"/>
      <c r="F133" s="1751"/>
      <c r="G133" s="808"/>
      <c r="H133" s="808"/>
    </row>
    <row r="134" spans="1:8" ht="8.1" customHeight="1" x14ac:dyDescent="0.25">
      <c r="A134" s="2263"/>
      <c r="B134" s="2266"/>
      <c r="C134" s="2185"/>
      <c r="D134" s="1263"/>
      <c r="E134" s="1263"/>
      <c r="F134" s="1286"/>
      <c r="G134" s="808"/>
      <c r="H134" s="808"/>
    </row>
    <row r="135" spans="1:8" ht="15.75" x14ac:dyDescent="0.25">
      <c r="A135" s="2263" t="s">
        <v>359</v>
      </c>
      <c r="B135" s="1285" t="s">
        <v>415</v>
      </c>
      <c r="C135" s="2184">
        <v>0</v>
      </c>
      <c r="D135" s="1262">
        <v>0</v>
      </c>
      <c r="E135" s="1262"/>
      <c r="F135" s="1283"/>
      <c r="G135" s="808"/>
      <c r="H135" s="808"/>
    </row>
    <row r="136" spans="1:8" ht="8.1" customHeight="1" x14ac:dyDescent="0.25">
      <c r="A136" s="2263"/>
      <c r="B136" s="2267"/>
      <c r="C136" s="2187"/>
      <c r="D136" s="1758"/>
      <c r="E136" s="1758"/>
      <c r="F136" s="2188"/>
      <c r="G136" s="808"/>
      <c r="H136" s="808"/>
    </row>
    <row r="137" spans="1:8" ht="15.75" x14ac:dyDescent="0.25">
      <c r="A137" s="2263" t="s">
        <v>717</v>
      </c>
      <c r="B137" s="1285" t="s">
        <v>416</v>
      </c>
      <c r="C137" s="2184">
        <v>0</v>
      </c>
      <c r="D137" s="1262">
        <v>0</v>
      </c>
      <c r="E137" s="1262"/>
      <c r="F137" s="1283"/>
      <c r="G137" s="808"/>
      <c r="H137" s="808"/>
    </row>
    <row r="138" spans="1:8" ht="8.1" customHeight="1" x14ac:dyDescent="0.25">
      <c r="A138" s="2263"/>
      <c r="B138" s="1282"/>
      <c r="C138" s="2180"/>
      <c r="D138" s="1756"/>
      <c r="E138" s="1756"/>
      <c r="F138" s="2181"/>
      <c r="G138" s="808"/>
      <c r="H138" s="808"/>
    </row>
    <row r="139" spans="1:8" ht="15.75" x14ac:dyDescent="0.25">
      <c r="A139" s="2263" t="s">
        <v>706</v>
      </c>
      <c r="B139" s="1282" t="s">
        <v>1069</v>
      </c>
      <c r="C139" s="2184">
        <v>0</v>
      </c>
      <c r="D139" s="1262">
        <v>0</v>
      </c>
      <c r="E139" s="1262"/>
      <c r="F139" s="1283"/>
      <c r="G139" s="808"/>
      <c r="H139" s="808"/>
    </row>
    <row r="140" spans="1:8" ht="8.1" customHeight="1" x14ac:dyDescent="0.25">
      <c r="A140" s="2263"/>
      <c r="B140" s="1752"/>
      <c r="C140" s="2189"/>
      <c r="D140" s="1759"/>
      <c r="E140" s="1759"/>
      <c r="F140" s="2190"/>
      <c r="G140" s="808"/>
      <c r="H140" s="808"/>
    </row>
    <row r="141" spans="1:8" ht="15.75" x14ac:dyDescent="0.25">
      <c r="A141" s="2263" t="s">
        <v>194</v>
      </c>
      <c r="B141" s="1278" t="s">
        <v>417</v>
      </c>
      <c r="C141" s="2184">
        <v>0</v>
      </c>
      <c r="D141" s="1262">
        <v>0</v>
      </c>
      <c r="E141" s="1262"/>
      <c r="F141" s="1283"/>
      <c r="G141" s="808"/>
      <c r="H141" s="808"/>
    </row>
    <row r="142" spans="1:8" ht="8.1" customHeight="1" x14ac:dyDescent="0.25">
      <c r="A142" s="2263"/>
      <c r="B142" s="2267"/>
      <c r="C142" s="2182"/>
      <c r="D142" s="1757"/>
      <c r="E142" s="1757"/>
      <c r="F142" s="2183"/>
      <c r="G142" s="808"/>
      <c r="H142" s="808"/>
    </row>
    <row r="143" spans="1:8" ht="15.75" x14ac:dyDescent="0.25">
      <c r="A143" s="2263" t="s">
        <v>202</v>
      </c>
      <c r="B143" s="1278" t="s">
        <v>418</v>
      </c>
      <c r="C143" s="2184">
        <v>0</v>
      </c>
      <c r="D143" s="1262">
        <v>0</v>
      </c>
      <c r="E143" s="1262"/>
      <c r="F143" s="1283"/>
      <c r="G143" s="808"/>
      <c r="H143" s="808"/>
    </row>
    <row r="144" spans="1:8" ht="8.1" customHeight="1" x14ac:dyDescent="0.25">
      <c r="A144" s="2263"/>
      <c r="B144" s="2267"/>
      <c r="C144" s="2189"/>
      <c r="D144" s="1759"/>
      <c r="E144" s="1759"/>
      <c r="F144" s="2190"/>
      <c r="G144" s="808"/>
      <c r="H144" s="808"/>
    </row>
    <row r="145" spans="1:8" ht="15.75" x14ac:dyDescent="0.25">
      <c r="A145" s="2263" t="s">
        <v>203</v>
      </c>
      <c r="B145" s="1278" t="s">
        <v>419</v>
      </c>
      <c r="C145" s="2184">
        <v>0</v>
      </c>
      <c r="D145" s="1262">
        <v>0</v>
      </c>
      <c r="E145" s="1262"/>
      <c r="F145" s="1283"/>
      <c r="G145" s="808"/>
      <c r="H145" s="808"/>
    </row>
    <row r="146" spans="1:8" ht="8.1" customHeight="1" x14ac:dyDescent="0.25">
      <c r="A146" s="2263"/>
      <c r="B146" s="2267"/>
      <c r="C146" s="2185"/>
      <c r="D146" s="1263"/>
      <c r="E146" s="1263"/>
      <c r="F146" s="1286"/>
      <c r="G146" s="808"/>
      <c r="H146" s="808"/>
    </row>
    <row r="147" spans="1:8" ht="15.75" x14ac:dyDescent="0.25">
      <c r="A147" s="2263" t="s">
        <v>195</v>
      </c>
      <c r="B147" s="1278" t="s">
        <v>420</v>
      </c>
      <c r="C147" s="2184">
        <v>0</v>
      </c>
      <c r="D147" s="1262">
        <v>0</v>
      </c>
      <c r="E147" s="1262"/>
      <c r="F147" s="1283"/>
      <c r="G147" s="808"/>
      <c r="H147" s="808"/>
    </row>
    <row r="148" spans="1:8" ht="8.1" customHeight="1" x14ac:dyDescent="0.25">
      <c r="A148" s="2263"/>
      <c r="B148" s="2267"/>
      <c r="C148" s="2189"/>
      <c r="D148" s="1759"/>
      <c r="E148" s="1759"/>
      <c r="F148" s="2190"/>
      <c r="G148" s="808"/>
      <c r="H148" s="808"/>
    </row>
    <row r="149" spans="1:8" ht="15.75" x14ac:dyDescent="0.25">
      <c r="A149" s="2263" t="s">
        <v>196</v>
      </c>
      <c r="B149" s="1278" t="s">
        <v>421</v>
      </c>
      <c r="C149" s="2184">
        <v>0</v>
      </c>
      <c r="D149" s="1262">
        <v>0</v>
      </c>
      <c r="E149" s="1262"/>
      <c r="F149" s="1283"/>
      <c r="G149" s="808"/>
      <c r="H149" s="808"/>
    </row>
    <row r="150" spans="1:8" ht="8.1" customHeight="1" x14ac:dyDescent="0.25">
      <c r="A150" s="2263"/>
      <c r="B150" s="1705"/>
      <c r="C150" s="2180"/>
      <c r="D150" s="1756"/>
      <c r="E150" s="1756"/>
      <c r="F150" s="2181"/>
      <c r="G150" s="808"/>
      <c r="H150" s="808"/>
    </row>
    <row r="151" spans="1:8" ht="15.75" x14ac:dyDescent="0.25">
      <c r="A151" s="2263" t="s">
        <v>197</v>
      </c>
      <c r="B151" s="1278" t="s">
        <v>422</v>
      </c>
      <c r="C151" s="2191">
        <v>0</v>
      </c>
      <c r="D151" s="1260">
        <v>0</v>
      </c>
      <c r="E151" s="1260"/>
      <c r="F151" s="1288"/>
      <c r="G151" s="808"/>
      <c r="H151" s="808"/>
    </row>
    <row r="152" spans="1:8" ht="8.1" customHeight="1" x14ac:dyDescent="0.25">
      <c r="A152" s="2263"/>
      <c r="B152" s="1705"/>
      <c r="C152" s="2187"/>
      <c r="D152" s="1758"/>
      <c r="E152" s="1758"/>
      <c r="F152" s="2188"/>
      <c r="G152" s="808"/>
      <c r="H152" s="808"/>
    </row>
    <row r="153" spans="1:8" ht="15.75" x14ac:dyDescent="0.25">
      <c r="A153" s="2263" t="s">
        <v>198</v>
      </c>
      <c r="B153" s="1278" t="s">
        <v>163</v>
      </c>
      <c r="C153" s="2184">
        <v>0</v>
      </c>
      <c r="D153" s="1262">
        <v>0</v>
      </c>
      <c r="E153" s="1262"/>
      <c r="F153" s="1283"/>
      <c r="G153" s="808"/>
      <c r="H153" s="808"/>
    </row>
    <row r="154" spans="1:8" ht="8.1" customHeight="1" x14ac:dyDescent="0.25">
      <c r="A154" s="2263"/>
      <c r="B154" s="1278"/>
      <c r="C154" s="2184"/>
      <c r="D154" s="1262"/>
      <c r="E154" s="1262"/>
      <c r="F154" s="1283"/>
      <c r="G154" s="808"/>
      <c r="H154" s="808"/>
    </row>
    <row r="155" spans="1:8" ht="15.75" x14ac:dyDescent="0.25">
      <c r="A155" s="2263" t="s">
        <v>653</v>
      </c>
      <c r="B155" s="1278" t="s">
        <v>1009</v>
      </c>
      <c r="C155" s="2184">
        <v>0</v>
      </c>
      <c r="D155" s="1262">
        <v>0</v>
      </c>
      <c r="E155" s="1262"/>
      <c r="F155" s="1283"/>
      <c r="G155" s="808"/>
      <c r="H155" s="808"/>
    </row>
    <row r="156" spans="1:8" ht="9.9499999999999993" customHeight="1" thickBot="1" x14ac:dyDescent="0.3">
      <c r="A156" s="2268"/>
      <c r="B156" s="1261"/>
      <c r="C156" s="2184"/>
      <c r="D156" s="1262"/>
      <c r="E156" s="1262"/>
      <c r="F156" s="1283"/>
      <c r="G156" s="808"/>
      <c r="H156" s="808"/>
    </row>
    <row r="157" spans="1:8" ht="20.100000000000001" customHeight="1" thickBot="1" x14ac:dyDescent="0.3">
      <c r="A157" s="1266" t="s">
        <v>112</v>
      </c>
      <c r="B157" s="1804" t="s">
        <v>1086</v>
      </c>
      <c r="C157" s="2192">
        <v>0</v>
      </c>
      <c r="D157" s="1268">
        <v>0</v>
      </c>
      <c r="E157" s="1268">
        <v>0</v>
      </c>
      <c r="F157" s="2265">
        <v>0</v>
      </c>
      <c r="G157" s="808"/>
      <c r="H157" s="808"/>
    </row>
    <row r="158" spans="1:8" ht="9.9499999999999993" customHeight="1" x14ac:dyDescent="0.25">
      <c r="A158" s="2268"/>
      <c r="B158" s="1703"/>
      <c r="C158" s="2193"/>
      <c r="D158" s="1805"/>
      <c r="E158" s="1805"/>
      <c r="F158" s="2194"/>
      <c r="G158" s="808"/>
      <c r="H158" s="808"/>
    </row>
    <row r="159" spans="1:8" ht="15.75" x14ac:dyDescent="0.25">
      <c r="A159" s="2263" t="s">
        <v>128</v>
      </c>
      <c r="B159" s="1285" t="s">
        <v>1087</v>
      </c>
      <c r="C159" s="2184">
        <v>0</v>
      </c>
      <c r="D159" s="1262">
        <v>0</v>
      </c>
      <c r="E159" s="1262"/>
      <c r="F159" s="1283"/>
      <c r="G159" s="808"/>
      <c r="H159" s="808"/>
    </row>
    <row r="160" spans="1:8" ht="8.1" customHeight="1" x14ac:dyDescent="0.25">
      <c r="A160" s="2263"/>
      <c r="B160" s="1704"/>
      <c r="C160" s="2185"/>
      <c r="D160" s="1263"/>
      <c r="E160" s="1263"/>
      <c r="F160" s="1286"/>
      <c r="G160" s="808"/>
      <c r="H160" s="808"/>
    </row>
    <row r="161" spans="1:8" ht="15.75" x14ac:dyDescent="0.25">
      <c r="A161" s="2263" t="s">
        <v>359</v>
      </c>
      <c r="B161" s="1285" t="s">
        <v>625</v>
      </c>
      <c r="C161" s="2191">
        <v>0</v>
      </c>
      <c r="D161" s="1260">
        <v>0</v>
      </c>
      <c r="E161" s="1260"/>
      <c r="F161" s="1288"/>
      <c r="G161" s="808"/>
      <c r="H161" s="808"/>
    </row>
    <row r="162" spans="1:8" ht="8.1" customHeight="1" x14ac:dyDescent="0.25">
      <c r="A162" s="2263"/>
      <c r="B162" s="1704"/>
      <c r="C162" s="2187"/>
      <c r="D162" s="1758"/>
      <c r="E162" s="1758"/>
      <c r="F162" s="2188"/>
      <c r="G162" s="808"/>
      <c r="H162" s="808"/>
    </row>
    <row r="163" spans="1:8" ht="15.75" x14ac:dyDescent="0.25">
      <c r="A163" s="2263" t="s">
        <v>717</v>
      </c>
      <c r="B163" s="1285" t="s">
        <v>641</v>
      </c>
      <c r="C163" s="2191">
        <v>0</v>
      </c>
      <c r="D163" s="1260">
        <v>0</v>
      </c>
      <c r="E163" s="1260"/>
      <c r="F163" s="1288"/>
      <c r="G163" s="808"/>
      <c r="H163" s="808"/>
    </row>
    <row r="164" spans="1:8" ht="8.1" customHeight="1" x14ac:dyDescent="0.25">
      <c r="A164" s="2263"/>
      <c r="B164" s="1285"/>
      <c r="C164" s="2191"/>
      <c r="D164" s="1260"/>
      <c r="E164" s="1260"/>
      <c r="F164" s="1288"/>
      <c r="G164" s="808"/>
      <c r="H164" s="808"/>
    </row>
    <row r="165" spans="1:8" ht="15.75" x14ac:dyDescent="0.25">
      <c r="A165" s="2263" t="s">
        <v>706</v>
      </c>
      <c r="B165" s="1285" t="s">
        <v>423</v>
      </c>
      <c r="C165" s="2191">
        <v>0</v>
      </c>
      <c r="D165" s="1260">
        <v>0</v>
      </c>
      <c r="E165" s="1260"/>
      <c r="F165" s="1288"/>
      <c r="G165" s="808"/>
      <c r="H165" s="808"/>
    </row>
    <row r="166" spans="1:8" ht="8.1" customHeight="1" x14ac:dyDescent="0.25">
      <c r="A166" s="2263"/>
      <c r="B166" s="2267"/>
      <c r="C166" s="2189"/>
      <c r="D166" s="1759"/>
      <c r="E166" s="1759"/>
      <c r="F166" s="2190"/>
      <c r="G166" s="808"/>
      <c r="H166" s="808"/>
    </row>
    <row r="167" spans="1:8" ht="15.75" x14ac:dyDescent="0.25">
      <c r="A167" s="2263" t="s">
        <v>194</v>
      </c>
      <c r="B167" s="1285" t="s">
        <v>1088</v>
      </c>
      <c r="C167" s="2184">
        <v>0</v>
      </c>
      <c r="D167" s="1262">
        <v>0</v>
      </c>
      <c r="E167" s="1262"/>
      <c r="F167" s="1283"/>
      <c r="G167" s="808"/>
      <c r="H167" s="808"/>
    </row>
    <row r="168" spans="1:8" ht="9.9499999999999993" customHeight="1" thickBot="1" x14ac:dyDescent="0.3">
      <c r="A168" s="1267"/>
      <c r="B168" s="1259"/>
      <c r="C168" s="2191"/>
      <c r="D168" s="1260"/>
      <c r="E168" s="1260"/>
      <c r="F168" s="1288"/>
      <c r="G168" s="808"/>
      <c r="H168" s="808"/>
    </row>
    <row r="169" spans="1:8" ht="30" customHeight="1" thickBot="1" x14ac:dyDescent="0.3">
      <c r="A169" s="2259" t="s">
        <v>113</v>
      </c>
      <c r="B169" s="2340" t="s">
        <v>1366</v>
      </c>
      <c r="C169" s="2192">
        <v>0</v>
      </c>
      <c r="D169" s="1268">
        <v>0</v>
      </c>
      <c r="E169" s="1268">
        <v>0</v>
      </c>
      <c r="F169" s="2195">
        <v>0</v>
      </c>
      <c r="G169" s="808"/>
      <c r="H169" s="808"/>
    </row>
    <row r="170" spans="1:8" ht="8.1" customHeight="1" x14ac:dyDescent="0.25">
      <c r="A170" s="2268"/>
      <c r="B170" s="2341"/>
      <c r="C170" s="2199"/>
      <c r="D170" s="1270"/>
      <c r="E170" s="1270"/>
      <c r="F170" s="1273"/>
      <c r="G170" s="808"/>
      <c r="H170" s="808"/>
    </row>
    <row r="171" spans="1:8" ht="15.75" customHeight="1" x14ac:dyDescent="0.25">
      <c r="A171" s="2268"/>
      <c r="B171" s="2267" t="s">
        <v>1217</v>
      </c>
      <c r="C171" s="2185">
        <v>2900</v>
      </c>
      <c r="D171" s="1263">
        <v>2900</v>
      </c>
      <c r="E171" s="1263">
        <v>2890.7919999999999</v>
      </c>
      <c r="F171" s="1754">
        <v>99.682482758620679</v>
      </c>
      <c r="G171" s="808"/>
      <c r="H171" s="808"/>
    </row>
    <row r="172" spans="1:8" ht="15.75" x14ac:dyDescent="0.25">
      <c r="A172" s="2268"/>
      <c r="B172" s="2267" t="s">
        <v>1158</v>
      </c>
      <c r="C172" s="2264"/>
      <c r="D172" s="1263">
        <v>1175</v>
      </c>
      <c r="E172" s="1263">
        <v>1174.75</v>
      </c>
      <c r="F172" s="1754">
        <v>99.978723404255319</v>
      </c>
      <c r="G172" s="808"/>
      <c r="H172" s="808"/>
    </row>
    <row r="173" spans="1:8" ht="15.75" x14ac:dyDescent="0.25">
      <c r="A173" s="2268"/>
      <c r="B173" s="2267" t="s">
        <v>1223</v>
      </c>
      <c r="C173" s="2264"/>
      <c r="D173" s="1263">
        <v>500</v>
      </c>
      <c r="E173" s="1263">
        <v>495.04599999999999</v>
      </c>
      <c r="F173" s="1754">
        <v>99.009199999999993</v>
      </c>
      <c r="G173" s="808"/>
      <c r="H173" s="808"/>
    </row>
    <row r="174" spans="1:8" ht="8.1" customHeight="1" thickBot="1" x14ac:dyDescent="0.3">
      <c r="A174" s="2268"/>
      <c r="B174" s="2267"/>
      <c r="C174" s="2264"/>
      <c r="D174" s="1263"/>
      <c r="E174" s="1263"/>
      <c r="F174" s="1754"/>
      <c r="G174" s="808"/>
      <c r="H174" s="808"/>
    </row>
    <row r="175" spans="1:8" ht="20.100000000000001" customHeight="1" thickBot="1" x14ac:dyDescent="0.3">
      <c r="A175" s="2260" t="s">
        <v>114</v>
      </c>
      <c r="B175" s="1274" t="s">
        <v>998</v>
      </c>
      <c r="C175" s="1265">
        <v>2900</v>
      </c>
      <c r="D175" s="1760">
        <v>4575</v>
      </c>
      <c r="E175" s="1760">
        <v>4560.5879999999997</v>
      </c>
      <c r="F175" s="1710">
        <v>99.684983606557381</v>
      </c>
      <c r="G175" s="808"/>
      <c r="H175" s="808"/>
    </row>
    <row r="176" spans="1:8" ht="9.9499999999999993" customHeight="1" thickBot="1" x14ac:dyDescent="0.3">
      <c r="A176" s="2263"/>
      <c r="B176" s="1285"/>
      <c r="C176" s="1269"/>
      <c r="D176" s="1270"/>
      <c r="E176" s="1270"/>
      <c r="F176" s="1273"/>
      <c r="G176" s="808"/>
      <c r="H176" s="808"/>
    </row>
    <row r="177" spans="1:8" ht="30" customHeight="1" thickBot="1" x14ac:dyDescent="0.3">
      <c r="A177" s="1271" t="s">
        <v>9</v>
      </c>
      <c r="B177" s="2340" t="s">
        <v>1367</v>
      </c>
      <c r="C177" s="1265">
        <v>2900</v>
      </c>
      <c r="D177" s="1760">
        <v>4575</v>
      </c>
      <c r="E177" s="1760">
        <v>4560.5879999999997</v>
      </c>
      <c r="F177" s="1710">
        <v>99.684983606557381</v>
      </c>
      <c r="G177" s="808"/>
      <c r="H177" s="808"/>
    </row>
    <row r="178" spans="1:8" ht="8.1" customHeight="1" x14ac:dyDescent="0.25">
      <c r="A178" s="2196"/>
      <c r="B178" s="2341"/>
      <c r="C178" s="1261"/>
      <c r="D178" s="1262"/>
      <c r="E178" s="1262"/>
      <c r="F178" s="2342"/>
      <c r="G178" s="808"/>
      <c r="H178" s="808"/>
    </row>
    <row r="179" spans="1:8" ht="15.75" x14ac:dyDescent="0.25">
      <c r="A179" s="2196"/>
      <c r="B179" s="1752" t="s">
        <v>1249</v>
      </c>
      <c r="C179" s="2264"/>
      <c r="D179" s="1263">
        <v>2858</v>
      </c>
      <c r="E179" s="1263">
        <v>2857.6669999999999</v>
      </c>
      <c r="F179" s="1754">
        <v>99.988348495451362</v>
      </c>
      <c r="G179" s="808"/>
      <c r="H179" s="808"/>
    </row>
    <row r="180" spans="1:8" ht="8.1" customHeight="1" thickBot="1" x14ac:dyDescent="0.3">
      <c r="A180" s="2263"/>
      <c r="B180" s="2267"/>
      <c r="C180" s="2197"/>
      <c r="D180" s="2198"/>
      <c r="E180" s="2198"/>
      <c r="F180" s="1754"/>
      <c r="G180" s="808"/>
      <c r="H180" s="808"/>
    </row>
    <row r="181" spans="1:8" ht="30" customHeight="1" thickBot="1" x14ac:dyDescent="0.3">
      <c r="A181" s="2260" t="s">
        <v>371</v>
      </c>
      <c r="B181" s="1274" t="s">
        <v>211</v>
      </c>
      <c r="C181" s="2192">
        <v>0</v>
      </c>
      <c r="D181" s="1268">
        <v>2858</v>
      </c>
      <c r="E181" s="1268">
        <v>2857.6669999999999</v>
      </c>
      <c r="F181" s="1710">
        <v>99.988348495451362</v>
      </c>
      <c r="G181" s="808"/>
      <c r="H181" s="808"/>
    </row>
    <row r="182" spans="1:8" ht="9.9499999999999993" customHeight="1" thickBot="1" x14ac:dyDescent="0.3">
      <c r="A182" s="2263"/>
      <c r="B182" s="1285"/>
      <c r="C182" s="2199"/>
      <c r="D182" s="1270"/>
      <c r="E182" s="1270"/>
      <c r="F182" s="1273"/>
      <c r="G182" s="808"/>
      <c r="H182" s="808"/>
    </row>
    <row r="183" spans="1:8" ht="30" customHeight="1" thickBot="1" x14ac:dyDescent="0.3">
      <c r="A183" s="2259"/>
      <c r="B183" s="1274" t="s">
        <v>424</v>
      </c>
      <c r="C183" s="2200">
        <v>164105</v>
      </c>
      <c r="D183" s="1275">
        <v>294942</v>
      </c>
      <c r="E183" s="1275">
        <v>229649.44099999993</v>
      </c>
      <c r="F183" s="1710">
        <v>77.862576709997199</v>
      </c>
      <c r="G183" s="808"/>
      <c r="H183" s="808"/>
    </row>
    <row r="184" spans="1:8" ht="15.75" x14ac:dyDescent="0.25">
      <c r="B184" s="804"/>
      <c r="C184" s="1190"/>
      <c r="D184" s="804"/>
      <c r="E184" s="808"/>
      <c r="F184" s="808"/>
      <c r="G184" s="808"/>
      <c r="H184" s="808"/>
    </row>
    <row r="185" spans="1:8" ht="15.75" x14ac:dyDescent="0.25">
      <c r="B185" s="804"/>
      <c r="C185" s="1190"/>
      <c r="D185" s="804"/>
      <c r="E185" s="808"/>
      <c r="F185" s="808"/>
      <c r="G185" s="808"/>
      <c r="H185" s="808"/>
    </row>
    <row r="186" spans="1:8" ht="15.75" x14ac:dyDescent="0.25">
      <c r="B186" s="804"/>
      <c r="C186" s="1190"/>
      <c r="D186" s="804"/>
      <c r="E186" s="808"/>
      <c r="F186" s="808"/>
      <c r="G186" s="808"/>
      <c r="H186" s="808"/>
    </row>
    <row r="187" spans="1:8" ht="15.75" x14ac:dyDescent="0.25">
      <c r="B187" s="804"/>
      <c r="C187" s="1190"/>
      <c r="D187" s="804"/>
      <c r="E187" s="808"/>
      <c r="F187" s="808"/>
      <c r="G187" s="808"/>
      <c r="H187" s="808"/>
    </row>
    <row r="188" spans="1:8" ht="15.75" x14ac:dyDescent="0.25">
      <c r="B188" s="804"/>
      <c r="C188" s="1190"/>
      <c r="D188" s="804"/>
      <c r="E188" s="808"/>
      <c r="F188" s="808"/>
      <c r="G188" s="808"/>
      <c r="H188" s="808"/>
    </row>
    <row r="189" spans="1:8" ht="15.75" x14ac:dyDescent="0.25">
      <c r="B189" s="804"/>
      <c r="C189" s="1190"/>
      <c r="D189" s="804"/>
      <c r="E189" s="808"/>
      <c r="F189" s="808"/>
      <c r="G189" s="808"/>
      <c r="H189" s="808"/>
    </row>
    <row r="190" spans="1:8" ht="15.75" x14ac:dyDescent="0.25">
      <c r="B190" s="804"/>
      <c r="C190" s="1190"/>
      <c r="D190" s="804"/>
      <c r="E190" s="808"/>
      <c r="F190" s="808"/>
      <c r="G190" s="808"/>
      <c r="H190" s="808"/>
    </row>
    <row r="191" spans="1:8" ht="15.75" x14ac:dyDescent="0.25">
      <c r="B191" s="804"/>
      <c r="C191" s="1190"/>
      <c r="D191" s="804"/>
      <c r="E191" s="808"/>
      <c r="F191" s="808"/>
      <c r="G191" s="808"/>
      <c r="H191" s="808"/>
    </row>
    <row r="192" spans="1:8" ht="15.75" x14ac:dyDescent="0.25">
      <c r="B192" s="804"/>
      <c r="C192" s="1190"/>
      <c r="D192" s="804"/>
      <c r="E192" s="808"/>
      <c r="F192" s="808"/>
      <c r="G192" s="808"/>
      <c r="H192" s="808"/>
    </row>
    <row r="193" spans="2:8" ht="15.75" x14ac:dyDescent="0.25">
      <c r="B193" s="804"/>
      <c r="C193" s="1190"/>
      <c r="D193" s="804"/>
      <c r="E193" s="808"/>
      <c r="F193" s="808"/>
      <c r="G193" s="808"/>
      <c r="H193" s="808"/>
    </row>
    <row r="194" spans="2:8" ht="15.75" x14ac:dyDescent="0.25">
      <c r="B194" s="804"/>
      <c r="C194" s="1190"/>
      <c r="D194" s="804"/>
      <c r="E194" s="808"/>
      <c r="F194" s="808"/>
      <c r="G194" s="808"/>
      <c r="H194" s="808"/>
    </row>
    <row r="195" spans="2:8" ht="15.75" x14ac:dyDescent="0.25">
      <c r="B195" s="804"/>
      <c r="C195" s="1190"/>
      <c r="D195" s="804"/>
      <c r="E195" s="808"/>
      <c r="F195" s="808"/>
      <c r="G195" s="808"/>
      <c r="H195" s="808"/>
    </row>
    <row r="196" spans="2:8" ht="15.75" x14ac:dyDescent="0.25">
      <c r="B196" s="804"/>
      <c r="C196" s="1190"/>
      <c r="D196" s="804"/>
      <c r="E196" s="808"/>
      <c r="F196" s="808"/>
      <c r="G196" s="808"/>
      <c r="H196" s="808"/>
    </row>
    <row r="197" spans="2:8" ht="15.75" x14ac:dyDescent="0.25">
      <c r="B197" s="804"/>
      <c r="C197" s="1190"/>
      <c r="D197" s="804"/>
      <c r="E197" s="808"/>
      <c r="F197" s="808"/>
      <c r="G197" s="808"/>
      <c r="H197" s="808"/>
    </row>
    <row r="198" spans="2:8" ht="15.75" x14ac:dyDescent="0.25">
      <c r="B198" s="804"/>
      <c r="C198" s="1190"/>
      <c r="D198" s="804"/>
      <c r="E198" s="808"/>
      <c r="F198" s="808"/>
      <c r="G198" s="808"/>
      <c r="H198" s="808"/>
    </row>
    <row r="199" spans="2:8" ht="15.75" x14ac:dyDescent="0.25">
      <c r="B199" s="804"/>
      <c r="C199" s="1190"/>
      <c r="D199" s="804"/>
      <c r="E199" s="808"/>
      <c r="F199" s="808"/>
      <c r="G199" s="808"/>
      <c r="H199" s="808"/>
    </row>
    <row r="200" spans="2:8" ht="15.75" x14ac:dyDescent="0.25">
      <c r="B200" s="804"/>
      <c r="C200" s="1190"/>
      <c r="D200" s="804"/>
      <c r="E200" s="808"/>
      <c r="F200" s="808"/>
      <c r="G200" s="808"/>
      <c r="H200" s="808"/>
    </row>
    <row r="201" spans="2:8" ht="15.75" x14ac:dyDescent="0.25">
      <c r="B201" s="804"/>
      <c r="C201" s="1190"/>
      <c r="D201" s="804"/>
      <c r="E201" s="808"/>
      <c r="F201" s="808"/>
      <c r="G201" s="808"/>
      <c r="H201" s="808"/>
    </row>
    <row r="202" spans="2:8" ht="15.75" x14ac:dyDescent="0.25">
      <c r="B202" s="804"/>
      <c r="C202" s="1190"/>
      <c r="D202" s="804"/>
      <c r="E202" s="808"/>
      <c r="F202" s="808"/>
      <c r="G202" s="808"/>
      <c r="H202" s="808"/>
    </row>
    <row r="203" spans="2:8" ht="15.75" x14ac:dyDescent="0.25">
      <c r="B203" s="804"/>
      <c r="C203" s="1190"/>
      <c r="D203" s="804"/>
      <c r="E203" s="808"/>
      <c r="F203" s="808"/>
      <c r="G203" s="808"/>
      <c r="H203" s="808"/>
    </row>
    <row r="204" spans="2:8" ht="15.75" x14ac:dyDescent="0.25">
      <c r="B204" s="804"/>
      <c r="C204" s="1190"/>
      <c r="D204" s="804"/>
      <c r="E204" s="808"/>
      <c r="F204" s="808"/>
      <c r="G204" s="808"/>
      <c r="H204" s="808"/>
    </row>
    <row r="205" spans="2:8" ht="15.75" x14ac:dyDescent="0.25">
      <c r="B205" s="804"/>
      <c r="C205" s="1190"/>
      <c r="D205" s="804"/>
      <c r="E205" s="808"/>
      <c r="F205" s="808"/>
      <c r="G205" s="808"/>
      <c r="H205" s="808"/>
    </row>
    <row r="206" spans="2:8" ht="15.75" x14ac:dyDescent="0.25">
      <c r="B206" s="804"/>
      <c r="C206" s="1190"/>
      <c r="D206" s="804"/>
      <c r="E206" s="808"/>
      <c r="F206" s="808"/>
      <c r="G206" s="808"/>
      <c r="H206" s="808"/>
    </row>
    <row r="207" spans="2:8" ht="15.75" x14ac:dyDescent="0.25">
      <c r="B207" s="804"/>
      <c r="C207" s="1190"/>
      <c r="D207" s="804"/>
      <c r="E207" s="808"/>
      <c r="F207" s="808"/>
      <c r="G207" s="808"/>
      <c r="H207" s="808"/>
    </row>
    <row r="208" spans="2:8" ht="15.75" x14ac:dyDescent="0.25">
      <c r="B208" s="804"/>
      <c r="C208" s="1190"/>
      <c r="D208" s="804"/>
      <c r="E208" s="808"/>
      <c r="F208" s="808"/>
      <c r="G208" s="808"/>
      <c r="H208" s="808"/>
    </row>
    <row r="209" spans="2:8" ht="15.75" x14ac:dyDescent="0.25">
      <c r="B209" s="804"/>
      <c r="C209" s="1190"/>
      <c r="D209" s="804"/>
      <c r="E209" s="808"/>
      <c r="F209" s="808"/>
      <c r="G209" s="808"/>
      <c r="H209" s="808"/>
    </row>
    <row r="210" spans="2:8" ht="15.75" x14ac:dyDescent="0.25">
      <c r="B210" s="804"/>
      <c r="C210" s="1190"/>
      <c r="D210" s="804"/>
      <c r="E210" s="808"/>
      <c r="F210" s="808"/>
      <c r="G210" s="808"/>
      <c r="H210" s="808"/>
    </row>
    <row r="211" spans="2:8" ht="15.75" x14ac:dyDescent="0.25">
      <c r="B211" s="804"/>
      <c r="C211" s="1190"/>
      <c r="D211" s="804"/>
      <c r="E211" s="808"/>
      <c r="F211" s="808"/>
      <c r="G211" s="808"/>
      <c r="H211" s="808"/>
    </row>
    <row r="212" spans="2:8" ht="15.75" x14ac:dyDescent="0.25">
      <c r="B212" s="804"/>
      <c r="C212" s="1190"/>
      <c r="D212" s="804"/>
      <c r="E212" s="808"/>
      <c r="F212" s="808"/>
      <c r="G212" s="808"/>
      <c r="H212" s="808"/>
    </row>
    <row r="213" spans="2:8" ht="15.75" x14ac:dyDescent="0.25">
      <c r="B213" s="804"/>
      <c r="C213" s="1190"/>
      <c r="D213" s="804"/>
      <c r="E213" s="808"/>
      <c r="F213" s="808"/>
      <c r="G213" s="808"/>
      <c r="H213" s="808"/>
    </row>
    <row r="214" spans="2:8" ht="15.75" x14ac:dyDescent="0.25">
      <c r="B214" s="804"/>
      <c r="C214" s="1190"/>
      <c r="D214" s="804"/>
      <c r="E214" s="808"/>
      <c r="F214" s="808"/>
      <c r="G214" s="808"/>
      <c r="H214" s="808"/>
    </row>
    <row r="215" spans="2:8" ht="15.75" x14ac:dyDescent="0.25">
      <c r="B215" s="804"/>
      <c r="C215" s="1190"/>
      <c r="D215" s="804"/>
      <c r="E215" s="808"/>
      <c r="F215" s="808"/>
      <c r="G215" s="808"/>
      <c r="H215" s="808"/>
    </row>
    <row r="216" spans="2:8" ht="15.75" x14ac:dyDescent="0.25">
      <c r="B216" s="804"/>
      <c r="C216" s="1190"/>
      <c r="D216" s="804"/>
      <c r="E216" s="808"/>
      <c r="F216" s="808"/>
      <c r="G216" s="808"/>
      <c r="H216" s="808"/>
    </row>
    <row r="217" spans="2:8" ht="15.75" x14ac:dyDescent="0.25">
      <c r="B217" s="804"/>
      <c r="C217" s="1190"/>
      <c r="D217" s="804"/>
      <c r="E217" s="808"/>
      <c r="F217" s="808"/>
      <c r="G217" s="808"/>
      <c r="H217" s="808"/>
    </row>
    <row r="218" spans="2:8" ht="15.75" x14ac:dyDescent="0.25">
      <c r="B218" s="804"/>
      <c r="C218" s="1190"/>
      <c r="D218" s="804"/>
      <c r="E218" s="808"/>
      <c r="F218" s="808"/>
      <c r="G218" s="808"/>
      <c r="H218" s="808"/>
    </row>
    <row r="219" spans="2:8" ht="15.75" x14ac:dyDescent="0.25">
      <c r="B219" s="804"/>
      <c r="C219" s="1190"/>
      <c r="D219" s="804"/>
      <c r="E219" s="808"/>
      <c r="F219" s="808"/>
      <c r="G219" s="808"/>
      <c r="H219" s="808"/>
    </row>
    <row r="220" spans="2:8" ht="15.75" x14ac:dyDescent="0.25">
      <c r="B220" s="804"/>
      <c r="C220" s="1190"/>
      <c r="D220" s="804"/>
      <c r="E220" s="808"/>
      <c r="F220" s="808"/>
      <c r="G220" s="808"/>
      <c r="H220" s="808"/>
    </row>
    <row r="221" spans="2:8" ht="15.75" x14ac:dyDescent="0.25">
      <c r="B221" s="804"/>
      <c r="C221" s="1190"/>
      <c r="D221" s="804"/>
      <c r="E221" s="808"/>
      <c r="F221" s="808"/>
      <c r="G221" s="808"/>
      <c r="H221" s="808"/>
    </row>
    <row r="222" spans="2:8" ht="15.75" x14ac:dyDescent="0.25">
      <c r="B222" s="804"/>
      <c r="C222" s="1190"/>
      <c r="D222" s="804"/>
      <c r="E222" s="808"/>
      <c r="F222" s="808"/>
      <c r="G222" s="808"/>
      <c r="H222" s="808"/>
    </row>
    <row r="223" spans="2:8" ht="15.75" x14ac:dyDescent="0.25">
      <c r="B223" s="804"/>
      <c r="C223" s="1190"/>
      <c r="D223" s="804"/>
      <c r="E223" s="808"/>
      <c r="F223" s="808"/>
      <c r="G223" s="808"/>
      <c r="H223" s="808"/>
    </row>
    <row r="224" spans="2:8" ht="15.75" x14ac:dyDescent="0.25">
      <c r="B224" s="804"/>
      <c r="C224" s="1190"/>
      <c r="D224" s="804"/>
      <c r="E224" s="808"/>
      <c r="F224" s="808"/>
      <c r="G224" s="808"/>
      <c r="H224" s="808"/>
    </row>
    <row r="225" spans="2:8" ht="15.75" x14ac:dyDescent="0.25">
      <c r="B225" s="804"/>
      <c r="C225" s="1190"/>
      <c r="D225" s="804"/>
      <c r="E225" s="808"/>
      <c r="F225" s="808"/>
      <c r="G225" s="808"/>
      <c r="H225" s="808"/>
    </row>
    <row r="226" spans="2:8" ht="15.75" x14ac:dyDescent="0.25">
      <c r="B226" s="804"/>
      <c r="C226" s="1190"/>
      <c r="D226" s="804"/>
      <c r="E226" s="808"/>
      <c r="F226" s="808"/>
      <c r="G226" s="808"/>
      <c r="H226" s="808"/>
    </row>
    <row r="227" spans="2:8" ht="15.75" x14ac:dyDescent="0.25">
      <c r="B227" s="804"/>
      <c r="C227" s="1190"/>
      <c r="D227" s="804"/>
      <c r="E227" s="808"/>
      <c r="F227" s="808"/>
      <c r="G227" s="808"/>
      <c r="H227" s="808"/>
    </row>
    <row r="228" spans="2:8" ht="15.75" x14ac:dyDescent="0.25">
      <c r="B228" s="804"/>
      <c r="C228" s="1190"/>
      <c r="D228" s="804"/>
      <c r="E228" s="808"/>
      <c r="F228" s="808"/>
      <c r="G228" s="808"/>
      <c r="H228" s="808"/>
    </row>
    <row r="229" spans="2:8" ht="15.75" x14ac:dyDescent="0.25">
      <c r="B229" s="804"/>
      <c r="C229" s="1190"/>
      <c r="D229" s="804"/>
      <c r="E229" s="808"/>
      <c r="F229" s="808"/>
      <c r="G229" s="808"/>
      <c r="H229" s="808"/>
    </row>
    <row r="230" spans="2:8" ht="15.75" x14ac:dyDescent="0.25">
      <c r="B230" s="804"/>
      <c r="C230" s="1190"/>
      <c r="D230" s="804"/>
      <c r="E230" s="808"/>
      <c r="F230" s="808"/>
      <c r="G230" s="808"/>
      <c r="H230" s="808"/>
    </row>
    <row r="231" spans="2:8" ht="15.75" x14ac:dyDescent="0.25">
      <c r="B231" s="804"/>
      <c r="C231" s="1190"/>
      <c r="D231" s="804"/>
      <c r="E231" s="808"/>
      <c r="F231" s="808"/>
      <c r="G231" s="808"/>
      <c r="H231" s="808"/>
    </row>
    <row r="232" spans="2:8" ht="15.75" x14ac:dyDescent="0.25">
      <c r="B232" s="804"/>
      <c r="C232" s="1190"/>
      <c r="D232" s="804"/>
      <c r="E232" s="808"/>
      <c r="F232" s="808"/>
      <c r="G232" s="808"/>
      <c r="H232" s="808"/>
    </row>
    <row r="233" spans="2:8" ht="15.75" x14ac:dyDescent="0.25">
      <c r="B233" s="804"/>
      <c r="C233" s="1190"/>
      <c r="D233" s="804"/>
      <c r="E233" s="808"/>
      <c r="F233" s="808"/>
      <c r="G233" s="808"/>
      <c r="H233" s="808"/>
    </row>
    <row r="234" spans="2:8" ht="15.75" x14ac:dyDescent="0.25">
      <c r="B234" s="804"/>
      <c r="C234" s="1190"/>
      <c r="D234" s="804"/>
      <c r="E234" s="808"/>
      <c r="F234" s="808"/>
      <c r="G234" s="808"/>
      <c r="H234" s="808"/>
    </row>
    <row r="235" spans="2:8" ht="15.75" x14ac:dyDescent="0.25">
      <c r="B235" s="804"/>
      <c r="C235" s="1190"/>
      <c r="D235" s="804"/>
      <c r="E235" s="808"/>
      <c r="F235" s="808"/>
      <c r="G235" s="808"/>
      <c r="H235" s="808"/>
    </row>
    <row r="236" spans="2:8" ht="15.75" x14ac:dyDescent="0.25">
      <c r="B236" s="804"/>
      <c r="C236" s="1190"/>
      <c r="D236" s="804"/>
      <c r="E236" s="808"/>
      <c r="F236" s="808"/>
      <c r="G236" s="808"/>
      <c r="H236" s="808"/>
    </row>
    <row r="237" spans="2:8" ht="15.75" x14ac:dyDescent="0.25">
      <c r="B237" s="804"/>
      <c r="C237" s="1190"/>
      <c r="D237" s="804"/>
      <c r="E237" s="808"/>
      <c r="F237" s="808"/>
      <c r="G237" s="808"/>
      <c r="H237" s="808"/>
    </row>
    <row r="238" spans="2:8" ht="15.75" x14ac:dyDescent="0.25">
      <c r="B238" s="804"/>
      <c r="C238" s="1190"/>
      <c r="D238" s="804"/>
      <c r="E238" s="808"/>
      <c r="F238" s="808"/>
      <c r="G238" s="808"/>
      <c r="H238" s="808"/>
    </row>
    <row r="239" spans="2:8" ht="15.75" x14ac:dyDescent="0.25">
      <c r="B239" s="804"/>
      <c r="C239" s="1190"/>
      <c r="D239" s="804"/>
      <c r="E239" s="808"/>
      <c r="F239" s="808"/>
      <c r="G239" s="808"/>
      <c r="H239" s="808"/>
    </row>
    <row r="240" spans="2:8" ht="15.75" x14ac:dyDescent="0.25">
      <c r="B240" s="804"/>
      <c r="C240" s="1190"/>
      <c r="D240" s="804"/>
      <c r="E240" s="808"/>
      <c r="F240" s="808"/>
      <c r="G240" s="808"/>
      <c r="H240" s="808"/>
    </row>
    <row r="241" spans="2:8" ht="15.75" x14ac:dyDescent="0.25">
      <c r="B241" s="804"/>
      <c r="C241" s="1190"/>
      <c r="D241" s="804"/>
      <c r="E241" s="808"/>
      <c r="F241" s="808"/>
      <c r="G241" s="808"/>
      <c r="H241" s="808"/>
    </row>
    <row r="242" spans="2:8" ht="15.75" x14ac:dyDescent="0.25">
      <c r="B242" s="804"/>
      <c r="C242" s="1190"/>
      <c r="D242" s="804"/>
      <c r="E242" s="808"/>
      <c r="F242" s="808"/>
      <c r="G242" s="808"/>
      <c r="H242" s="808"/>
    </row>
    <row r="243" spans="2:8" ht="15.75" x14ac:dyDescent="0.25">
      <c r="B243" s="804"/>
      <c r="C243" s="1190"/>
      <c r="D243" s="804"/>
      <c r="E243" s="808"/>
      <c r="F243" s="808"/>
      <c r="G243" s="808"/>
      <c r="H243" s="808"/>
    </row>
    <row r="244" spans="2:8" ht="15.75" x14ac:dyDescent="0.25">
      <c r="B244" s="804"/>
      <c r="C244" s="1190"/>
      <c r="D244" s="804"/>
      <c r="E244" s="808"/>
      <c r="F244" s="808"/>
      <c r="G244" s="808"/>
      <c r="H244" s="808"/>
    </row>
    <row r="245" spans="2:8" ht="15.75" x14ac:dyDescent="0.25">
      <c r="B245" s="804"/>
      <c r="C245" s="1190"/>
      <c r="D245" s="804"/>
      <c r="E245" s="808"/>
      <c r="F245" s="808"/>
      <c r="G245" s="808"/>
      <c r="H245" s="808"/>
    </row>
    <row r="246" spans="2:8" ht="15.75" x14ac:dyDescent="0.25">
      <c r="B246" s="804"/>
      <c r="C246" s="1190"/>
      <c r="D246" s="804"/>
      <c r="E246" s="808"/>
      <c r="F246" s="808"/>
      <c r="G246" s="808"/>
      <c r="H246" s="808"/>
    </row>
  </sheetData>
  <mergeCells count="2">
    <mergeCell ref="A4:F4"/>
    <mergeCell ref="A5:F5"/>
  </mergeCells>
  <phoneticPr fontId="0" type="noConversion"/>
  <printOptions horizontalCentered="1"/>
  <pageMargins left="0.23622047244094491" right="0.23622047244094491" top="0.43307086614173229" bottom="0.51181102362204722" header="0.23622047244094491" footer="0.23622047244094491"/>
  <pageSetup paperSize="9" scale="80" firstPageNumber="0" orientation="portrait" horizontalDpi="300" verticalDpi="300" r:id="rId1"/>
  <headerFooter alignWithMargins="0">
    <oddFooter>&amp;C14. tábla &amp;P. oldal</oddFooter>
  </headerFooter>
  <rowBreaks count="1" manualBreakCount="1">
    <brk id="115" max="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2"/>
  <dimension ref="A2:L405"/>
  <sheetViews>
    <sheetView topLeftCell="A2" zoomScaleNormal="100" workbookViewId="0">
      <pane xSplit="2" ySplit="11" topLeftCell="C13" activePane="bottomRight" state="frozen"/>
      <selection pane="topRight"/>
      <selection pane="bottomLeft"/>
      <selection pane="bottomRight" activeCell="F2" sqref="F2"/>
    </sheetView>
  </sheetViews>
  <sheetFormatPr defaultRowHeight="12.75" x14ac:dyDescent="0.2"/>
  <cols>
    <col min="1" max="1" width="5.7109375" style="365" customWidth="1"/>
    <col min="2" max="2" width="64.140625" style="366" customWidth="1"/>
    <col min="3" max="3" width="12.7109375" style="362" customWidth="1"/>
    <col min="4" max="4" width="12.7109375" style="337" customWidth="1"/>
    <col min="5" max="6" width="12.7109375" style="359" customWidth="1"/>
    <col min="7" max="7" width="8.140625" style="359" customWidth="1"/>
    <col min="8" max="8" width="7.140625" style="359" customWidth="1"/>
    <col min="9" max="9" width="8" style="359" customWidth="1"/>
    <col min="10" max="12" width="7.7109375" style="664" customWidth="1"/>
    <col min="13" max="13" width="9.140625" style="664" customWidth="1"/>
    <col min="14" max="16384" width="9.140625" style="664"/>
  </cols>
  <sheetData>
    <row r="2" spans="1:9" s="362" customFormat="1" x14ac:dyDescent="0.2">
      <c r="A2" s="360"/>
      <c r="B2" s="361"/>
      <c r="D2" s="533"/>
      <c r="E2" s="337"/>
      <c r="F2" s="533" t="s">
        <v>1337</v>
      </c>
      <c r="G2" s="337"/>
      <c r="H2" s="337"/>
      <c r="I2" s="337"/>
    </row>
    <row r="3" spans="1:9" s="362" customFormat="1" x14ac:dyDescent="0.2">
      <c r="A3" s="360"/>
      <c r="B3" s="361"/>
      <c r="D3" s="533"/>
      <c r="E3" s="337"/>
      <c r="F3" s="533" t="s">
        <v>55</v>
      </c>
      <c r="G3" s="337"/>
      <c r="H3" s="337"/>
      <c r="I3" s="337"/>
    </row>
    <row r="4" spans="1:9" s="362" customFormat="1" hidden="1" x14ac:dyDescent="0.2">
      <c r="A4" s="360"/>
      <c r="B4" s="361"/>
      <c r="D4" s="533"/>
      <c r="E4" s="337"/>
      <c r="F4" s="973" t="s">
        <v>483</v>
      </c>
      <c r="G4" s="337"/>
      <c r="H4" s="337"/>
      <c r="I4" s="337"/>
    </row>
    <row r="5" spans="1:9" s="362" customFormat="1" x14ac:dyDescent="0.2">
      <c r="A5" s="360"/>
      <c r="B5" s="361"/>
      <c r="D5" s="337"/>
      <c r="E5" s="337"/>
      <c r="F5" s="337"/>
      <c r="G5" s="337"/>
      <c r="H5" s="337"/>
      <c r="I5" s="337"/>
    </row>
    <row r="6" spans="1:9" s="362" customFormat="1" ht="16.5" x14ac:dyDescent="0.25">
      <c r="A6" s="2475" t="s">
        <v>1336</v>
      </c>
      <c r="B6" s="2475"/>
      <c r="C6" s="2475"/>
      <c r="D6" s="2475"/>
      <c r="E6" s="2475"/>
      <c r="F6" s="2475"/>
      <c r="G6" s="337"/>
      <c r="H6" s="337"/>
      <c r="I6" s="337"/>
    </row>
    <row r="7" spans="1:9" s="362" customFormat="1" x14ac:dyDescent="0.2">
      <c r="A7" s="2476" t="s">
        <v>380</v>
      </c>
      <c r="B7" s="2476"/>
      <c r="C7" s="2476"/>
      <c r="D7" s="2476"/>
      <c r="E7" s="2476"/>
      <c r="F7" s="2476"/>
      <c r="G7" s="337"/>
      <c r="H7" s="337"/>
      <c r="I7" s="337"/>
    </row>
    <row r="8" spans="1:9" s="362" customFormat="1" ht="17.25" customHeight="1" thickBot="1" x14ac:dyDescent="0.25">
      <c r="A8" s="360"/>
      <c r="B8" s="361"/>
      <c r="D8" s="337"/>
      <c r="E8" s="337"/>
      <c r="F8" s="337"/>
      <c r="G8" s="337"/>
      <c r="H8" s="337"/>
      <c r="I8" s="337"/>
    </row>
    <row r="9" spans="1:9" s="362" customFormat="1" x14ac:dyDescent="0.2">
      <c r="A9" s="1152" t="s">
        <v>200</v>
      </c>
      <c r="B9" s="1194" t="s">
        <v>326</v>
      </c>
      <c r="C9" s="1154" t="s">
        <v>1194</v>
      </c>
      <c r="D9" s="1155" t="s">
        <v>1194</v>
      </c>
      <c r="E9" s="1155" t="s">
        <v>1194</v>
      </c>
      <c r="F9" s="1155" t="s">
        <v>1194</v>
      </c>
      <c r="G9" s="15"/>
      <c r="H9" s="5"/>
      <c r="I9" s="5"/>
    </row>
    <row r="10" spans="1:9" s="362" customFormat="1" x14ac:dyDescent="0.2">
      <c r="A10" s="1156" t="s">
        <v>201</v>
      </c>
      <c r="B10" s="1195"/>
      <c r="C10" s="1158" t="s">
        <v>36</v>
      </c>
      <c r="D10" s="1158" t="s">
        <v>324</v>
      </c>
      <c r="E10" s="1158" t="s">
        <v>139</v>
      </c>
      <c r="F10" s="1158" t="s">
        <v>139</v>
      </c>
      <c r="G10" s="1238"/>
      <c r="H10" s="5"/>
      <c r="I10" s="5"/>
    </row>
    <row r="11" spans="1:9" s="362" customFormat="1" ht="13.5" thickBot="1" x14ac:dyDescent="0.25">
      <c r="A11" s="1196"/>
      <c r="B11" s="1197"/>
      <c r="C11" s="1159" t="s">
        <v>8</v>
      </c>
      <c r="D11" s="1160" t="s">
        <v>8</v>
      </c>
      <c r="E11" s="1160"/>
      <c r="F11" s="1160" t="s">
        <v>191</v>
      </c>
      <c r="G11" s="16"/>
      <c r="H11" s="5"/>
      <c r="I11" s="5"/>
    </row>
    <row r="12" spans="1:9" s="362" customFormat="1" ht="13.5" thickBot="1" x14ac:dyDescent="0.25">
      <c r="A12" s="2345">
        <v>1</v>
      </c>
      <c r="B12" s="2346">
        <v>2</v>
      </c>
      <c r="C12" s="2251">
        <v>3</v>
      </c>
      <c r="D12" s="2252">
        <v>4</v>
      </c>
      <c r="E12" s="2253">
        <v>5</v>
      </c>
      <c r="F12" s="2347">
        <v>6</v>
      </c>
    </row>
    <row r="13" spans="1:9" ht="9.9499999999999993" customHeight="1" x14ac:dyDescent="0.25">
      <c r="A13" s="1198"/>
      <c r="B13" s="1164"/>
      <c r="C13" s="1199"/>
      <c r="D13" s="1200"/>
      <c r="E13" s="1200"/>
      <c r="F13" s="1200"/>
      <c r="G13" s="664"/>
      <c r="H13" s="664"/>
      <c r="I13" s="664"/>
    </row>
    <row r="14" spans="1:9" s="1202" customFormat="1" ht="15.75" x14ac:dyDescent="0.25">
      <c r="A14" s="1163" t="s">
        <v>130</v>
      </c>
      <c r="B14" s="1164" t="s">
        <v>526</v>
      </c>
      <c r="C14" s="1199"/>
      <c r="D14" s="1201"/>
      <c r="E14" s="1201"/>
      <c r="F14" s="1201"/>
    </row>
    <row r="15" spans="1:9" s="1202" customFormat="1" ht="9.9499999999999993" customHeight="1" x14ac:dyDescent="0.25">
      <c r="A15" s="1163"/>
      <c r="B15" s="1164"/>
      <c r="C15" s="1199"/>
      <c r="D15" s="1201"/>
      <c r="E15" s="1201"/>
      <c r="F15" s="1201"/>
    </row>
    <row r="16" spans="1:9" s="1202" customFormat="1" ht="13.5" customHeight="1" x14ac:dyDescent="0.25">
      <c r="A16" s="1168" t="s">
        <v>661</v>
      </c>
      <c r="B16" s="1169" t="s">
        <v>438</v>
      </c>
      <c r="C16" s="1199"/>
      <c r="D16" s="1201"/>
      <c r="E16" s="1201"/>
      <c r="F16" s="1201"/>
    </row>
    <row r="17" spans="1:10" s="1202" customFormat="1" ht="9.9499999999999993" customHeight="1" x14ac:dyDescent="0.25">
      <c r="A17" s="1163"/>
      <c r="B17" s="1164"/>
      <c r="C17" s="1199"/>
      <c r="D17" s="1201"/>
      <c r="E17" s="1201"/>
      <c r="F17" s="1201"/>
    </row>
    <row r="18" spans="1:10" ht="13.5" customHeight="1" x14ac:dyDescent="0.25">
      <c r="A18" s="1170">
        <v>1</v>
      </c>
      <c r="B18" s="1171" t="s">
        <v>439</v>
      </c>
      <c r="C18" s="1203"/>
      <c r="D18" s="1204"/>
      <c r="E18" s="1204"/>
      <c r="F18" s="1204"/>
      <c r="G18" s="664"/>
      <c r="H18" s="664"/>
      <c r="I18" s="664"/>
    </row>
    <row r="19" spans="1:10" ht="5.0999999999999996" customHeight="1" x14ac:dyDescent="0.25">
      <c r="A19" s="1170"/>
      <c r="B19" s="1171"/>
      <c r="C19" s="1203"/>
      <c r="D19" s="1204"/>
      <c r="E19" s="1204"/>
      <c r="F19" s="1204"/>
      <c r="G19" s="664"/>
      <c r="H19" s="664"/>
      <c r="I19" s="664"/>
    </row>
    <row r="20" spans="1:10" ht="12.75" customHeight="1" x14ac:dyDescent="0.2">
      <c r="A20" s="1161" t="s">
        <v>128</v>
      </c>
      <c r="B20" s="1173" t="s">
        <v>17</v>
      </c>
      <c r="C20" s="1174">
        <v>411776</v>
      </c>
      <c r="D20" s="1205">
        <v>427058</v>
      </c>
      <c r="E20" s="1205">
        <v>306153.85100000002</v>
      </c>
      <c r="F20" s="376">
        <v>71.689056521596612</v>
      </c>
      <c r="G20" s="664"/>
      <c r="H20" s="664"/>
      <c r="I20" s="1244"/>
      <c r="J20" s="1244"/>
    </row>
    <row r="21" spans="1:10" x14ac:dyDescent="0.2">
      <c r="A21" s="1161" t="s">
        <v>359</v>
      </c>
      <c r="B21" s="1173" t="s">
        <v>15</v>
      </c>
      <c r="C21" s="1174">
        <v>190500</v>
      </c>
      <c r="D21" s="1205">
        <v>190500</v>
      </c>
      <c r="E21" s="1205">
        <v>101202.197</v>
      </c>
      <c r="F21" s="376">
        <v>53.124512860892395</v>
      </c>
      <c r="G21" s="664"/>
      <c r="H21" s="664"/>
      <c r="I21" s="1244"/>
      <c r="J21" s="1244"/>
    </row>
    <row r="22" spans="1:10" x14ac:dyDescent="0.2">
      <c r="A22" s="1161" t="s">
        <v>717</v>
      </c>
      <c r="B22" s="1173" t="s">
        <v>16</v>
      </c>
      <c r="C22" s="1174">
        <v>31750</v>
      </c>
      <c r="D22" s="1205">
        <v>23921</v>
      </c>
      <c r="E22" s="1205">
        <v>0</v>
      </c>
      <c r="F22" s="376">
        <v>0</v>
      </c>
      <c r="G22" s="664"/>
      <c r="H22" s="664"/>
      <c r="I22" s="1244"/>
      <c r="J22" s="1244"/>
    </row>
    <row r="23" spans="1:10" x14ac:dyDescent="0.2">
      <c r="A23" s="1161" t="s">
        <v>706</v>
      </c>
      <c r="B23" s="1206" t="s">
        <v>529</v>
      </c>
      <c r="C23" s="1207">
        <v>43000</v>
      </c>
      <c r="D23" s="1205">
        <v>334630</v>
      </c>
      <c r="E23" s="1205">
        <v>320792.81599999999</v>
      </c>
      <c r="F23" s="376">
        <v>95.864930221438598</v>
      </c>
      <c r="G23" s="664"/>
      <c r="H23" s="664"/>
      <c r="I23" s="1244"/>
      <c r="J23" s="1244"/>
    </row>
    <row r="24" spans="1:10" x14ac:dyDescent="0.2">
      <c r="A24" s="1161" t="s">
        <v>194</v>
      </c>
      <c r="B24" s="1206" t="s">
        <v>978</v>
      </c>
      <c r="C24" s="1207">
        <v>190500</v>
      </c>
      <c r="D24" s="1205">
        <v>245035</v>
      </c>
      <c r="E24" s="1205">
        <v>82868.804000000004</v>
      </c>
      <c r="F24" s="376">
        <v>33.819170322606979</v>
      </c>
      <c r="G24" s="664"/>
      <c r="H24" s="664"/>
      <c r="I24" s="1244"/>
      <c r="J24" s="1244"/>
    </row>
    <row r="25" spans="1:10" x14ac:dyDescent="0.2">
      <c r="A25" s="1161" t="s">
        <v>202</v>
      </c>
      <c r="B25" s="1173" t="s">
        <v>1081</v>
      </c>
      <c r="C25" s="1174">
        <v>127</v>
      </c>
      <c r="D25" s="1205">
        <v>8086</v>
      </c>
      <c r="E25" s="1205">
        <v>450</v>
      </c>
      <c r="F25" s="376">
        <v>5.5651743754637648</v>
      </c>
      <c r="G25" s="664"/>
      <c r="H25" s="664"/>
      <c r="I25" s="1244"/>
      <c r="J25" s="1244"/>
    </row>
    <row r="26" spans="1:10" x14ac:dyDescent="0.2">
      <c r="A26" s="1161" t="s">
        <v>203</v>
      </c>
      <c r="B26" s="1206" t="s">
        <v>14</v>
      </c>
      <c r="C26" s="1207">
        <v>193850</v>
      </c>
      <c r="D26" s="1205">
        <v>249104.70299999998</v>
      </c>
      <c r="E26" s="1205">
        <v>155239.23000000001</v>
      </c>
      <c r="F26" s="376">
        <v>62.318867580753789</v>
      </c>
      <c r="G26" s="664"/>
      <c r="H26" s="664"/>
      <c r="I26" s="1244"/>
      <c r="J26" s="1244"/>
    </row>
    <row r="27" spans="1:10" x14ac:dyDescent="0.2">
      <c r="A27" s="1161" t="s">
        <v>195</v>
      </c>
      <c r="B27" s="1206" t="s">
        <v>528</v>
      </c>
      <c r="C27" s="1207">
        <v>14387</v>
      </c>
      <c r="D27" s="1205">
        <v>14387</v>
      </c>
      <c r="E27" s="1205">
        <v>2259.0419999999999</v>
      </c>
      <c r="F27" s="376">
        <v>15.701967053590046</v>
      </c>
      <c r="G27" s="664"/>
      <c r="H27" s="664"/>
      <c r="I27" s="1244"/>
      <c r="J27" s="1244"/>
    </row>
    <row r="28" spans="1:10" x14ac:dyDescent="0.2">
      <c r="A28" s="1161" t="s">
        <v>196</v>
      </c>
      <c r="B28" s="1206" t="s">
        <v>976</v>
      </c>
      <c r="C28" s="1207">
        <v>28903</v>
      </c>
      <c r="D28" s="1205">
        <v>78638.297000000006</v>
      </c>
      <c r="E28" s="1205">
        <v>66532.297000000006</v>
      </c>
      <c r="F28" s="376">
        <v>84.605465197192657</v>
      </c>
      <c r="G28" s="664"/>
      <c r="H28" s="664"/>
      <c r="I28" s="1244"/>
      <c r="J28" s="1244"/>
    </row>
    <row r="29" spans="1:10" x14ac:dyDescent="0.2">
      <c r="A29" s="1161" t="s">
        <v>197</v>
      </c>
      <c r="B29" s="1208" t="s">
        <v>18</v>
      </c>
      <c r="C29" s="1174">
        <v>34580</v>
      </c>
      <c r="D29" s="1205">
        <v>34580</v>
      </c>
      <c r="E29" s="1205">
        <v>34578.633999999998</v>
      </c>
      <c r="F29" s="376">
        <v>99.996049739733948</v>
      </c>
      <c r="G29" s="664"/>
      <c r="H29" s="664"/>
      <c r="I29" s="1244"/>
      <c r="J29" s="1244"/>
    </row>
    <row r="30" spans="1:10" x14ac:dyDescent="0.2">
      <c r="A30" s="1161" t="s">
        <v>198</v>
      </c>
      <c r="B30" s="1209" t="s">
        <v>530</v>
      </c>
      <c r="C30" s="1210">
        <v>14519</v>
      </c>
      <c r="D30" s="1211">
        <v>14519</v>
      </c>
      <c r="E30" s="1211">
        <v>14515.173000000001</v>
      </c>
      <c r="F30" s="376">
        <v>99.973641435360577</v>
      </c>
      <c r="G30" s="664"/>
      <c r="H30" s="664"/>
      <c r="I30" s="1244"/>
      <c r="J30" s="1244"/>
    </row>
    <row r="31" spans="1:10" ht="13.5" customHeight="1" x14ac:dyDescent="0.2">
      <c r="A31" s="1161" t="s">
        <v>653</v>
      </c>
      <c r="B31" s="1209" t="s">
        <v>527</v>
      </c>
      <c r="C31" s="1210">
        <v>21590</v>
      </c>
      <c r="D31" s="1211">
        <v>38100</v>
      </c>
      <c r="E31" s="1211">
        <v>0</v>
      </c>
      <c r="F31" s="376">
        <v>0</v>
      </c>
      <c r="G31" s="664"/>
      <c r="H31" s="664"/>
      <c r="I31" s="1244"/>
      <c r="J31" s="1244"/>
    </row>
    <row r="32" spans="1:10" x14ac:dyDescent="0.2">
      <c r="A32" s="1161" t="s">
        <v>654</v>
      </c>
      <c r="B32" s="1209" t="s">
        <v>1130</v>
      </c>
      <c r="C32" s="1210">
        <v>44450</v>
      </c>
      <c r="D32" s="1211">
        <v>19939</v>
      </c>
      <c r="E32" s="1211">
        <v>5365.75</v>
      </c>
      <c r="F32" s="376">
        <v>26.910828025477706</v>
      </c>
      <c r="G32" s="664"/>
      <c r="H32" s="664"/>
      <c r="I32" s="1244"/>
      <c r="J32" s="1244"/>
    </row>
    <row r="33" spans="1:10" x14ac:dyDescent="0.2">
      <c r="A33" s="1161" t="s">
        <v>459</v>
      </c>
      <c r="B33" s="1209" t="s">
        <v>1109</v>
      </c>
      <c r="C33" s="1210">
        <v>186752</v>
      </c>
      <c r="D33" s="1211">
        <v>189589</v>
      </c>
      <c r="E33" s="1211">
        <v>2836.5450000000001</v>
      </c>
      <c r="F33" s="376">
        <v>1.496154840206974</v>
      </c>
      <c r="G33" s="664"/>
      <c r="H33" s="664"/>
      <c r="I33" s="1244"/>
      <c r="J33" s="1244"/>
    </row>
    <row r="34" spans="1:10" x14ac:dyDescent="0.2">
      <c r="A34" s="876" t="s">
        <v>460</v>
      </c>
      <c r="B34" s="1212" t="s">
        <v>1163</v>
      </c>
      <c r="C34" s="1174">
        <v>12700</v>
      </c>
      <c r="D34" s="1205">
        <v>12700</v>
      </c>
      <c r="E34" s="1205">
        <v>12496.8</v>
      </c>
      <c r="F34" s="376">
        <v>98.4</v>
      </c>
      <c r="G34" s="664"/>
      <c r="H34" s="664"/>
      <c r="I34" s="1244"/>
      <c r="J34" s="1244"/>
    </row>
    <row r="35" spans="1:10" x14ac:dyDescent="0.2">
      <c r="A35" s="876" t="s">
        <v>461</v>
      </c>
      <c r="B35" s="1206" t="s">
        <v>1132</v>
      </c>
      <c r="C35" s="1174">
        <v>21590</v>
      </c>
      <c r="D35" s="1205">
        <v>60960</v>
      </c>
      <c r="E35" s="1205">
        <v>45546.391000000003</v>
      </c>
      <c r="F35" s="376">
        <v>74.715208333333337</v>
      </c>
      <c r="G35" s="664"/>
      <c r="H35" s="664"/>
      <c r="I35" s="1244"/>
      <c r="J35" s="1244"/>
    </row>
    <row r="36" spans="1:10" x14ac:dyDescent="0.2">
      <c r="A36" s="876" t="s">
        <v>462</v>
      </c>
      <c r="B36" s="1206" t="s">
        <v>1134</v>
      </c>
      <c r="C36" s="1174">
        <v>100047</v>
      </c>
      <c r="D36" s="1205">
        <v>152164</v>
      </c>
      <c r="E36" s="1205">
        <v>41615.289000000004</v>
      </c>
      <c r="F36" s="376">
        <v>27.348971504429436</v>
      </c>
      <c r="G36" s="664"/>
      <c r="H36" s="664"/>
      <c r="I36" s="1244"/>
      <c r="J36" s="1244"/>
    </row>
    <row r="37" spans="1:10" x14ac:dyDescent="0.2">
      <c r="A37" s="1161" t="s">
        <v>463</v>
      </c>
      <c r="B37" s="1206" t="s">
        <v>1298</v>
      </c>
      <c r="C37" s="1207">
        <v>25400</v>
      </c>
      <c r="D37" s="1205">
        <v>25400</v>
      </c>
      <c r="E37" s="1205">
        <v>25365.71</v>
      </c>
      <c r="F37" s="376">
        <v>99.864999999999995</v>
      </c>
      <c r="G37" s="664"/>
      <c r="H37" s="664"/>
      <c r="I37" s="1244"/>
      <c r="J37" s="1244"/>
    </row>
    <row r="38" spans="1:10" ht="13.5" customHeight="1" x14ac:dyDescent="0.2">
      <c r="A38" s="1161" t="s">
        <v>464</v>
      </c>
      <c r="B38" s="1173" t="s">
        <v>1299</v>
      </c>
      <c r="C38" s="1174">
        <v>12700</v>
      </c>
      <c r="D38" s="1205">
        <v>38989</v>
      </c>
      <c r="E38" s="1205">
        <v>8953.5</v>
      </c>
      <c r="F38" s="376">
        <v>22.964169381107492</v>
      </c>
      <c r="G38" s="664"/>
      <c r="H38" s="664"/>
      <c r="I38" s="1244"/>
      <c r="J38" s="1244"/>
    </row>
    <row r="39" spans="1:10" ht="13.5" customHeight="1" x14ac:dyDescent="0.2">
      <c r="A39" s="1161" t="s">
        <v>465</v>
      </c>
      <c r="B39" s="1173" t="s">
        <v>1171</v>
      </c>
      <c r="C39" s="1174">
        <v>66040</v>
      </c>
      <c r="D39" s="1205">
        <v>71203.320000000007</v>
      </c>
      <c r="E39" s="1205">
        <v>14830.034</v>
      </c>
      <c r="F39" s="376">
        <v>20.827728257614954</v>
      </c>
      <c r="G39" s="664"/>
      <c r="H39" s="664"/>
      <c r="I39" s="1244"/>
      <c r="J39" s="1244"/>
    </row>
    <row r="40" spans="1:10" ht="13.5" customHeight="1" x14ac:dyDescent="0.2">
      <c r="A40" s="1161" t="s">
        <v>466</v>
      </c>
      <c r="B40" s="1206" t="s">
        <v>1300</v>
      </c>
      <c r="C40" s="1174">
        <v>31750</v>
      </c>
      <c r="D40" s="1205">
        <v>37784</v>
      </c>
      <c r="E40" s="1205">
        <v>254</v>
      </c>
      <c r="F40" s="376">
        <v>0.67224221892864711</v>
      </c>
      <c r="G40" s="664"/>
      <c r="H40" s="664"/>
      <c r="I40" s="1244"/>
      <c r="J40" s="1244"/>
    </row>
    <row r="41" spans="1:10" ht="13.5" customHeight="1" x14ac:dyDescent="0.2">
      <c r="A41" s="1161" t="s">
        <v>467</v>
      </c>
      <c r="B41" s="1206" t="s">
        <v>1168</v>
      </c>
      <c r="C41" s="1207">
        <v>8680</v>
      </c>
      <c r="D41" s="1205">
        <v>21734.067999999999</v>
      </c>
      <c r="E41" s="1205">
        <v>0</v>
      </c>
      <c r="F41" s="376">
        <v>0</v>
      </c>
      <c r="G41" s="664"/>
      <c r="H41" s="664"/>
      <c r="I41" s="1244"/>
      <c r="J41" s="1244"/>
    </row>
    <row r="42" spans="1:10" ht="13.5" customHeight="1" x14ac:dyDescent="0.2">
      <c r="A42" s="1161" t="s">
        <v>1165</v>
      </c>
      <c r="B42" s="1173" t="s">
        <v>1301</v>
      </c>
      <c r="C42" s="1174">
        <v>19050</v>
      </c>
      <c r="D42" s="1205">
        <v>50800</v>
      </c>
      <c r="E42" s="1205">
        <v>39353.49</v>
      </c>
      <c r="F42" s="376">
        <v>77.467500000000001</v>
      </c>
      <c r="G42" s="664"/>
      <c r="H42" s="664"/>
      <c r="I42" s="1244"/>
      <c r="J42" s="1244"/>
    </row>
    <row r="43" spans="1:10" x14ac:dyDescent="0.2">
      <c r="A43" s="1161" t="s">
        <v>977</v>
      </c>
      <c r="B43" s="1213" t="s">
        <v>1302</v>
      </c>
      <c r="C43" s="1174">
        <v>1270</v>
      </c>
      <c r="D43" s="1205">
        <v>1270</v>
      </c>
      <c r="E43" s="1205">
        <v>0</v>
      </c>
      <c r="F43" s="376">
        <v>0</v>
      </c>
      <c r="G43" s="664"/>
      <c r="H43" s="664"/>
      <c r="I43" s="1244"/>
      <c r="J43" s="1244"/>
    </row>
    <row r="44" spans="1:10" ht="14.25" customHeight="1" x14ac:dyDescent="0.2">
      <c r="A44" s="1161" t="s">
        <v>1133</v>
      </c>
      <c r="B44" s="1206" t="s">
        <v>1164</v>
      </c>
      <c r="C44" s="1207">
        <v>0</v>
      </c>
      <c r="D44" s="1205">
        <v>540</v>
      </c>
      <c r="E44" s="1205">
        <v>539.49599999999998</v>
      </c>
      <c r="F44" s="376">
        <v>99.906666666666666</v>
      </c>
      <c r="G44" s="664"/>
      <c r="H44" s="664"/>
      <c r="I44" s="1244"/>
      <c r="J44" s="1244"/>
    </row>
    <row r="45" spans="1:10" ht="14.25" customHeight="1" x14ac:dyDescent="0.2">
      <c r="A45" s="1161" t="s">
        <v>1006</v>
      </c>
      <c r="B45" s="1206" t="s">
        <v>1303</v>
      </c>
      <c r="C45" s="1207">
        <v>0</v>
      </c>
      <c r="D45" s="1205">
        <v>450</v>
      </c>
      <c r="E45" s="1205">
        <v>0</v>
      </c>
      <c r="F45" s="376">
        <v>0</v>
      </c>
      <c r="G45" s="664"/>
      <c r="H45" s="664"/>
      <c r="I45" s="1244"/>
      <c r="J45" s="1244"/>
    </row>
    <row r="46" spans="1:10" ht="14.25" customHeight="1" x14ac:dyDescent="0.2">
      <c r="A46" s="1161" t="s">
        <v>1166</v>
      </c>
      <c r="B46" s="1206" t="s">
        <v>1304</v>
      </c>
      <c r="C46" s="1207">
        <v>0</v>
      </c>
      <c r="D46" s="1205">
        <v>31751</v>
      </c>
      <c r="E46" s="1205">
        <v>31625.269</v>
      </c>
      <c r="F46" s="376">
        <v>99.604009322541017</v>
      </c>
      <c r="G46" s="664"/>
      <c r="H46" s="664"/>
      <c r="I46" s="1244"/>
      <c r="J46" s="1244"/>
    </row>
    <row r="47" spans="1:10" ht="14.25" customHeight="1" x14ac:dyDescent="0.2">
      <c r="A47" s="1161" t="s">
        <v>1167</v>
      </c>
      <c r="B47" s="1206" t="s">
        <v>1131</v>
      </c>
      <c r="C47" s="1207">
        <v>0</v>
      </c>
      <c r="D47" s="1205">
        <v>571</v>
      </c>
      <c r="E47" s="1205">
        <v>0</v>
      </c>
      <c r="F47" s="376">
        <v>0</v>
      </c>
      <c r="G47" s="664"/>
      <c r="H47" s="664"/>
      <c r="I47" s="1244"/>
      <c r="J47" s="1244"/>
    </row>
    <row r="48" spans="1:10" ht="14.25" customHeight="1" x14ac:dyDescent="0.2">
      <c r="A48" s="1161" t="s">
        <v>1169</v>
      </c>
      <c r="B48" s="1206" t="s">
        <v>1173</v>
      </c>
      <c r="C48" s="1207">
        <v>0</v>
      </c>
      <c r="D48" s="1205">
        <v>1427</v>
      </c>
      <c r="E48" s="1205">
        <v>0</v>
      </c>
      <c r="F48" s="376">
        <v>0</v>
      </c>
      <c r="G48" s="664"/>
      <c r="H48" s="664"/>
      <c r="I48" s="1244"/>
      <c r="J48" s="1244"/>
    </row>
    <row r="49" spans="1:12" ht="14.25" customHeight="1" x14ac:dyDescent="0.2">
      <c r="A49" s="1161" t="s">
        <v>1170</v>
      </c>
      <c r="B49" s="1206" t="s">
        <v>1135</v>
      </c>
      <c r="C49" s="1207">
        <v>0</v>
      </c>
      <c r="D49" s="1205">
        <v>523198</v>
      </c>
      <c r="E49" s="1205">
        <v>50577.75</v>
      </c>
      <c r="F49" s="376">
        <v>9.6670381002985479</v>
      </c>
      <c r="G49" s="664"/>
      <c r="H49" s="664"/>
      <c r="I49" s="1244"/>
      <c r="J49" s="1244"/>
    </row>
    <row r="50" spans="1:12" ht="14.25" customHeight="1" x14ac:dyDescent="0.2">
      <c r="A50" s="1161" t="s">
        <v>1172</v>
      </c>
      <c r="B50" s="1206" t="s">
        <v>1305</v>
      </c>
      <c r="C50" s="1207">
        <v>0</v>
      </c>
      <c r="D50" s="1205">
        <v>0</v>
      </c>
      <c r="E50" s="1205">
        <v>0</v>
      </c>
      <c r="F50" s="376">
        <v>0</v>
      </c>
      <c r="G50" s="664"/>
      <c r="H50" s="664"/>
      <c r="I50" s="1244"/>
      <c r="J50" s="1244"/>
    </row>
    <row r="51" spans="1:12" ht="14.25" customHeight="1" x14ac:dyDescent="0.2">
      <c r="A51" s="1161" t="s">
        <v>1308</v>
      </c>
      <c r="B51" s="1206" t="s">
        <v>1306</v>
      </c>
      <c r="C51" s="1207">
        <v>0</v>
      </c>
      <c r="D51" s="1205">
        <v>12637</v>
      </c>
      <c r="E51" s="1205">
        <v>11372.85</v>
      </c>
      <c r="F51" s="376">
        <v>89.996439028250379</v>
      </c>
      <c r="G51" s="664"/>
      <c r="H51" s="664"/>
      <c r="I51" s="1244"/>
      <c r="J51" s="1244"/>
    </row>
    <row r="52" spans="1:12" ht="14.25" customHeight="1" x14ac:dyDescent="0.2">
      <c r="A52" s="1161" t="s">
        <v>1309</v>
      </c>
      <c r="B52" s="1206" t="s">
        <v>1307</v>
      </c>
      <c r="C52" s="1207">
        <v>0</v>
      </c>
      <c r="D52" s="1205">
        <v>5652</v>
      </c>
      <c r="E52" s="1205">
        <v>5651.5</v>
      </c>
      <c r="F52" s="376">
        <v>99.991153573956126</v>
      </c>
      <c r="G52" s="664"/>
      <c r="H52" s="664"/>
      <c r="I52" s="1244"/>
      <c r="J52" s="1244"/>
    </row>
    <row r="53" spans="1:12" ht="5.0999999999999996" customHeight="1" x14ac:dyDescent="0.2">
      <c r="A53" s="1161"/>
      <c r="B53" s="1206"/>
      <c r="C53" s="1207"/>
      <c r="D53" s="1205"/>
      <c r="E53" s="1205"/>
      <c r="F53" s="376"/>
    </row>
    <row r="54" spans="1:12" ht="13.5" customHeight="1" x14ac:dyDescent="0.25">
      <c r="A54" s="1161"/>
      <c r="B54" s="1171" t="s">
        <v>468</v>
      </c>
      <c r="C54" s="1214">
        <v>1705911</v>
      </c>
      <c r="D54" s="1215">
        <v>2917317.3879999998</v>
      </c>
      <c r="E54" s="1215">
        <v>1380976.4180000003</v>
      </c>
      <c r="F54" s="1241">
        <v>47.337201762155352</v>
      </c>
      <c r="G54" s="1244"/>
      <c r="H54" s="1244"/>
      <c r="I54" s="2238"/>
      <c r="J54" s="1244"/>
      <c r="K54" s="1244"/>
      <c r="L54" s="1244"/>
    </row>
    <row r="55" spans="1:12" ht="5.0999999999999996" customHeight="1" x14ac:dyDescent="0.25">
      <c r="A55" s="1161"/>
      <c r="B55" s="1171"/>
      <c r="C55" s="1214"/>
      <c r="D55" s="1215"/>
      <c r="E55" s="1215"/>
      <c r="F55" s="1215"/>
      <c r="G55" s="664"/>
      <c r="H55" s="664"/>
      <c r="I55" s="664"/>
    </row>
    <row r="56" spans="1:12" ht="13.5" customHeight="1" x14ac:dyDescent="0.25">
      <c r="A56" s="1170">
        <v>2</v>
      </c>
      <c r="B56" s="1171" t="s">
        <v>246</v>
      </c>
      <c r="C56" s="1216"/>
      <c r="D56" s="1216"/>
      <c r="E56" s="1216"/>
      <c r="F56" s="1216"/>
      <c r="G56" s="664"/>
      <c r="H56" s="664"/>
      <c r="I56" s="664"/>
    </row>
    <row r="57" spans="1:12" ht="5.0999999999999996" customHeight="1" x14ac:dyDescent="0.25">
      <c r="A57" s="1161"/>
      <c r="B57" s="1171"/>
      <c r="C57" s="1216"/>
      <c r="D57" s="1216"/>
      <c r="E57" s="1216"/>
      <c r="F57" s="1216"/>
      <c r="G57" s="664"/>
      <c r="H57" s="664"/>
      <c r="I57" s="664"/>
    </row>
    <row r="58" spans="1:12" ht="12.75" customHeight="1" x14ac:dyDescent="0.2">
      <c r="A58" s="1161" t="s">
        <v>128</v>
      </c>
      <c r="B58" s="1173" t="s">
        <v>1082</v>
      </c>
      <c r="C58" s="1217">
        <v>2705</v>
      </c>
      <c r="D58" s="1205">
        <v>0</v>
      </c>
      <c r="E58" s="1205">
        <v>0</v>
      </c>
      <c r="F58" s="376">
        <v>0</v>
      </c>
      <c r="G58" s="664"/>
      <c r="H58" s="664"/>
      <c r="I58" s="1244"/>
      <c r="J58" s="1244"/>
    </row>
    <row r="59" spans="1:12" ht="12.75" customHeight="1" x14ac:dyDescent="0.2">
      <c r="A59" s="1161" t="s">
        <v>359</v>
      </c>
      <c r="B59" s="1173" t="s">
        <v>1310</v>
      </c>
      <c r="C59" s="1217">
        <v>15040</v>
      </c>
      <c r="D59" s="1205">
        <v>9256</v>
      </c>
      <c r="E59" s="1205">
        <v>7265.3530000000001</v>
      </c>
      <c r="F59" s="376">
        <v>78.493442091616245</v>
      </c>
      <c r="G59" s="664"/>
      <c r="H59" s="664"/>
      <c r="I59" s="1244"/>
      <c r="J59" s="1244"/>
    </row>
    <row r="60" spans="1:12" ht="12.75" customHeight="1" x14ac:dyDescent="0.2">
      <c r="A60" s="1161" t="s">
        <v>717</v>
      </c>
      <c r="B60" s="1173" t="s">
        <v>1174</v>
      </c>
      <c r="C60" s="1217">
        <v>3810</v>
      </c>
      <c r="D60" s="1205">
        <v>13573</v>
      </c>
      <c r="E60" s="1205">
        <v>7526.5280000000002</v>
      </c>
      <c r="F60" s="376">
        <v>55.452206586605769</v>
      </c>
      <c r="G60" s="664"/>
      <c r="H60" s="664"/>
      <c r="I60" s="1244"/>
      <c r="J60" s="1244"/>
    </row>
    <row r="61" spans="1:12" ht="12.75" customHeight="1" x14ac:dyDescent="0.2">
      <c r="A61" s="1161" t="s">
        <v>706</v>
      </c>
      <c r="B61" s="1173" t="s">
        <v>1311</v>
      </c>
      <c r="C61" s="1217">
        <v>5400</v>
      </c>
      <c r="D61" s="1205">
        <v>0</v>
      </c>
      <c r="E61" s="1205">
        <v>0</v>
      </c>
      <c r="F61" s="376">
        <v>0</v>
      </c>
      <c r="G61" s="664"/>
      <c r="H61" s="664"/>
      <c r="I61" s="1244"/>
      <c r="J61" s="1244"/>
    </row>
    <row r="62" spans="1:12" ht="12.75" customHeight="1" x14ac:dyDescent="0.2">
      <c r="A62" s="1161" t="s">
        <v>194</v>
      </c>
      <c r="B62" s="1173" t="s">
        <v>1175</v>
      </c>
      <c r="C62" s="1217">
        <v>0</v>
      </c>
      <c r="D62" s="1205">
        <v>444</v>
      </c>
      <c r="E62" s="1205">
        <v>444.37299999999999</v>
      </c>
      <c r="F62" s="376">
        <v>100.08400900900899</v>
      </c>
      <c r="G62" s="664"/>
      <c r="H62" s="664"/>
      <c r="I62" s="1244"/>
      <c r="J62" s="1244"/>
    </row>
    <row r="63" spans="1:12" ht="12.75" customHeight="1" x14ac:dyDescent="0.2">
      <c r="A63" s="1161" t="s">
        <v>202</v>
      </c>
      <c r="B63" s="1173" t="s">
        <v>979</v>
      </c>
      <c r="C63" s="1217">
        <v>0</v>
      </c>
      <c r="D63" s="1205">
        <v>127</v>
      </c>
      <c r="E63" s="1205">
        <v>62.865000000000002</v>
      </c>
      <c r="F63" s="376">
        <v>49.5</v>
      </c>
      <c r="G63" s="664"/>
      <c r="H63" s="664"/>
      <c r="I63" s="1244"/>
      <c r="J63" s="1244"/>
    </row>
    <row r="64" spans="1:12" ht="12.75" customHeight="1" x14ac:dyDescent="0.2">
      <c r="A64" s="1161" t="s">
        <v>203</v>
      </c>
      <c r="B64" s="1173" t="s">
        <v>184</v>
      </c>
      <c r="C64" s="1217">
        <v>0</v>
      </c>
      <c r="D64" s="1205">
        <v>381</v>
      </c>
      <c r="E64" s="1205">
        <v>0</v>
      </c>
      <c r="F64" s="376">
        <v>0</v>
      </c>
      <c r="G64" s="664"/>
      <c r="H64" s="664"/>
      <c r="I64" s="1244"/>
      <c r="J64" s="1244"/>
    </row>
    <row r="65" spans="1:12" ht="12.75" customHeight="1" x14ac:dyDescent="0.2">
      <c r="A65" s="1161" t="s">
        <v>195</v>
      </c>
      <c r="B65" s="1173" t="s">
        <v>1312</v>
      </c>
      <c r="C65" s="1217">
        <v>0</v>
      </c>
      <c r="D65" s="1205">
        <v>0</v>
      </c>
      <c r="E65" s="1205">
        <v>0</v>
      </c>
      <c r="F65" s="376">
        <v>0</v>
      </c>
      <c r="G65" s="664"/>
      <c r="H65" s="664"/>
      <c r="I65" s="1244"/>
      <c r="J65" s="1244"/>
    </row>
    <row r="66" spans="1:12" ht="5.0999999999999996" customHeight="1" x14ac:dyDescent="0.25">
      <c r="A66" s="1161"/>
      <c r="B66" s="1171"/>
      <c r="C66" s="1216"/>
      <c r="D66" s="1216"/>
      <c r="E66" s="1216"/>
      <c r="F66" s="1216"/>
      <c r="G66" s="664"/>
      <c r="H66" s="664"/>
      <c r="I66" s="664"/>
    </row>
    <row r="67" spans="1:12" ht="13.5" customHeight="1" x14ac:dyDescent="0.25">
      <c r="A67" s="1161"/>
      <c r="B67" s="1171" t="s">
        <v>469</v>
      </c>
      <c r="C67" s="1216">
        <v>26955</v>
      </c>
      <c r="D67" s="1216">
        <v>23781</v>
      </c>
      <c r="E67" s="1216">
        <v>15299.119000000001</v>
      </c>
      <c r="F67" s="1243">
        <v>64.333371178672053</v>
      </c>
      <c r="G67" s="1244"/>
      <c r="H67" s="1244"/>
      <c r="I67" s="2238"/>
      <c r="J67" s="1244"/>
      <c r="K67" s="1244"/>
      <c r="L67" s="1244"/>
    </row>
    <row r="68" spans="1:12" ht="5.0999999999999996" customHeight="1" x14ac:dyDescent="0.25">
      <c r="A68" s="1161"/>
      <c r="B68" s="1171"/>
      <c r="C68" s="1216"/>
      <c r="D68" s="1216"/>
      <c r="E68" s="1216"/>
      <c r="F68" s="1216"/>
      <c r="G68" s="664"/>
      <c r="H68" s="664"/>
      <c r="I68" s="664"/>
    </row>
    <row r="69" spans="1:12" ht="12.75" customHeight="1" x14ac:dyDescent="0.25">
      <c r="A69" s="1170">
        <v>3</v>
      </c>
      <c r="B69" s="1171" t="s">
        <v>687</v>
      </c>
      <c r="C69" s="1216"/>
      <c r="D69" s="1216"/>
      <c r="E69" s="1216"/>
      <c r="F69" s="1216"/>
      <c r="G69" s="664"/>
      <c r="H69" s="664"/>
      <c r="I69" s="664"/>
    </row>
    <row r="70" spans="1:12" ht="5.0999999999999996" hidden="1" customHeight="1" x14ac:dyDescent="0.25">
      <c r="A70" s="1170"/>
      <c r="B70" s="1171"/>
      <c r="C70" s="1216"/>
      <c r="D70" s="1216"/>
      <c r="E70" s="1216"/>
      <c r="F70" s="1216"/>
      <c r="G70" s="664"/>
      <c r="H70" s="664"/>
      <c r="I70" s="664"/>
    </row>
    <row r="71" spans="1:12" ht="12.75" hidden="1" customHeight="1" x14ac:dyDescent="0.2">
      <c r="A71" s="1161" t="s">
        <v>128</v>
      </c>
      <c r="B71" s="1218" t="s">
        <v>1176</v>
      </c>
      <c r="C71" s="1174">
        <v>0</v>
      </c>
      <c r="D71" s="1205">
        <v>0</v>
      </c>
      <c r="E71" s="1205">
        <v>0</v>
      </c>
      <c r="F71" s="376" t="e">
        <v>#DIV/0!</v>
      </c>
      <c r="G71" s="664"/>
      <c r="H71" s="664"/>
      <c r="I71" s="664"/>
    </row>
    <row r="72" spans="1:12" ht="12.75" hidden="1" customHeight="1" x14ac:dyDescent="0.2">
      <c r="A72" s="1161" t="s">
        <v>359</v>
      </c>
      <c r="B72" s="1218" t="s">
        <v>1177</v>
      </c>
      <c r="C72" s="1174">
        <v>0</v>
      </c>
      <c r="D72" s="1205">
        <v>0</v>
      </c>
      <c r="E72" s="1205">
        <v>0</v>
      </c>
      <c r="F72" s="376" t="e">
        <v>#DIV/0!</v>
      </c>
      <c r="G72" s="664"/>
      <c r="H72" s="664"/>
      <c r="I72" s="664"/>
    </row>
    <row r="73" spans="1:12" ht="5.0999999999999996" hidden="1" customHeight="1" x14ac:dyDescent="0.25">
      <c r="A73" s="1161"/>
      <c r="B73" s="1171"/>
      <c r="C73" s="1216"/>
      <c r="D73" s="1216"/>
      <c r="E73" s="1216"/>
      <c r="F73" s="1216"/>
      <c r="G73" s="664"/>
      <c r="H73" s="664"/>
      <c r="I73" s="664"/>
    </row>
    <row r="74" spans="1:12" ht="12.75" hidden="1" customHeight="1" x14ac:dyDescent="0.25">
      <c r="A74" s="1161"/>
      <c r="B74" s="1171" t="s">
        <v>470</v>
      </c>
      <c r="C74" s="1216">
        <v>0</v>
      </c>
      <c r="D74" s="1216">
        <v>0</v>
      </c>
      <c r="E74" s="1216">
        <v>0</v>
      </c>
      <c r="F74" s="1243" t="e">
        <v>#DIV/0!</v>
      </c>
      <c r="G74" s="1244">
        <v>0</v>
      </c>
      <c r="H74" s="1244">
        <v>0</v>
      </c>
      <c r="I74" s="2238">
        <v>0</v>
      </c>
    </row>
    <row r="75" spans="1:12" ht="5.0999999999999996" customHeight="1" x14ac:dyDescent="0.25">
      <c r="A75" s="1161"/>
      <c r="B75" s="1171"/>
      <c r="C75" s="1216"/>
      <c r="D75" s="1216"/>
      <c r="E75" s="1216"/>
      <c r="F75" s="1216"/>
      <c r="G75" s="664"/>
      <c r="H75" s="664"/>
      <c r="I75" s="664"/>
    </row>
    <row r="76" spans="1:12" ht="12.75" customHeight="1" x14ac:dyDescent="0.25">
      <c r="A76" s="1170">
        <v>4</v>
      </c>
      <c r="B76" s="1171" t="s">
        <v>440</v>
      </c>
      <c r="C76" s="1216"/>
      <c r="D76" s="1216"/>
      <c r="E76" s="1216"/>
      <c r="F76" s="1216"/>
      <c r="G76" s="664"/>
      <c r="H76" s="664"/>
      <c r="I76" s="664"/>
    </row>
    <row r="77" spans="1:12" ht="5.0999999999999996" customHeight="1" x14ac:dyDescent="0.25">
      <c r="A77" s="1161"/>
      <c r="B77" s="1171"/>
      <c r="C77" s="1216"/>
      <c r="D77" s="1216"/>
      <c r="E77" s="1216"/>
      <c r="F77" s="1216"/>
      <c r="G77" s="664"/>
      <c r="H77" s="664"/>
      <c r="I77" s="664"/>
    </row>
    <row r="78" spans="1:12" ht="12.75" customHeight="1" x14ac:dyDescent="0.25">
      <c r="A78" s="1170">
        <v>5</v>
      </c>
      <c r="B78" s="1171" t="s">
        <v>441</v>
      </c>
      <c r="C78" s="1216"/>
      <c r="D78" s="1216"/>
      <c r="E78" s="1216"/>
      <c r="F78" s="1216"/>
      <c r="G78" s="664"/>
      <c r="H78" s="664"/>
      <c r="I78" s="664"/>
    </row>
    <row r="79" spans="1:12" ht="5.0999999999999996" customHeight="1" x14ac:dyDescent="0.25">
      <c r="A79" s="1161"/>
      <c r="B79" s="1171"/>
      <c r="C79" s="1216"/>
      <c r="D79" s="1216"/>
      <c r="E79" s="1216"/>
      <c r="F79" s="1216"/>
      <c r="G79" s="664"/>
      <c r="H79" s="664"/>
      <c r="I79" s="664"/>
    </row>
    <row r="80" spans="1:12" ht="12.75" customHeight="1" x14ac:dyDescent="0.25">
      <c r="A80" s="1170">
        <v>6</v>
      </c>
      <c r="B80" s="1171" t="s">
        <v>691</v>
      </c>
      <c r="C80" s="1216"/>
      <c r="D80" s="1216"/>
      <c r="E80" s="1216"/>
      <c r="F80" s="1216"/>
      <c r="G80" s="664"/>
      <c r="H80" s="664"/>
      <c r="I80" s="664"/>
    </row>
    <row r="81" spans="1:12" ht="5.0999999999999996" customHeight="1" x14ac:dyDescent="0.25">
      <c r="A81" s="1161"/>
      <c r="B81" s="1171"/>
      <c r="C81" s="1216"/>
      <c r="D81" s="1216"/>
      <c r="E81" s="1216"/>
      <c r="F81" s="1216"/>
      <c r="G81" s="664"/>
      <c r="H81" s="664"/>
      <c r="I81" s="664"/>
    </row>
    <row r="82" spans="1:12" ht="12.75" customHeight="1" x14ac:dyDescent="0.2">
      <c r="A82" s="1161" t="s">
        <v>128</v>
      </c>
      <c r="B82" s="1173" t="s">
        <v>1136</v>
      </c>
      <c r="C82" s="1217">
        <v>0</v>
      </c>
      <c r="D82" s="1205">
        <v>153</v>
      </c>
      <c r="E82" s="1205">
        <v>128.958</v>
      </c>
      <c r="F82" s="376">
        <v>84.286274509803917</v>
      </c>
      <c r="G82" s="664"/>
      <c r="H82" s="664"/>
      <c r="I82" s="664"/>
    </row>
    <row r="83" spans="1:12" ht="12.75" customHeight="1" x14ac:dyDescent="0.2">
      <c r="A83" s="1161" t="s">
        <v>359</v>
      </c>
      <c r="B83" s="1173" t="s">
        <v>1313</v>
      </c>
      <c r="C83" s="1217">
        <v>0</v>
      </c>
      <c r="D83" s="1205">
        <v>495000</v>
      </c>
      <c r="E83" s="1205">
        <v>0</v>
      </c>
      <c r="F83" s="376">
        <v>0</v>
      </c>
      <c r="G83" s="664"/>
      <c r="H83" s="664"/>
      <c r="I83" s="664"/>
    </row>
    <row r="84" spans="1:12" ht="5.0999999999999996" customHeight="1" x14ac:dyDescent="0.2">
      <c r="A84" s="1161"/>
      <c r="B84" s="1173"/>
      <c r="C84" s="1217"/>
      <c r="D84" s="1205"/>
      <c r="E84" s="1205"/>
      <c r="F84" s="1205"/>
      <c r="G84" s="664"/>
      <c r="H84" s="664"/>
      <c r="I84" s="664"/>
    </row>
    <row r="85" spans="1:12" ht="12.75" customHeight="1" x14ac:dyDescent="0.25">
      <c r="A85" s="1161"/>
      <c r="B85" s="1171" t="s">
        <v>471</v>
      </c>
      <c r="C85" s="1216">
        <v>0</v>
      </c>
      <c r="D85" s="1216">
        <v>495153</v>
      </c>
      <c r="E85" s="1216">
        <v>128.958</v>
      </c>
      <c r="F85" s="1243">
        <v>2.604407122646939E-2</v>
      </c>
      <c r="G85" s="1244"/>
      <c r="H85" s="1244"/>
      <c r="I85" s="2238"/>
      <c r="J85" s="1244"/>
      <c r="K85" s="1244"/>
      <c r="L85" s="1244"/>
    </row>
    <row r="86" spans="1:12" ht="6.95" customHeight="1" thickBot="1" x14ac:dyDescent="0.3">
      <c r="A86" s="2233"/>
      <c r="B86" s="2234"/>
      <c r="C86" s="2235"/>
      <c r="D86" s="2235"/>
      <c r="E86" s="2235"/>
      <c r="F86" s="2235"/>
      <c r="G86" s="664"/>
      <c r="H86" s="664"/>
      <c r="I86" s="664"/>
    </row>
    <row r="87" spans="1:12" ht="6.95" customHeight="1" x14ac:dyDescent="0.25">
      <c r="A87" s="1161"/>
      <c r="B87" s="1171"/>
      <c r="C87" s="1216"/>
      <c r="D87" s="1216"/>
      <c r="E87" s="1216"/>
      <c r="F87" s="1216"/>
      <c r="G87" s="664"/>
      <c r="H87" s="664"/>
      <c r="I87" s="664"/>
    </row>
    <row r="88" spans="1:12" ht="12.75" customHeight="1" x14ac:dyDescent="0.25">
      <c r="A88" s="1170">
        <v>7</v>
      </c>
      <c r="B88" s="1171" t="s">
        <v>692</v>
      </c>
      <c r="C88" s="1216"/>
      <c r="D88" s="1216"/>
      <c r="E88" s="1216"/>
      <c r="F88" s="1216"/>
      <c r="G88" s="664"/>
      <c r="H88" s="664"/>
      <c r="I88" s="664"/>
    </row>
    <row r="89" spans="1:12" ht="5.0999999999999996" customHeight="1" x14ac:dyDescent="0.25">
      <c r="A89" s="1161"/>
      <c r="B89" s="1171"/>
      <c r="C89" s="1216"/>
      <c r="D89" s="1216"/>
      <c r="E89" s="1216"/>
      <c r="F89" s="1216"/>
      <c r="G89" s="664"/>
      <c r="H89" s="664"/>
      <c r="I89" s="664"/>
    </row>
    <row r="90" spans="1:12" ht="12.75" customHeight="1" x14ac:dyDescent="0.2">
      <c r="A90" s="1161" t="s">
        <v>128</v>
      </c>
      <c r="B90" s="1219" t="s">
        <v>1314</v>
      </c>
      <c r="C90" s="1174">
        <v>19050</v>
      </c>
      <c r="D90" s="1205">
        <v>520</v>
      </c>
      <c r="E90" s="1205">
        <v>0</v>
      </c>
      <c r="F90" s="376">
        <v>0</v>
      </c>
      <c r="G90" s="664"/>
      <c r="H90" s="664"/>
      <c r="I90" s="664"/>
    </row>
    <row r="91" spans="1:12" ht="12.75" customHeight="1" x14ac:dyDescent="0.2">
      <c r="A91" s="1161" t="s">
        <v>359</v>
      </c>
      <c r="B91" s="1219" t="s">
        <v>1137</v>
      </c>
      <c r="C91" s="1174">
        <v>0</v>
      </c>
      <c r="D91" s="1205">
        <v>37</v>
      </c>
      <c r="E91" s="1205">
        <v>36.83</v>
      </c>
      <c r="F91" s="376">
        <v>99.540540540540533</v>
      </c>
      <c r="G91" s="664"/>
      <c r="H91" s="664"/>
      <c r="I91" s="664"/>
    </row>
    <row r="92" spans="1:12" ht="12.75" customHeight="1" x14ac:dyDescent="0.2">
      <c r="A92" s="1161" t="s">
        <v>717</v>
      </c>
      <c r="B92" s="1219" t="s">
        <v>1315</v>
      </c>
      <c r="C92" s="1174">
        <v>0</v>
      </c>
      <c r="D92" s="1205">
        <v>3301</v>
      </c>
      <c r="E92" s="1205">
        <v>3281.7759999999998</v>
      </c>
      <c r="F92" s="376">
        <v>99.417631020902746</v>
      </c>
      <c r="G92" s="664"/>
      <c r="H92" s="664"/>
      <c r="I92" s="664"/>
    </row>
    <row r="93" spans="1:12" ht="5.0999999999999996" customHeight="1" x14ac:dyDescent="0.2">
      <c r="A93" s="1161"/>
      <c r="B93" s="1220"/>
      <c r="C93" s="1174"/>
      <c r="D93" s="1205"/>
      <c r="E93" s="1205"/>
      <c r="F93" s="376"/>
      <c r="G93" s="664"/>
      <c r="H93" s="664"/>
      <c r="I93" s="1712"/>
    </row>
    <row r="94" spans="1:12" ht="12.75" customHeight="1" x14ac:dyDescent="0.25">
      <c r="A94" s="1156"/>
      <c r="B94" s="1171" t="s">
        <v>472</v>
      </c>
      <c r="C94" s="1215">
        <v>19050</v>
      </c>
      <c r="D94" s="1215">
        <v>3858</v>
      </c>
      <c r="E94" s="1215">
        <v>3318.6059999999998</v>
      </c>
      <c r="F94" s="1241">
        <v>86.018818040435448</v>
      </c>
      <c r="G94" s="1244"/>
      <c r="H94" s="1244"/>
      <c r="I94" s="2238"/>
      <c r="J94" s="1244"/>
      <c r="K94" s="1244"/>
      <c r="L94" s="1244"/>
    </row>
    <row r="95" spans="1:12" ht="5.0999999999999996" customHeight="1" x14ac:dyDescent="0.25">
      <c r="A95" s="1161"/>
      <c r="B95" s="1171"/>
      <c r="C95" s="1216"/>
      <c r="D95" s="1216"/>
      <c r="E95" s="1216"/>
      <c r="F95" s="1216"/>
      <c r="G95" s="664"/>
      <c r="H95" s="664"/>
      <c r="I95" s="664"/>
    </row>
    <row r="96" spans="1:12" ht="12.75" customHeight="1" x14ac:dyDescent="0.25">
      <c r="A96" s="1170">
        <v>8</v>
      </c>
      <c r="B96" s="1171" t="s">
        <v>442</v>
      </c>
      <c r="C96" s="1216"/>
      <c r="D96" s="1216"/>
      <c r="E96" s="1216"/>
      <c r="F96" s="1216"/>
      <c r="G96" s="664"/>
      <c r="H96" s="664"/>
      <c r="I96" s="664"/>
    </row>
    <row r="97" spans="1:12" ht="5.0999999999999996" customHeight="1" x14ac:dyDescent="0.25">
      <c r="A97" s="1161"/>
      <c r="B97" s="1171"/>
      <c r="C97" s="1216"/>
      <c r="D97" s="1216"/>
      <c r="E97" s="1216"/>
      <c r="F97" s="1216"/>
      <c r="G97" s="664"/>
      <c r="H97" s="664"/>
      <c r="I97" s="664"/>
    </row>
    <row r="98" spans="1:12" ht="12.75" customHeight="1" x14ac:dyDescent="0.2">
      <c r="A98" s="1161" t="s">
        <v>128</v>
      </c>
      <c r="B98" s="1173" t="s">
        <v>1316</v>
      </c>
      <c r="C98" s="1174">
        <v>0</v>
      </c>
      <c r="D98" s="1175">
        <v>9906</v>
      </c>
      <c r="E98" s="1175">
        <v>0</v>
      </c>
      <c r="F98" s="376">
        <v>0</v>
      </c>
      <c r="G98" s="664"/>
      <c r="H98" s="664"/>
      <c r="I98" s="664"/>
    </row>
    <row r="99" spans="1:12" ht="12.75" customHeight="1" x14ac:dyDescent="0.2">
      <c r="A99" s="1161" t="s">
        <v>359</v>
      </c>
      <c r="B99" s="1173" t="s">
        <v>1317</v>
      </c>
      <c r="C99" s="1174">
        <v>0</v>
      </c>
      <c r="D99" s="1175">
        <v>5826</v>
      </c>
      <c r="E99" s="1175">
        <v>0</v>
      </c>
      <c r="F99" s="376">
        <v>0</v>
      </c>
      <c r="G99" s="664"/>
      <c r="H99" s="664"/>
      <c r="I99" s="664"/>
    </row>
    <row r="100" spans="1:12" ht="12.75" customHeight="1" x14ac:dyDescent="0.2">
      <c r="A100" s="1161" t="s">
        <v>717</v>
      </c>
      <c r="B100" s="1173" t="s">
        <v>1318</v>
      </c>
      <c r="C100" s="1174">
        <v>0</v>
      </c>
      <c r="D100" s="1175">
        <v>242</v>
      </c>
      <c r="E100" s="1175">
        <v>0</v>
      </c>
      <c r="F100" s="376">
        <v>0</v>
      </c>
      <c r="G100" s="664"/>
      <c r="H100" s="664"/>
      <c r="I100" s="664"/>
    </row>
    <row r="101" spans="1:12" ht="5.0999999999999996" customHeight="1" x14ac:dyDescent="0.2">
      <c r="A101" s="1161"/>
      <c r="B101" s="1173"/>
      <c r="C101" s="1174"/>
      <c r="D101" s="1205"/>
      <c r="E101" s="1205"/>
      <c r="F101" s="376"/>
      <c r="G101" s="664"/>
      <c r="H101" s="664"/>
      <c r="I101" s="664"/>
    </row>
    <row r="102" spans="1:12" ht="12.75" customHeight="1" x14ac:dyDescent="0.25">
      <c r="A102" s="1221"/>
      <c r="B102" s="1171" t="s">
        <v>473</v>
      </c>
      <c r="C102" s="1177">
        <v>0</v>
      </c>
      <c r="D102" s="1178">
        <v>15974</v>
      </c>
      <c r="E102" s="1178">
        <v>0</v>
      </c>
      <c r="F102" s="1242">
        <v>0</v>
      </c>
      <c r="G102" s="1244"/>
      <c r="H102" s="1244"/>
      <c r="I102" s="1712"/>
      <c r="J102" s="1244"/>
      <c r="K102" s="1244"/>
      <c r="L102" s="1244"/>
    </row>
    <row r="103" spans="1:12" ht="8.1" customHeight="1" x14ac:dyDescent="0.25">
      <c r="A103" s="1161"/>
      <c r="B103" s="1171"/>
      <c r="C103" s="1216"/>
      <c r="D103" s="1216"/>
      <c r="E103" s="1216"/>
      <c r="F103" s="1216"/>
      <c r="G103" s="664"/>
      <c r="H103" s="664"/>
      <c r="I103" s="664"/>
    </row>
    <row r="104" spans="1:12" ht="12.75" customHeight="1" x14ac:dyDescent="0.25">
      <c r="A104" s="1170">
        <v>9</v>
      </c>
      <c r="B104" s="1171" t="s">
        <v>693</v>
      </c>
      <c r="C104" s="1216"/>
      <c r="D104" s="1216"/>
      <c r="E104" s="1216"/>
      <c r="F104" s="1216"/>
      <c r="G104" s="664"/>
      <c r="H104" s="664"/>
      <c r="I104" s="664"/>
    </row>
    <row r="105" spans="1:12" ht="5.0999999999999996" customHeight="1" x14ac:dyDescent="0.25">
      <c r="A105" s="1170"/>
      <c r="B105" s="1171"/>
      <c r="C105" s="1216"/>
      <c r="D105" s="1216"/>
      <c r="E105" s="1216"/>
      <c r="F105" s="1216"/>
      <c r="G105" s="664"/>
      <c r="H105" s="664"/>
      <c r="I105" s="664"/>
    </row>
    <row r="106" spans="1:12" ht="12.75" customHeight="1" x14ac:dyDescent="0.25">
      <c r="A106" s="1170">
        <v>10</v>
      </c>
      <c r="B106" s="1171" t="s">
        <v>443</v>
      </c>
      <c r="C106" s="1216"/>
      <c r="D106" s="1216"/>
      <c r="E106" s="1216"/>
      <c r="F106" s="1216"/>
      <c r="G106" s="664"/>
      <c r="H106" s="664"/>
      <c r="I106" s="664"/>
    </row>
    <row r="107" spans="1:12" ht="5.0999999999999996" customHeight="1" x14ac:dyDescent="0.25">
      <c r="A107" s="1170"/>
      <c r="B107" s="1171"/>
      <c r="C107" s="1216"/>
      <c r="D107" s="1216"/>
      <c r="E107" s="1216"/>
      <c r="F107" s="1216"/>
      <c r="G107" s="664"/>
      <c r="H107" s="664"/>
      <c r="I107" s="664"/>
    </row>
    <row r="108" spans="1:12" ht="12.75" customHeight="1" x14ac:dyDescent="0.25">
      <c r="A108" s="1170">
        <v>11</v>
      </c>
      <c r="B108" s="1171" t="s">
        <v>694</v>
      </c>
      <c r="C108" s="1216"/>
      <c r="D108" s="1216"/>
      <c r="E108" s="1216"/>
      <c r="F108" s="1216"/>
      <c r="G108" s="664"/>
      <c r="H108" s="664"/>
      <c r="I108" s="664"/>
    </row>
    <row r="109" spans="1:12" ht="5.0999999999999996" customHeight="1" x14ac:dyDescent="0.25">
      <c r="A109" s="1170"/>
      <c r="B109" s="1171"/>
      <c r="C109" s="1216"/>
      <c r="D109" s="1216"/>
      <c r="E109" s="1216"/>
      <c r="F109" s="1216"/>
      <c r="G109" s="664"/>
      <c r="H109" s="664"/>
      <c r="I109" s="664"/>
    </row>
    <row r="110" spans="1:12" ht="12.75" customHeight="1" x14ac:dyDescent="0.2">
      <c r="A110" s="1161" t="s">
        <v>128</v>
      </c>
      <c r="B110" s="1173" t="s">
        <v>1178</v>
      </c>
      <c r="C110" s="1174">
        <v>3000</v>
      </c>
      <c r="D110" s="1175">
        <v>3000</v>
      </c>
      <c r="E110" s="1175">
        <v>0</v>
      </c>
      <c r="F110" s="376">
        <v>0</v>
      </c>
      <c r="G110" s="664"/>
      <c r="H110" s="664"/>
      <c r="I110" s="664"/>
    </row>
    <row r="111" spans="1:12" ht="12.75" customHeight="1" x14ac:dyDescent="0.2">
      <c r="A111" s="1161" t="s">
        <v>359</v>
      </c>
      <c r="B111" s="1173" t="s">
        <v>1319</v>
      </c>
      <c r="C111" s="1174">
        <v>30000</v>
      </c>
      <c r="D111" s="1175">
        <v>30000</v>
      </c>
      <c r="E111" s="1175">
        <v>27000</v>
      </c>
      <c r="F111" s="376">
        <v>90</v>
      </c>
      <c r="G111" s="664"/>
      <c r="H111" s="664"/>
      <c r="I111" s="664"/>
    </row>
    <row r="112" spans="1:12" ht="12.75" customHeight="1" x14ac:dyDescent="0.2">
      <c r="A112" s="1161" t="s">
        <v>717</v>
      </c>
      <c r="B112" s="1173" t="s">
        <v>1320</v>
      </c>
      <c r="C112" s="1174">
        <v>8000</v>
      </c>
      <c r="D112" s="1175">
        <v>1000</v>
      </c>
      <c r="E112" s="1175">
        <v>0</v>
      </c>
      <c r="F112" s="376">
        <v>0</v>
      </c>
      <c r="G112" s="664"/>
      <c r="H112" s="664"/>
      <c r="I112" s="664"/>
    </row>
    <row r="113" spans="1:12" ht="12.75" customHeight="1" x14ac:dyDescent="0.2">
      <c r="A113" s="1161" t="s">
        <v>706</v>
      </c>
      <c r="B113" s="1173" t="s">
        <v>1321</v>
      </c>
      <c r="C113" s="1174">
        <v>0</v>
      </c>
      <c r="D113" s="1175">
        <v>809</v>
      </c>
      <c r="E113" s="1175">
        <v>0</v>
      </c>
      <c r="F113" s="376">
        <v>0</v>
      </c>
      <c r="G113" s="664"/>
      <c r="H113" s="664"/>
      <c r="I113" s="664"/>
    </row>
    <row r="114" spans="1:12" ht="5.0999999999999996" customHeight="1" x14ac:dyDescent="0.25">
      <c r="A114" s="1170"/>
      <c r="B114" s="1171"/>
      <c r="C114" s="1216"/>
      <c r="D114" s="1216"/>
      <c r="E114" s="1216"/>
      <c r="F114" s="1216"/>
      <c r="G114" s="664"/>
      <c r="H114" s="664"/>
      <c r="I114" s="664"/>
    </row>
    <row r="115" spans="1:12" ht="12.75" customHeight="1" x14ac:dyDescent="0.25">
      <c r="A115" s="1170"/>
      <c r="B115" s="1171" t="s">
        <v>444</v>
      </c>
      <c r="C115" s="1178">
        <v>41000</v>
      </c>
      <c r="D115" s="1178">
        <v>34809</v>
      </c>
      <c r="E115" s="1178">
        <v>27000</v>
      </c>
      <c r="F115" s="1242">
        <v>77.566146686201847</v>
      </c>
      <c r="G115" s="1244"/>
      <c r="H115" s="1244"/>
      <c r="I115" s="2238"/>
      <c r="J115" s="1244"/>
      <c r="K115" s="1244"/>
      <c r="L115" s="1244"/>
    </row>
    <row r="116" spans="1:12" ht="5.0999999999999996" customHeight="1" x14ac:dyDescent="0.25">
      <c r="A116" s="1170"/>
      <c r="B116" s="1171"/>
      <c r="C116" s="1216"/>
      <c r="D116" s="1216"/>
      <c r="E116" s="1216"/>
      <c r="F116" s="1216"/>
      <c r="G116" s="664"/>
      <c r="H116" s="664"/>
      <c r="I116" s="664"/>
    </row>
    <row r="117" spans="1:12" ht="12.75" customHeight="1" x14ac:dyDescent="0.25">
      <c r="A117" s="1170">
        <v>12</v>
      </c>
      <c r="B117" s="1171" t="s">
        <v>445</v>
      </c>
      <c r="C117" s="1216"/>
      <c r="D117" s="1216"/>
      <c r="E117" s="1216"/>
      <c r="F117" s="1216"/>
      <c r="G117" s="664"/>
      <c r="H117" s="664"/>
      <c r="I117" s="664"/>
    </row>
    <row r="118" spans="1:12" ht="5.0999999999999996" customHeight="1" x14ac:dyDescent="0.25">
      <c r="A118" s="1170"/>
      <c r="B118" s="1171"/>
      <c r="C118" s="1216"/>
      <c r="D118" s="1216"/>
      <c r="E118" s="1216"/>
      <c r="F118" s="1216"/>
      <c r="G118" s="664"/>
      <c r="H118" s="664"/>
      <c r="I118" s="664"/>
    </row>
    <row r="119" spans="1:12" ht="12.75" customHeight="1" x14ac:dyDescent="0.25">
      <c r="A119" s="1170">
        <v>13</v>
      </c>
      <c r="B119" s="1171" t="s">
        <v>696</v>
      </c>
      <c r="C119" s="1216"/>
      <c r="D119" s="1216"/>
      <c r="E119" s="1216"/>
      <c r="F119" s="1216"/>
      <c r="G119" s="664"/>
      <c r="H119" s="664"/>
      <c r="I119" s="664"/>
    </row>
    <row r="120" spans="1:12" ht="5.0999999999999996" customHeight="1" x14ac:dyDescent="0.25">
      <c r="A120" s="1170"/>
      <c r="B120" s="1171"/>
      <c r="C120" s="1216"/>
      <c r="D120" s="1216"/>
      <c r="E120" s="1216"/>
      <c r="F120" s="1216"/>
      <c r="G120" s="664"/>
      <c r="H120" s="664"/>
      <c r="I120" s="664"/>
    </row>
    <row r="121" spans="1:12" ht="12.75" customHeight="1" x14ac:dyDescent="0.2">
      <c r="A121" s="1676" t="s">
        <v>128</v>
      </c>
      <c r="B121" s="1173" t="s">
        <v>1322</v>
      </c>
      <c r="C121" s="1227">
        <v>1000000</v>
      </c>
      <c r="D121" s="1227">
        <v>1028677</v>
      </c>
      <c r="E121" s="1227">
        <v>25501.599999999999</v>
      </c>
      <c r="F121" s="376">
        <v>2.479067773460474</v>
      </c>
      <c r="G121" s="664"/>
      <c r="H121" s="664"/>
      <c r="I121" s="664"/>
    </row>
    <row r="122" spans="1:12" ht="5.0999999999999996" customHeight="1" x14ac:dyDescent="0.25">
      <c r="A122" s="1170"/>
      <c r="B122" s="1171"/>
      <c r="C122" s="1216"/>
      <c r="D122" s="1216"/>
      <c r="E122" s="1216"/>
      <c r="F122" s="1216"/>
      <c r="G122" s="664"/>
      <c r="H122" s="664"/>
      <c r="I122" s="664"/>
    </row>
    <row r="123" spans="1:12" ht="12.75" customHeight="1" x14ac:dyDescent="0.25">
      <c r="A123" s="1170"/>
      <c r="B123" s="1171" t="s">
        <v>981</v>
      </c>
      <c r="C123" s="1177">
        <v>1000000</v>
      </c>
      <c r="D123" s="1177">
        <v>1028677</v>
      </c>
      <c r="E123" s="1178">
        <v>25501.599999999999</v>
      </c>
      <c r="F123" s="1242">
        <v>2.479067773460474</v>
      </c>
      <c r="G123" s="1244"/>
      <c r="H123" s="1244"/>
      <c r="I123" s="2238"/>
      <c r="J123" s="1244"/>
      <c r="K123" s="1244"/>
      <c r="L123" s="1244"/>
    </row>
    <row r="124" spans="1:12" ht="5.0999999999999996" customHeight="1" x14ac:dyDescent="0.25">
      <c r="A124" s="1170"/>
      <c r="B124" s="1171"/>
      <c r="C124" s="1216"/>
      <c r="D124" s="1216"/>
      <c r="E124" s="1216"/>
      <c r="F124" s="1216"/>
      <c r="G124" s="664"/>
      <c r="H124" s="664"/>
      <c r="I124" s="664"/>
    </row>
    <row r="125" spans="1:12" ht="15" customHeight="1" x14ac:dyDescent="0.2">
      <c r="A125" s="1223">
        <v>14</v>
      </c>
      <c r="B125" s="1224" t="s">
        <v>697</v>
      </c>
      <c r="C125" s="1216"/>
      <c r="D125" s="1216"/>
      <c r="E125" s="1216"/>
      <c r="F125" s="1216"/>
      <c r="G125" s="664"/>
      <c r="H125" s="664"/>
      <c r="I125" s="664"/>
    </row>
    <row r="126" spans="1:12" ht="5.0999999999999996" customHeight="1" x14ac:dyDescent="0.2">
      <c r="A126" s="1161"/>
      <c r="B126" s="1219"/>
      <c r="C126" s="1174"/>
      <c r="D126" s="1205"/>
      <c r="E126" s="1205"/>
      <c r="F126" s="376"/>
      <c r="G126" s="664"/>
      <c r="H126" s="664"/>
      <c r="I126" s="664"/>
    </row>
    <row r="127" spans="1:12" ht="15" customHeight="1" x14ac:dyDescent="0.2">
      <c r="A127" s="1161" t="s">
        <v>128</v>
      </c>
      <c r="B127" s="1219" t="s">
        <v>1181</v>
      </c>
      <c r="C127" s="1174">
        <v>1270</v>
      </c>
      <c r="D127" s="1205">
        <v>84431</v>
      </c>
      <c r="E127" s="1205">
        <v>80470.179000000004</v>
      </c>
      <c r="F127" s="376">
        <v>95.308807191671306</v>
      </c>
      <c r="G127" s="664"/>
      <c r="H127" s="664"/>
      <c r="I127" s="664"/>
    </row>
    <row r="128" spans="1:12" ht="5.0999999999999996" customHeight="1" x14ac:dyDescent="0.2">
      <c r="A128" s="1223"/>
      <c r="B128" s="1224"/>
      <c r="C128" s="1216"/>
      <c r="D128" s="1216"/>
      <c r="E128" s="1216"/>
      <c r="F128" s="1216"/>
      <c r="G128" s="664"/>
      <c r="H128" s="664"/>
      <c r="I128" s="664"/>
    </row>
    <row r="129" spans="1:12" ht="15" customHeight="1" x14ac:dyDescent="0.25">
      <c r="A129" s="1223"/>
      <c r="B129" s="1171" t="s">
        <v>1182</v>
      </c>
      <c r="C129" s="1216">
        <v>1270</v>
      </c>
      <c r="D129" s="1216">
        <v>84431</v>
      </c>
      <c r="E129" s="1216">
        <v>80470.179000000004</v>
      </c>
      <c r="F129" s="1242">
        <v>95.308807191671306</v>
      </c>
      <c r="G129" s="1244"/>
      <c r="H129" s="1244"/>
      <c r="I129" s="2238"/>
    </row>
    <row r="130" spans="1:12" ht="5.0999999999999996" customHeight="1" x14ac:dyDescent="0.25">
      <c r="A130" s="1170"/>
      <c r="B130" s="1171"/>
      <c r="C130" s="1216"/>
      <c r="D130" s="1216"/>
      <c r="E130" s="1216"/>
      <c r="F130" s="1216"/>
      <c r="G130" s="664"/>
      <c r="H130" s="664"/>
      <c r="I130" s="664"/>
    </row>
    <row r="131" spans="1:12" ht="12.75" customHeight="1" x14ac:dyDescent="0.25">
      <c r="A131" s="1170">
        <v>15</v>
      </c>
      <c r="B131" s="1171" t="s">
        <v>698</v>
      </c>
      <c r="C131" s="1216"/>
      <c r="D131" s="1216"/>
      <c r="E131" s="1216"/>
      <c r="F131" s="1216"/>
      <c r="G131" s="664"/>
      <c r="H131" s="664"/>
      <c r="I131" s="664"/>
    </row>
    <row r="132" spans="1:12" ht="5.0999999999999996" customHeight="1" x14ac:dyDescent="0.25">
      <c r="A132" s="1161"/>
      <c r="B132" s="1171"/>
      <c r="C132" s="1216"/>
      <c r="D132" s="1216"/>
      <c r="E132" s="1216"/>
      <c r="F132" s="1216"/>
      <c r="G132" s="664"/>
      <c r="H132" s="664"/>
      <c r="I132" s="664"/>
    </row>
    <row r="133" spans="1:12" ht="12.75" customHeight="1" x14ac:dyDescent="0.25">
      <c r="A133" s="1170">
        <v>16</v>
      </c>
      <c r="B133" s="1171" t="s">
        <v>1107</v>
      </c>
      <c r="C133" s="1216"/>
      <c r="D133" s="1216"/>
      <c r="E133" s="1216"/>
      <c r="F133" s="1216"/>
      <c r="G133" s="664"/>
      <c r="H133" s="664"/>
      <c r="I133" s="664"/>
    </row>
    <row r="134" spans="1:12" ht="5.0999999999999996" customHeight="1" x14ac:dyDescent="0.25">
      <c r="A134" s="1161"/>
      <c r="B134" s="1171"/>
      <c r="C134" s="1214"/>
      <c r="D134" s="1215"/>
      <c r="E134" s="1215"/>
      <c r="F134" s="1215"/>
      <c r="G134" s="664"/>
      <c r="H134" s="664"/>
      <c r="I134" s="664"/>
    </row>
    <row r="135" spans="1:12" ht="12.75" hidden="1" customHeight="1" x14ac:dyDescent="0.2">
      <c r="A135" s="1161" t="s">
        <v>128</v>
      </c>
      <c r="B135" s="1225" t="s">
        <v>1110</v>
      </c>
      <c r="C135" s="1226"/>
      <c r="D135" s="1227"/>
      <c r="E135" s="1227"/>
      <c r="F135" s="376" t="e">
        <v>#DIV/0!</v>
      </c>
      <c r="G135" s="664"/>
      <c r="H135" s="664"/>
      <c r="I135" s="664"/>
    </row>
    <row r="136" spans="1:12" ht="5.0999999999999996" hidden="1" customHeight="1" x14ac:dyDescent="0.2">
      <c r="A136" s="1161"/>
      <c r="B136" s="1218"/>
      <c r="C136" s="1174"/>
      <c r="D136" s="1205" t="s">
        <v>542</v>
      </c>
      <c r="E136" s="1205"/>
      <c r="F136" s="1205" t="s">
        <v>542</v>
      </c>
      <c r="G136" s="664"/>
      <c r="H136" s="664"/>
      <c r="I136" s="664"/>
    </row>
    <row r="137" spans="1:12" ht="12.75" hidden="1" customHeight="1" x14ac:dyDescent="0.25">
      <c r="A137" s="1156"/>
      <c r="B137" s="1171" t="s">
        <v>446</v>
      </c>
      <c r="C137" s="1215">
        <v>0</v>
      </c>
      <c r="D137" s="1215">
        <v>0</v>
      </c>
      <c r="E137" s="1215">
        <v>0</v>
      </c>
      <c r="F137" s="1241" t="e">
        <v>#DIV/0!</v>
      </c>
      <c r="G137" s="1244">
        <v>0</v>
      </c>
      <c r="H137" s="1244">
        <v>0</v>
      </c>
      <c r="I137" s="1712">
        <v>0</v>
      </c>
      <c r="J137" s="1244"/>
      <c r="K137" s="1244"/>
      <c r="L137" s="1244"/>
    </row>
    <row r="138" spans="1:12" ht="8.1" hidden="1" customHeight="1" x14ac:dyDescent="0.25">
      <c r="A138" s="1161"/>
      <c r="B138" s="1171"/>
      <c r="C138" s="1214"/>
      <c r="D138" s="1215"/>
      <c r="E138" s="1215"/>
      <c r="F138" s="1215"/>
      <c r="G138" s="664"/>
      <c r="H138" s="664"/>
      <c r="I138" s="664"/>
    </row>
    <row r="139" spans="1:12" ht="12.75" customHeight="1" x14ac:dyDescent="0.25">
      <c r="A139" s="1170">
        <v>17</v>
      </c>
      <c r="B139" s="1171" t="s">
        <v>247</v>
      </c>
      <c r="C139" s="1214"/>
      <c r="D139" s="1215"/>
      <c r="E139" s="1215"/>
      <c r="F139" s="1215"/>
      <c r="G139" s="664"/>
      <c r="H139" s="664"/>
      <c r="I139" s="664"/>
    </row>
    <row r="140" spans="1:12" ht="5.0999999999999996" customHeight="1" x14ac:dyDescent="0.25">
      <c r="A140" s="1170"/>
      <c r="B140" s="1171"/>
      <c r="C140" s="1214"/>
      <c r="D140" s="1215"/>
      <c r="E140" s="1215"/>
      <c r="F140" s="1215"/>
      <c r="G140" s="664"/>
      <c r="H140" s="664"/>
      <c r="I140" s="664"/>
    </row>
    <row r="141" spans="1:12" ht="12.75" customHeight="1" x14ac:dyDescent="0.25">
      <c r="A141" s="1170">
        <v>18</v>
      </c>
      <c r="B141" s="1171" t="s">
        <v>447</v>
      </c>
      <c r="C141" s="1214"/>
      <c r="D141" s="1215"/>
      <c r="E141" s="1215"/>
      <c r="F141" s="1215"/>
      <c r="G141" s="664"/>
      <c r="H141" s="664"/>
      <c r="I141" s="664"/>
    </row>
    <row r="142" spans="1:12" ht="5.0999999999999996" customHeight="1" x14ac:dyDescent="0.25">
      <c r="A142" s="1170"/>
      <c r="B142" s="1171"/>
      <c r="C142" s="1214"/>
      <c r="D142" s="1215"/>
      <c r="E142" s="1215"/>
      <c r="F142" s="1215"/>
      <c r="G142" s="664"/>
      <c r="H142" s="664"/>
      <c r="I142" s="664"/>
    </row>
    <row r="143" spans="1:12" ht="12.75" customHeight="1" x14ac:dyDescent="0.2">
      <c r="A143" s="1161" t="s">
        <v>128</v>
      </c>
      <c r="B143" s="1219" t="s">
        <v>173</v>
      </c>
      <c r="C143" s="1174">
        <v>1270</v>
      </c>
      <c r="D143" s="1205">
        <v>0</v>
      </c>
      <c r="E143" s="1205">
        <v>0</v>
      </c>
      <c r="F143" s="376">
        <v>0</v>
      </c>
      <c r="G143" s="664"/>
      <c r="H143" s="664"/>
      <c r="I143" s="664"/>
    </row>
    <row r="144" spans="1:12" ht="12.75" customHeight="1" x14ac:dyDescent="0.2">
      <c r="A144" s="1161" t="s">
        <v>359</v>
      </c>
      <c r="B144" s="1220" t="s">
        <v>1323</v>
      </c>
      <c r="C144" s="1174">
        <v>0</v>
      </c>
      <c r="D144" s="1205">
        <v>977</v>
      </c>
      <c r="E144" s="1205">
        <v>1473.617</v>
      </c>
      <c r="F144" s="376">
        <v>150.83080859774819</v>
      </c>
      <c r="G144" s="664"/>
      <c r="H144" s="664"/>
      <c r="I144" s="664"/>
    </row>
    <row r="145" spans="1:12" ht="12.75" hidden="1" customHeight="1" x14ac:dyDescent="0.2">
      <c r="A145" s="1161" t="s">
        <v>717</v>
      </c>
      <c r="B145" s="1220" t="s">
        <v>474</v>
      </c>
      <c r="C145" s="1174"/>
      <c r="D145" s="1205"/>
      <c r="E145" s="1205">
        <v>0</v>
      </c>
      <c r="F145" s="376" t="e">
        <v>#DIV/0!</v>
      </c>
      <c r="G145" s="664"/>
      <c r="H145" s="664"/>
      <c r="I145" s="664"/>
    </row>
    <row r="146" spans="1:12" ht="5.0999999999999996" customHeight="1" x14ac:dyDescent="0.25">
      <c r="A146" s="1161"/>
      <c r="B146" s="1171"/>
      <c r="C146" s="1214"/>
      <c r="D146" s="1215"/>
      <c r="E146" s="1215"/>
      <c r="F146" s="1215"/>
      <c r="G146" s="664"/>
      <c r="H146" s="664"/>
      <c r="I146" s="664"/>
    </row>
    <row r="147" spans="1:12" ht="12.75" customHeight="1" x14ac:dyDescent="0.25">
      <c r="A147" s="1161"/>
      <c r="B147" s="1171" t="s">
        <v>475</v>
      </c>
      <c r="C147" s="1215">
        <v>1270</v>
      </c>
      <c r="D147" s="1215">
        <v>977</v>
      </c>
      <c r="E147" s="1215">
        <v>1473.617</v>
      </c>
      <c r="F147" s="1241">
        <v>150.83080859774819</v>
      </c>
      <c r="G147" s="1244"/>
      <c r="H147" s="1244"/>
      <c r="I147" s="2238"/>
      <c r="J147" s="1244"/>
      <c r="K147" s="1244"/>
      <c r="L147" s="1244"/>
    </row>
    <row r="148" spans="1:12" ht="5.0999999999999996" customHeight="1" x14ac:dyDescent="0.25">
      <c r="A148" s="1161"/>
      <c r="B148" s="1171"/>
      <c r="C148" s="1215"/>
      <c r="D148" s="1215"/>
      <c r="E148" s="1215"/>
      <c r="F148" s="1215"/>
      <c r="G148" s="664"/>
      <c r="H148" s="664"/>
      <c r="I148" s="664"/>
    </row>
    <row r="149" spans="1:12" ht="12.75" customHeight="1" x14ac:dyDescent="0.25">
      <c r="A149" s="1170">
        <v>19</v>
      </c>
      <c r="B149" s="1171" t="s">
        <v>448</v>
      </c>
      <c r="C149" s="1215"/>
      <c r="D149" s="1215"/>
      <c r="E149" s="1215"/>
      <c r="F149" s="1215"/>
      <c r="G149" s="664"/>
      <c r="H149" s="664"/>
      <c r="I149" s="664"/>
    </row>
    <row r="150" spans="1:12" ht="5.0999999999999996" customHeight="1" x14ac:dyDescent="0.25">
      <c r="A150" s="1170"/>
      <c r="B150" s="1171"/>
      <c r="C150" s="1215"/>
      <c r="D150" s="1215"/>
      <c r="E150" s="1215"/>
      <c r="F150" s="1215"/>
      <c r="G150" s="664"/>
      <c r="H150" s="664"/>
      <c r="I150" s="664"/>
    </row>
    <row r="151" spans="1:12" ht="12.75" customHeight="1" x14ac:dyDescent="0.2">
      <c r="A151" s="1161" t="s">
        <v>128</v>
      </c>
      <c r="B151" s="1206" t="s">
        <v>1063</v>
      </c>
      <c r="C151" s="1174">
        <v>9000</v>
      </c>
      <c r="D151" s="1205">
        <v>8995</v>
      </c>
      <c r="E151" s="1205">
        <v>8995</v>
      </c>
      <c r="F151" s="376">
        <v>100</v>
      </c>
      <c r="G151" s="664"/>
      <c r="H151" s="664"/>
      <c r="I151" s="664"/>
    </row>
    <row r="152" spans="1:12" ht="12.75" customHeight="1" x14ac:dyDescent="0.2">
      <c r="A152" s="1161" t="s">
        <v>359</v>
      </c>
      <c r="B152" s="1206" t="s">
        <v>1324</v>
      </c>
      <c r="C152" s="1174">
        <v>0</v>
      </c>
      <c r="D152" s="1205">
        <v>34586</v>
      </c>
      <c r="E152" s="1205">
        <v>27482.783000000003</v>
      </c>
      <c r="F152" s="376">
        <v>79.462160989995951</v>
      </c>
      <c r="G152" s="664"/>
      <c r="H152" s="664"/>
      <c r="I152" s="664"/>
    </row>
    <row r="153" spans="1:12" ht="12.75" customHeight="1" x14ac:dyDescent="0.2">
      <c r="A153" s="1161" t="s">
        <v>717</v>
      </c>
      <c r="B153" s="1206" t="s">
        <v>1179</v>
      </c>
      <c r="C153" s="1174">
        <v>0</v>
      </c>
      <c r="D153" s="1205">
        <v>64102</v>
      </c>
      <c r="E153" s="1205">
        <v>62061.856</v>
      </c>
      <c r="F153" s="376">
        <v>96.817347352656697</v>
      </c>
      <c r="G153" s="664"/>
      <c r="H153" s="664"/>
      <c r="I153" s="664"/>
    </row>
    <row r="154" spans="1:12" ht="12.75" customHeight="1" x14ac:dyDescent="0.2">
      <c r="A154" s="1161" t="s">
        <v>706</v>
      </c>
      <c r="B154" s="1206" t="s">
        <v>1180</v>
      </c>
      <c r="C154" s="1174">
        <v>0</v>
      </c>
      <c r="D154" s="1205">
        <v>13287</v>
      </c>
      <c r="E154" s="1205">
        <v>13285.682999999999</v>
      </c>
      <c r="F154" s="376">
        <v>99.990088055994576</v>
      </c>
      <c r="G154" s="664"/>
      <c r="H154" s="664"/>
      <c r="I154" s="664"/>
    </row>
    <row r="155" spans="1:12" ht="12.75" customHeight="1" x14ac:dyDescent="0.2">
      <c r="A155" s="1161" t="s">
        <v>194</v>
      </c>
      <c r="B155" s="1206" t="s">
        <v>980</v>
      </c>
      <c r="C155" s="1174">
        <v>0</v>
      </c>
      <c r="D155" s="1205">
        <v>1257</v>
      </c>
      <c r="E155" s="1205">
        <v>1256.25</v>
      </c>
      <c r="F155" s="376">
        <v>99.940334128878277</v>
      </c>
      <c r="G155" s="664"/>
      <c r="H155" s="664"/>
      <c r="I155" s="664"/>
    </row>
    <row r="156" spans="1:12" ht="5.0999999999999996" customHeight="1" x14ac:dyDescent="0.25">
      <c r="A156" s="1170"/>
      <c r="B156" s="1171"/>
      <c r="C156" s="1215"/>
      <c r="D156" s="1215"/>
      <c r="E156" s="1215"/>
      <c r="F156" s="1215"/>
      <c r="G156" s="664"/>
      <c r="H156" s="664"/>
      <c r="I156" s="664"/>
    </row>
    <row r="157" spans="1:12" ht="12.75" customHeight="1" x14ac:dyDescent="0.25">
      <c r="A157" s="1170"/>
      <c r="B157" s="1171" t="s">
        <v>476</v>
      </c>
      <c r="C157" s="1215">
        <v>9000</v>
      </c>
      <c r="D157" s="1215">
        <v>122227</v>
      </c>
      <c r="E157" s="1215">
        <v>113081.572</v>
      </c>
      <c r="F157" s="1241">
        <v>92.517669582007244</v>
      </c>
      <c r="G157" s="1244"/>
      <c r="H157" s="1244"/>
      <c r="I157" s="2238"/>
      <c r="J157" s="1244"/>
      <c r="K157" s="1244"/>
      <c r="L157" s="1244"/>
    </row>
    <row r="158" spans="1:12" ht="8.1" customHeight="1" x14ac:dyDescent="0.25">
      <c r="A158" s="1161"/>
      <c r="B158" s="1171"/>
      <c r="C158" s="1215"/>
      <c r="D158" s="1215"/>
      <c r="E158" s="1215"/>
      <c r="F158" s="1215"/>
      <c r="G158" s="664"/>
      <c r="H158" s="664"/>
      <c r="I158" s="664"/>
    </row>
    <row r="159" spans="1:12" ht="18" customHeight="1" x14ac:dyDescent="0.2">
      <c r="A159" s="1161"/>
      <c r="B159" s="1834" t="s">
        <v>449</v>
      </c>
      <c r="C159" s="1180">
        <v>2804456</v>
      </c>
      <c r="D159" s="1180">
        <v>4727204.3880000003</v>
      </c>
      <c r="E159" s="1180">
        <v>1647250.0690000004</v>
      </c>
      <c r="F159" s="1193">
        <v>34.846178286294148</v>
      </c>
      <c r="G159" s="1244"/>
      <c r="H159" s="1244"/>
      <c r="I159" s="2238"/>
      <c r="J159" s="1244"/>
      <c r="K159" s="1244"/>
      <c r="L159" s="1244"/>
    </row>
    <row r="160" spans="1:12" ht="8.1" customHeight="1" x14ac:dyDescent="0.25">
      <c r="A160" s="1161"/>
      <c r="B160" s="1171"/>
      <c r="C160" s="1215"/>
      <c r="D160" s="1215"/>
      <c r="E160" s="1215"/>
      <c r="F160" s="1215"/>
      <c r="G160" s="664"/>
      <c r="H160" s="664"/>
      <c r="I160" s="664"/>
    </row>
    <row r="161" spans="1:9" ht="12.75" customHeight="1" x14ac:dyDescent="0.2">
      <c r="A161" s="1168" t="s">
        <v>662</v>
      </c>
      <c r="B161" s="1169" t="s">
        <v>450</v>
      </c>
      <c r="C161" s="1215"/>
      <c r="D161" s="1215"/>
      <c r="E161" s="1215"/>
      <c r="F161" s="1215"/>
      <c r="G161" s="664"/>
      <c r="H161" s="664"/>
      <c r="I161" s="664"/>
    </row>
    <row r="162" spans="1:9" ht="8.1" customHeight="1" x14ac:dyDescent="0.2">
      <c r="A162" s="1228"/>
      <c r="B162" s="1229"/>
      <c r="C162" s="1215"/>
      <c r="D162" s="1215"/>
      <c r="E162" s="1215"/>
      <c r="F162" s="1215"/>
      <c r="G162" s="664"/>
      <c r="H162" s="664"/>
      <c r="I162" s="664"/>
    </row>
    <row r="163" spans="1:9" ht="12.75" customHeight="1" x14ac:dyDescent="0.25">
      <c r="A163" s="1170">
        <v>1</v>
      </c>
      <c r="B163" s="1171" t="s">
        <v>451</v>
      </c>
      <c r="C163" s="1217"/>
      <c r="D163" s="1205"/>
      <c r="E163" s="1205"/>
      <c r="F163" s="376"/>
      <c r="G163" s="1244"/>
      <c r="H163" s="1244"/>
      <c r="I163" s="2238"/>
    </row>
    <row r="164" spans="1:9" ht="5.0999999999999996" customHeight="1" x14ac:dyDescent="0.25">
      <c r="A164" s="1170"/>
      <c r="B164" s="1171"/>
      <c r="C164" s="1215"/>
      <c r="D164" s="1215"/>
      <c r="E164" s="1215"/>
      <c r="F164" s="1215"/>
      <c r="G164" s="664"/>
      <c r="H164" s="664"/>
      <c r="I164" s="664"/>
    </row>
    <row r="165" spans="1:9" ht="12.75" customHeight="1" x14ac:dyDescent="0.25">
      <c r="A165" s="1170">
        <v>2</v>
      </c>
      <c r="B165" s="1171" t="s">
        <v>452</v>
      </c>
      <c r="C165" s="1215"/>
      <c r="D165" s="1215"/>
      <c r="E165" s="1215"/>
      <c r="F165" s="1215"/>
      <c r="G165" s="664"/>
      <c r="H165" s="664"/>
      <c r="I165" s="664"/>
    </row>
    <row r="166" spans="1:9" ht="5.0999999999999996" hidden="1" customHeight="1" x14ac:dyDescent="0.25">
      <c r="A166" s="1170"/>
      <c r="B166" s="1171"/>
      <c r="C166" s="1215"/>
      <c r="D166" s="1215"/>
      <c r="E166" s="1215"/>
      <c r="F166" s="1215"/>
      <c r="G166" s="664"/>
      <c r="H166" s="664"/>
      <c r="I166" s="664"/>
    </row>
    <row r="167" spans="1:9" ht="12.75" hidden="1" customHeight="1" x14ac:dyDescent="0.2">
      <c r="A167" s="1161" t="s">
        <v>128</v>
      </c>
      <c r="B167" s="1206" t="s">
        <v>1183</v>
      </c>
      <c r="C167" s="1174">
        <v>0</v>
      </c>
      <c r="D167" s="1205">
        <v>0</v>
      </c>
      <c r="E167" s="1205">
        <v>0</v>
      </c>
      <c r="F167" s="376" t="e">
        <v>#DIV/0!</v>
      </c>
      <c r="G167" s="664"/>
      <c r="H167" s="664"/>
      <c r="I167" s="664"/>
    </row>
    <row r="168" spans="1:9" ht="5.0999999999999996" hidden="1" customHeight="1" x14ac:dyDescent="0.2">
      <c r="A168" s="1161"/>
      <c r="B168" s="1206"/>
      <c r="C168" s="1174"/>
      <c r="D168" s="1205"/>
      <c r="E168" s="1205"/>
      <c r="F168" s="376"/>
      <c r="G168" s="664"/>
      <c r="H168" s="664"/>
      <c r="I168" s="664"/>
    </row>
    <row r="169" spans="1:9" ht="12.75" hidden="1" customHeight="1" x14ac:dyDescent="0.25">
      <c r="A169" s="1170"/>
      <c r="B169" s="1171" t="s">
        <v>1007</v>
      </c>
      <c r="C169" s="1177">
        <v>0</v>
      </c>
      <c r="D169" s="1178">
        <v>0</v>
      </c>
      <c r="E169" s="1178">
        <v>0</v>
      </c>
      <c r="F169" s="1242" t="e">
        <v>#DIV/0!</v>
      </c>
      <c r="G169" s="1244"/>
      <c r="H169" s="1244"/>
      <c r="I169" s="2238"/>
    </row>
    <row r="170" spans="1:9" ht="5.0999999999999996" customHeight="1" x14ac:dyDescent="0.25">
      <c r="A170" s="1170"/>
      <c r="B170" s="1171"/>
      <c r="C170" s="1215"/>
      <c r="D170" s="1215"/>
      <c r="E170" s="1215"/>
      <c r="F170" s="1215"/>
      <c r="G170" s="664"/>
      <c r="H170" s="664"/>
      <c r="I170" s="664"/>
    </row>
    <row r="171" spans="1:9" ht="12.75" customHeight="1" x14ac:dyDescent="0.25">
      <c r="A171" s="1170">
        <v>3</v>
      </c>
      <c r="B171" s="1171" t="s">
        <v>453</v>
      </c>
      <c r="C171" s="1215"/>
      <c r="D171" s="1215"/>
      <c r="E171" s="1215"/>
      <c r="F171" s="1215"/>
      <c r="G171" s="664"/>
      <c r="H171" s="664"/>
      <c r="I171" s="664"/>
    </row>
    <row r="172" spans="1:9" ht="5.0999999999999996" customHeight="1" x14ac:dyDescent="0.25">
      <c r="A172" s="1170"/>
      <c r="B172" s="1171"/>
      <c r="C172" s="1215"/>
      <c r="D172" s="1215"/>
      <c r="E172" s="1215"/>
      <c r="F172" s="1215"/>
      <c r="G172" s="664"/>
      <c r="H172" s="664"/>
      <c r="I172" s="664"/>
    </row>
    <row r="173" spans="1:9" ht="12.75" customHeight="1" x14ac:dyDescent="0.25">
      <c r="A173" s="1170">
        <v>4</v>
      </c>
      <c r="B173" s="1171" t="s">
        <v>506</v>
      </c>
      <c r="C173" s="1215"/>
      <c r="D173" s="1215"/>
      <c r="E173" s="1215"/>
      <c r="F173" s="1215"/>
      <c r="G173" s="664"/>
      <c r="H173" s="664"/>
      <c r="I173" s="664"/>
    </row>
    <row r="174" spans="1:9" ht="5.0999999999999996" customHeight="1" x14ac:dyDescent="0.25">
      <c r="A174" s="1170"/>
      <c r="B174" s="1171"/>
      <c r="C174" s="1215"/>
      <c r="D174" s="1215"/>
      <c r="E174" s="1215"/>
      <c r="F174" s="1215"/>
      <c r="G174" s="664"/>
      <c r="H174" s="664"/>
      <c r="I174" s="664"/>
    </row>
    <row r="175" spans="1:9" ht="12.75" customHeight="1" x14ac:dyDescent="0.2">
      <c r="A175" s="1161" t="s">
        <v>128</v>
      </c>
      <c r="B175" s="1218" t="s">
        <v>251</v>
      </c>
      <c r="C175" s="1227">
        <v>19050</v>
      </c>
      <c r="D175" s="1227">
        <v>37656</v>
      </c>
      <c r="E175" s="1227">
        <v>24955.5</v>
      </c>
      <c r="F175" s="376">
        <v>66.272307202039514</v>
      </c>
      <c r="G175" s="664"/>
      <c r="H175" s="664"/>
      <c r="I175" s="664"/>
    </row>
    <row r="176" spans="1:9" ht="12.75" customHeight="1" x14ac:dyDescent="0.2">
      <c r="A176" s="1161" t="s">
        <v>359</v>
      </c>
      <c r="B176" s="1218" t="s">
        <v>1068</v>
      </c>
      <c r="C176" s="1227">
        <v>5080</v>
      </c>
      <c r="D176" s="1227">
        <v>5080</v>
      </c>
      <c r="E176" s="1227">
        <v>4857.75</v>
      </c>
      <c r="F176" s="376">
        <v>95.625</v>
      </c>
      <c r="G176" s="664"/>
      <c r="H176" s="664"/>
      <c r="I176" s="664"/>
    </row>
    <row r="177" spans="1:12" ht="5.0999999999999996" customHeight="1" x14ac:dyDescent="0.25">
      <c r="A177" s="1170"/>
      <c r="B177" s="1171"/>
      <c r="C177" s="1215"/>
      <c r="D177" s="1215"/>
      <c r="E177" s="1215"/>
      <c r="F177" s="1215"/>
      <c r="G177" s="664"/>
      <c r="H177" s="664"/>
      <c r="I177" s="664"/>
    </row>
    <row r="178" spans="1:12" ht="12.75" customHeight="1" x14ac:dyDescent="0.25">
      <c r="A178" s="1170"/>
      <c r="B178" s="1171" t="s">
        <v>477</v>
      </c>
      <c r="C178" s="1178">
        <v>24130</v>
      </c>
      <c r="D178" s="1178">
        <v>42736</v>
      </c>
      <c r="E178" s="1178">
        <v>29813.25</v>
      </c>
      <c r="F178" s="1242">
        <v>69.761442343691499</v>
      </c>
      <c r="G178" s="1244"/>
      <c r="H178" s="1244"/>
      <c r="I178" s="2238"/>
      <c r="J178" s="1244"/>
      <c r="K178" s="1244"/>
      <c r="L178" s="1244"/>
    </row>
    <row r="179" spans="1:12" ht="5.0999999999999996" customHeight="1" x14ac:dyDescent="0.25">
      <c r="A179" s="1170"/>
      <c r="B179" s="1171"/>
      <c r="C179" s="1215"/>
      <c r="D179" s="1215"/>
      <c r="E179" s="1215"/>
      <c r="F179" s="1215"/>
      <c r="G179" s="664"/>
      <c r="H179" s="664"/>
      <c r="I179" s="664"/>
    </row>
    <row r="180" spans="1:12" ht="12.75" customHeight="1" x14ac:dyDescent="0.25">
      <c r="A180" s="1170">
        <v>5</v>
      </c>
      <c r="B180" s="1171" t="s">
        <v>86</v>
      </c>
      <c r="C180" s="1215"/>
      <c r="D180" s="1215"/>
      <c r="E180" s="1215"/>
      <c r="F180" s="1215"/>
      <c r="G180" s="664"/>
      <c r="H180" s="664"/>
      <c r="I180" s="664"/>
    </row>
    <row r="181" spans="1:12" ht="5.0999999999999996" customHeight="1" x14ac:dyDescent="0.25">
      <c r="A181" s="1170"/>
      <c r="B181" s="1171"/>
      <c r="C181" s="1215"/>
      <c r="D181" s="1215"/>
      <c r="E181" s="1215"/>
      <c r="F181" s="1215"/>
      <c r="G181" s="664"/>
      <c r="H181" s="664"/>
      <c r="I181" s="664"/>
    </row>
    <row r="182" spans="1:12" ht="12.75" customHeight="1" x14ac:dyDescent="0.2">
      <c r="A182" s="1161" t="s">
        <v>128</v>
      </c>
      <c r="B182" s="1173" t="s">
        <v>28</v>
      </c>
      <c r="C182" s="1174">
        <v>1270</v>
      </c>
      <c r="D182" s="1205">
        <v>7163</v>
      </c>
      <c r="E182" s="1205">
        <v>0</v>
      </c>
      <c r="F182" s="376">
        <v>0</v>
      </c>
      <c r="G182" s="664"/>
      <c r="H182" s="664"/>
      <c r="I182" s="664"/>
    </row>
    <row r="183" spans="1:12" ht="5.0999999999999996" customHeight="1" x14ac:dyDescent="0.2">
      <c r="A183" s="1161"/>
      <c r="B183" s="1173"/>
      <c r="C183" s="1174"/>
      <c r="D183" s="1205"/>
      <c r="E183" s="1205"/>
      <c r="F183" s="1205"/>
      <c r="G183" s="664"/>
      <c r="H183" s="664"/>
      <c r="I183" s="664"/>
    </row>
    <row r="184" spans="1:12" ht="12.75" customHeight="1" x14ac:dyDescent="0.25">
      <c r="A184" s="1221"/>
      <c r="B184" s="1171" t="s">
        <v>478</v>
      </c>
      <c r="C184" s="1177">
        <v>1270</v>
      </c>
      <c r="D184" s="1178">
        <v>7163</v>
      </c>
      <c r="E184" s="1178">
        <v>0</v>
      </c>
      <c r="F184" s="1242">
        <v>0</v>
      </c>
      <c r="G184" s="1244"/>
      <c r="H184" s="1244"/>
      <c r="I184" s="2238"/>
      <c r="J184" s="1244"/>
      <c r="K184" s="1244"/>
      <c r="L184" s="1244"/>
    </row>
    <row r="185" spans="1:12" ht="5.0999999999999996" customHeight="1" x14ac:dyDescent="0.25">
      <c r="A185" s="1170"/>
      <c r="B185" s="1171"/>
      <c r="C185" s="1215"/>
      <c r="D185" s="1215"/>
      <c r="E185" s="1215"/>
      <c r="F185" s="1215"/>
      <c r="G185" s="664"/>
      <c r="H185" s="664"/>
      <c r="I185" s="664"/>
    </row>
    <row r="186" spans="1:12" ht="12.75" customHeight="1" x14ac:dyDescent="0.25">
      <c r="A186" s="1170">
        <v>6</v>
      </c>
      <c r="B186" s="1171" t="s">
        <v>454</v>
      </c>
      <c r="C186" s="1215"/>
      <c r="D186" s="1215"/>
      <c r="E186" s="1215"/>
      <c r="F186" s="1215"/>
      <c r="G186" s="664"/>
      <c r="H186" s="664"/>
      <c r="I186" s="664"/>
    </row>
    <row r="187" spans="1:12" ht="5.0999999999999996" customHeight="1" x14ac:dyDescent="0.25">
      <c r="A187" s="1170"/>
      <c r="B187" s="1171"/>
      <c r="C187" s="1215"/>
      <c r="D187" s="1215"/>
      <c r="E187" s="1215"/>
      <c r="F187" s="1215"/>
      <c r="G187" s="664"/>
      <c r="H187" s="664"/>
      <c r="I187" s="664"/>
    </row>
    <row r="188" spans="1:12" ht="12.75" customHeight="1" x14ac:dyDescent="0.2">
      <c r="A188" s="1161" t="s">
        <v>128</v>
      </c>
      <c r="B188" s="1218" t="s">
        <v>162</v>
      </c>
      <c r="C188" s="1174">
        <v>19050</v>
      </c>
      <c r="D188" s="1205">
        <v>6350</v>
      </c>
      <c r="E188" s="1205">
        <v>0</v>
      </c>
      <c r="F188" s="376">
        <v>0</v>
      </c>
      <c r="G188" s="664"/>
      <c r="H188" s="664"/>
      <c r="I188" s="664"/>
    </row>
    <row r="189" spans="1:12" ht="12.75" customHeight="1" x14ac:dyDescent="0.2">
      <c r="A189" s="1161" t="s">
        <v>359</v>
      </c>
      <c r="B189" s="1173" t="s">
        <v>143</v>
      </c>
      <c r="C189" s="1174">
        <v>31763</v>
      </c>
      <c r="D189" s="1205">
        <v>31763</v>
      </c>
      <c r="E189" s="1205">
        <v>18012.804</v>
      </c>
      <c r="F189" s="376">
        <v>56.710021093725402</v>
      </c>
      <c r="G189" s="664"/>
      <c r="H189" s="664"/>
      <c r="I189" s="664"/>
    </row>
    <row r="190" spans="1:12" ht="12.75" customHeight="1" x14ac:dyDescent="0.2">
      <c r="A190" s="1230" t="s">
        <v>717</v>
      </c>
      <c r="B190" s="1231" t="s">
        <v>982</v>
      </c>
      <c r="C190" s="1210">
        <v>6350</v>
      </c>
      <c r="D190" s="1211">
        <v>13843</v>
      </c>
      <c r="E190" s="1211">
        <v>2971.8</v>
      </c>
      <c r="F190" s="376">
        <v>21.467889908256883</v>
      </c>
      <c r="G190" s="664"/>
      <c r="H190" s="664"/>
      <c r="I190" s="664"/>
    </row>
    <row r="191" spans="1:12" ht="5.0999999999999996" customHeight="1" x14ac:dyDescent="0.2">
      <c r="A191" s="1161"/>
      <c r="B191" s="1218"/>
      <c r="C191" s="1174"/>
      <c r="D191" s="1205"/>
      <c r="E191" s="1205"/>
      <c r="F191" s="1205"/>
      <c r="G191" s="664"/>
      <c r="H191" s="664"/>
      <c r="I191" s="664"/>
    </row>
    <row r="192" spans="1:12" ht="12.75" customHeight="1" x14ac:dyDescent="0.25">
      <c r="A192" s="1170"/>
      <c r="B192" s="1171" t="s">
        <v>659</v>
      </c>
      <c r="C192" s="1214">
        <v>57163</v>
      </c>
      <c r="D192" s="1215">
        <v>51956</v>
      </c>
      <c r="E192" s="1215">
        <v>20984.603999999999</v>
      </c>
      <c r="F192" s="1241">
        <v>40.389183154977289</v>
      </c>
      <c r="G192" s="1244"/>
      <c r="H192" s="1244"/>
      <c r="I192" s="2238"/>
      <c r="J192" s="1244"/>
      <c r="K192" s="1244"/>
      <c r="L192" s="1244"/>
    </row>
    <row r="193" spans="1:12" ht="8.1" customHeight="1" thickBot="1" x14ac:dyDescent="0.3">
      <c r="A193" s="1707"/>
      <c r="B193" s="1222"/>
      <c r="C193" s="1708"/>
      <c r="D193" s="1708"/>
      <c r="E193" s="1708"/>
      <c r="F193" s="1708"/>
      <c r="G193" s="1244"/>
      <c r="H193" s="1244"/>
      <c r="I193" s="1712"/>
      <c r="J193" s="1244"/>
      <c r="K193" s="1244"/>
      <c r="L193" s="1244"/>
    </row>
    <row r="194" spans="1:12" ht="8.1" customHeight="1" x14ac:dyDescent="0.25">
      <c r="A194" s="1170"/>
      <c r="B194" s="1171"/>
      <c r="C194" s="1215"/>
      <c r="D194" s="1215"/>
      <c r="E194" s="1215"/>
      <c r="F194" s="1215"/>
      <c r="G194" s="664"/>
      <c r="H194" s="664"/>
      <c r="I194" s="664"/>
    </row>
    <row r="195" spans="1:12" ht="12.75" customHeight="1" x14ac:dyDescent="0.25">
      <c r="A195" s="1170">
        <v>7</v>
      </c>
      <c r="B195" s="1171" t="s">
        <v>455</v>
      </c>
      <c r="C195" s="1215"/>
      <c r="D195" s="1215"/>
      <c r="E195" s="1215"/>
      <c r="F195" s="1215"/>
      <c r="G195" s="664"/>
      <c r="H195" s="664"/>
      <c r="I195" s="664"/>
    </row>
    <row r="196" spans="1:12" ht="5.0999999999999996" customHeight="1" x14ac:dyDescent="0.25">
      <c r="A196" s="1170"/>
      <c r="B196" s="1171"/>
      <c r="C196" s="1215"/>
      <c r="D196" s="1215"/>
      <c r="E196" s="1215"/>
      <c r="F196" s="1215"/>
      <c r="G196" s="664"/>
      <c r="H196" s="664"/>
      <c r="I196" s="664"/>
    </row>
    <row r="197" spans="1:12" ht="12.75" customHeight="1" x14ac:dyDescent="0.2">
      <c r="A197" s="1161" t="s">
        <v>128</v>
      </c>
      <c r="B197" s="1218" t="s">
        <v>1064</v>
      </c>
      <c r="C197" s="1174">
        <v>12600</v>
      </c>
      <c r="D197" s="1205">
        <v>12946</v>
      </c>
      <c r="E197" s="1205">
        <v>6241.75</v>
      </c>
      <c r="F197" s="376">
        <v>48.213733971883208</v>
      </c>
      <c r="G197" s="664"/>
      <c r="H197" s="664"/>
      <c r="I197" s="664"/>
    </row>
    <row r="198" spans="1:12" ht="12.75" customHeight="1" x14ac:dyDescent="0.2">
      <c r="A198" s="1161" t="s">
        <v>359</v>
      </c>
      <c r="B198" s="1218" t="s">
        <v>1325</v>
      </c>
      <c r="C198" s="1174">
        <v>0</v>
      </c>
      <c r="D198" s="1205">
        <v>410</v>
      </c>
      <c r="E198" s="1205">
        <v>0</v>
      </c>
      <c r="F198" s="376">
        <v>0</v>
      </c>
      <c r="G198" s="664"/>
      <c r="H198" s="664"/>
      <c r="I198" s="664"/>
    </row>
    <row r="199" spans="1:12" ht="12.75" customHeight="1" x14ac:dyDescent="0.2">
      <c r="A199" s="1161" t="s">
        <v>717</v>
      </c>
      <c r="B199" s="1218" t="s">
        <v>1326</v>
      </c>
      <c r="C199" s="1174">
        <v>0</v>
      </c>
      <c r="D199" s="1205">
        <v>500</v>
      </c>
      <c r="E199" s="1205">
        <v>493.995</v>
      </c>
      <c r="F199" s="376">
        <v>98.799000000000007</v>
      </c>
      <c r="G199" s="664"/>
      <c r="H199" s="664"/>
      <c r="I199" s="664"/>
    </row>
    <row r="200" spans="1:12" ht="5.0999999999999996" customHeight="1" x14ac:dyDescent="0.25">
      <c r="A200" s="1161"/>
      <c r="B200" s="1171"/>
      <c r="C200" s="1216"/>
      <c r="D200" s="1216"/>
      <c r="E200" s="1216"/>
      <c r="F200" s="1216"/>
      <c r="G200" s="664"/>
      <c r="H200" s="664"/>
      <c r="I200" s="664"/>
    </row>
    <row r="201" spans="1:12" ht="12.75" customHeight="1" x14ac:dyDescent="0.25">
      <c r="A201" s="1161"/>
      <c r="B201" s="1171" t="s">
        <v>479</v>
      </c>
      <c r="C201" s="1216">
        <v>12600</v>
      </c>
      <c r="D201" s="1216">
        <v>13856</v>
      </c>
      <c r="E201" s="1216">
        <v>6735.7449999999999</v>
      </c>
      <c r="F201" s="1241">
        <v>48.612478348729795</v>
      </c>
      <c r="G201" s="1244"/>
      <c r="H201" s="1244"/>
      <c r="I201" s="2238"/>
      <c r="J201" s="1244"/>
      <c r="K201" s="1244"/>
      <c r="L201" s="1244"/>
    </row>
    <row r="202" spans="1:12" ht="5.0999999999999996" customHeight="1" x14ac:dyDescent="0.25">
      <c r="A202" s="1170"/>
      <c r="B202" s="1171"/>
      <c r="C202" s="1215"/>
      <c r="D202" s="1215"/>
      <c r="E202" s="1215"/>
      <c r="F202" s="1215"/>
      <c r="G202" s="664"/>
      <c r="H202" s="664"/>
      <c r="I202" s="664"/>
    </row>
    <row r="203" spans="1:12" ht="12.75" customHeight="1" x14ac:dyDescent="0.25">
      <c r="A203" s="1170">
        <v>8</v>
      </c>
      <c r="B203" s="1171" t="s">
        <v>1190</v>
      </c>
      <c r="C203" s="1215"/>
      <c r="D203" s="1215"/>
      <c r="E203" s="1215"/>
      <c r="F203" s="1215"/>
      <c r="G203" s="664"/>
      <c r="H203" s="664"/>
      <c r="I203" s="664"/>
    </row>
    <row r="204" spans="1:12" ht="5.0999999999999996" customHeight="1" x14ac:dyDescent="0.25">
      <c r="A204" s="1170"/>
      <c r="B204" s="1171"/>
      <c r="C204" s="1215"/>
      <c r="D204" s="1215"/>
      <c r="E204" s="1215"/>
      <c r="F204" s="1215"/>
      <c r="G204" s="664"/>
      <c r="H204" s="664"/>
      <c r="I204" s="664"/>
    </row>
    <row r="205" spans="1:12" ht="12.75" customHeight="1" x14ac:dyDescent="0.25">
      <c r="A205" s="1170">
        <v>9</v>
      </c>
      <c r="B205" s="1171" t="s">
        <v>509</v>
      </c>
      <c r="C205" s="1215"/>
      <c r="D205" s="1215"/>
      <c r="E205" s="1215"/>
      <c r="F205" s="1215"/>
      <c r="G205" s="664"/>
      <c r="H205" s="664"/>
      <c r="I205" s="664"/>
    </row>
    <row r="206" spans="1:12" ht="5.0999999999999996" customHeight="1" x14ac:dyDescent="0.25">
      <c r="A206" s="1170"/>
      <c r="B206" s="1171"/>
      <c r="C206" s="1215"/>
      <c r="D206" s="1215"/>
      <c r="E206" s="1215"/>
      <c r="F206" s="1215"/>
      <c r="G206" s="664"/>
      <c r="H206" s="664"/>
      <c r="I206" s="664"/>
    </row>
    <row r="207" spans="1:12" ht="12.75" customHeight="1" x14ac:dyDescent="0.25">
      <c r="A207" s="1170">
        <v>10</v>
      </c>
      <c r="B207" s="1171" t="s">
        <v>1083</v>
      </c>
      <c r="C207" s="1215"/>
      <c r="D207" s="1215"/>
      <c r="E207" s="1215"/>
      <c r="F207" s="1215"/>
      <c r="G207" s="664"/>
      <c r="H207" s="664"/>
      <c r="I207" s="664"/>
    </row>
    <row r="208" spans="1:12" ht="5.0999999999999996" customHeight="1" x14ac:dyDescent="0.25">
      <c r="A208" s="1170"/>
      <c r="B208" s="1171"/>
      <c r="C208" s="1215"/>
      <c r="D208" s="1215"/>
      <c r="E208" s="1215"/>
      <c r="F208" s="1215"/>
      <c r="G208" s="664"/>
      <c r="H208" s="664"/>
      <c r="I208" s="664"/>
    </row>
    <row r="209" spans="1:9" ht="12.75" customHeight="1" x14ac:dyDescent="0.2">
      <c r="A209" s="1161" t="s">
        <v>128</v>
      </c>
      <c r="B209" s="1218" t="s">
        <v>1310</v>
      </c>
      <c r="C209" s="1174">
        <v>2446</v>
      </c>
      <c r="D209" s="1205">
        <v>2446</v>
      </c>
      <c r="E209" s="1174">
        <v>0</v>
      </c>
      <c r="F209" s="376">
        <v>0</v>
      </c>
      <c r="G209" s="664"/>
      <c r="H209" s="664"/>
      <c r="I209" s="664"/>
    </row>
    <row r="210" spans="1:9" ht="12.75" customHeight="1" x14ac:dyDescent="0.2">
      <c r="A210" s="1161" t="s">
        <v>359</v>
      </c>
      <c r="B210" s="1218" t="s">
        <v>979</v>
      </c>
      <c r="C210" s="1174">
        <v>0</v>
      </c>
      <c r="D210" s="1205">
        <v>127</v>
      </c>
      <c r="E210" s="1174">
        <v>0</v>
      </c>
      <c r="F210" s="376">
        <v>0</v>
      </c>
      <c r="G210" s="664"/>
      <c r="H210" s="664"/>
      <c r="I210" s="664"/>
    </row>
    <row r="211" spans="1:9" ht="5.0999999999999996" customHeight="1" x14ac:dyDescent="0.25">
      <c r="A211" s="1170"/>
      <c r="B211" s="1171"/>
      <c r="C211" s="1215"/>
      <c r="D211" s="1215"/>
      <c r="E211" s="1215"/>
      <c r="F211" s="1215"/>
      <c r="G211" s="664"/>
      <c r="H211" s="664"/>
      <c r="I211" s="664"/>
    </row>
    <row r="212" spans="1:9" ht="12.75" customHeight="1" x14ac:dyDescent="0.25">
      <c r="A212" s="1170"/>
      <c r="B212" s="1171" t="s">
        <v>1084</v>
      </c>
      <c r="C212" s="1215">
        <v>2446</v>
      </c>
      <c r="D212" s="1215">
        <v>2573</v>
      </c>
      <c r="E212" s="1215">
        <v>0</v>
      </c>
      <c r="F212" s="1241">
        <v>0</v>
      </c>
      <c r="G212" s="1244"/>
      <c r="H212" s="1244"/>
      <c r="I212" s="2238"/>
    </row>
    <row r="213" spans="1:9" ht="5.0999999999999996" customHeight="1" x14ac:dyDescent="0.25">
      <c r="A213" s="1161"/>
      <c r="B213" s="1171"/>
      <c r="C213" s="1215"/>
      <c r="D213" s="1215"/>
      <c r="E213" s="1215"/>
      <c r="F213" s="1215"/>
      <c r="G213" s="664"/>
      <c r="H213" s="664"/>
      <c r="I213" s="664"/>
    </row>
    <row r="214" spans="1:9" ht="12.75" customHeight="1" x14ac:dyDescent="0.25">
      <c r="A214" s="1170">
        <v>11</v>
      </c>
      <c r="B214" s="1171" t="s">
        <v>1108</v>
      </c>
      <c r="C214" s="1215"/>
      <c r="D214" s="1215"/>
      <c r="E214" s="1215"/>
      <c r="F214" s="1215"/>
      <c r="G214" s="664"/>
      <c r="H214" s="664"/>
      <c r="I214" s="664"/>
    </row>
    <row r="215" spans="1:9" ht="5.0999999999999996" customHeight="1" x14ac:dyDescent="0.25">
      <c r="A215" s="1170"/>
      <c r="B215" s="1171"/>
      <c r="C215" s="1215"/>
      <c r="D215" s="1215"/>
      <c r="E215" s="1215"/>
      <c r="F215" s="1215"/>
      <c r="G215" s="664"/>
      <c r="H215" s="664"/>
      <c r="I215" s="664"/>
    </row>
    <row r="216" spans="1:9" ht="12.75" customHeight="1" x14ac:dyDescent="0.25">
      <c r="A216" s="1170">
        <v>12</v>
      </c>
      <c r="B216" s="1171" t="s">
        <v>1111</v>
      </c>
      <c r="C216" s="1215"/>
      <c r="D216" s="1215"/>
      <c r="E216" s="1215"/>
      <c r="F216" s="1215"/>
      <c r="G216" s="664"/>
      <c r="H216" s="664"/>
      <c r="I216" s="664"/>
    </row>
    <row r="217" spans="1:9" ht="5.0999999999999996" customHeight="1" x14ac:dyDescent="0.25">
      <c r="A217" s="1170"/>
      <c r="B217" s="1171"/>
      <c r="C217" s="1215"/>
      <c r="D217" s="1215"/>
      <c r="E217" s="1215"/>
      <c r="F217" s="1215"/>
      <c r="G217" s="664"/>
      <c r="H217" s="664"/>
      <c r="I217" s="664"/>
    </row>
    <row r="218" spans="1:9" ht="12.75" customHeight="1" x14ac:dyDescent="0.2">
      <c r="A218" s="1161" t="s">
        <v>128</v>
      </c>
      <c r="B218" s="1225" t="s">
        <v>1138</v>
      </c>
      <c r="C218" s="1174">
        <v>0</v>
      </c>
      <c r="D218" s="1205">
        <v>41504</v>
      </c>
      <c r="E218" s="1174">
        <v>22453.599999999999</v>
      </c>
      <c r="F218" s="376">
        <v>54.099845797995371</v>
      </c>
      <c r="G218" s="664"/>
      <c r="H218" s="664"/>
      <c r="I218" s="664"/>
    </row>
    <row r="219" spans="1:9" ht="5.0999999999999996" customHeight="1" x14ac:dyDescent="0.2">
      <c r="A219" s="1161"/>
      <c r="B219" s="1225"/>
      <c r="C219" s="1215"/>
      <c r="D219" s="1215"/>
      <c r="E219" s="1215"/>
      <c r="F219" s="1215"/>
      <c r="G219" s="664"/>
      <c r="H219" s="664"/>
      <c r="I219" s="664"/>
    </row>
    <row r="220" spans="1:9" ht="12.75" customHeight="1" x14ac:dyDescent="0.25">
      <c r="A220" s="1170"/>
      <c r="B220" s="1171" t="s">
        <v>1112</v>
      </c>
      <c r="C220" s="1177">
        <v>0</v>
      </c>
      <c r="D220" s="1178">
        <v>41504</v>
      </c>
      <c r="E220" s="1178">
        <v>22453.599999999999</v>
      </c>
      <c r="F220" s="1242">
        <v>54.099845797995371</v>
      </c>
      <c r="G220" s="1244"/>
      <c r="H220" s="1244"/>
      <c r="I220" s="2238"/>
    </row>
    <row r="221" spans="1:9" ht="5.0999999999999996" customHeight="1" x14ac:dyDescent="0.25">
      <c r="A221" s="1170"/>
      <c r="B221" s="1171"/>
      <c r="C221" s="1177"/>
      <c r="D221" s="1178"/>
      <c r="E221" s="1178"/>
      <c r="F221" s="1242"/>
      <c r="G221" s="664"/>
      <c r="H221" s="664"/>
      <c r="I221" s="664"/>
    </row>
    <row r="222" spans="1:9" ht="12.75" customHeight="1" x14ac:dyDescent="0.25">
      <c r="A222" s="1170">
        <v>13</v>
      </c>
      <c r="B222" s="1954" t="s">
        <v>1145</v>
      </c>
      <c r="C222" s="1177"/>
      <c r="D222" s="1178"/>
      <c r="E222" s="1178"/>
      <c r="F222" s="1242"/>
      <c r="G222" s="664"/>
      <c r="H222" s="664"/>
      <c r="I222" s="664"/>
    </row>
    <row r="223" spans="1:9" ht="5.0999999999999996" hidden="1" customHeight="1" x14ac:dyDescent="0.25">
      <c r="A223" s="1170"/>
      <c r="B223" s="1954"/>
      <c r="C223" s="1177"/>
      <c r="D223" s="1178"/>
      <c r="E223" s="1178"/>
      <c r="F223" s="1242"/>
      <c r="G223" s="664"/>
      <c r="H223" s="664"/>
      <c r="I223" s="664"/>
    </row>
    <row r="224" spans="1:9" ht="12.75" hidden="1" customHeight="1" x14ac:dyDescent="0.2">
      <c r="A224" s="1161" t="s">
        <v>128</v>
      </c>
      <c r="B224" s="2222"/>
      <c r="C224" s="1177"/>
      <c r="D224" s="1178"/>
      <c r="E224" s="1178"/>
      <c r="F224" s="1242"/>
      <c r="G224" s="664"/>
      <c r="H224" s="664"/>
      <c r="I224" s="664"/>
    </row>
    <row r="225" spans="1:12" ht="5.0999999999999996" hidden="1" customHeight="1" x14ac:dyDescent="0.2">
      <c r="A225" s="1161"/>
      <c r="B225" s="2222"/>
      <c r="C225" s="1177"/>
      <c r="D225" s="1178"/>
      <c r="E225" s="1178"/>
      <c r="F225" s="1242"/>
      <c r="G225" s="664"/>
      <c r="H225" s="664"/>
      <c r="I225" s="664"/>
    </row>
    <row r="226" spans="1:12" ht="12.75" hidden="1" customHeight="1" x14ac:dyDescent="0.25">
      <c r="A226" s="1161"/>
      <c r="B226" s="1171" t="s">
        <v>1161</v>
      </c>
      <c r="C226" s="1177">
        <v>0</v>
      </c>
      <c r="D226" s="1178">
        <v>0</v>
      </c>
      <c r="E226" s="1178">
        <v>0</v>
      </c>
      <c r="F226" s="1242" t="e">
        <v>#DIV/0!</v>
      </c>
      <c r="G226" s="1244"/>
      <c r="H226" s="1244"/>
      <c r="I226" s="2238"/>
    </row>
    <row r="227" spans="1:12" ht="5.0999999999999996" customHeight="1" x14ac:dyDescent="0.25">
      <c r="A227" s="1170"/>
      <c r="B227" s="1954"/>
      <c r="C227" s="1177"/>
      <c r="D227" s="1178"/>
      <c r="E227" s="1178"/>
      <c r="F227" s="1242"/>
      <c r="G227" s="664"/>
      <c r="H227" s="664"/>
      <c r="I227" s="664"/>
    </row>
    <row r="228" spans="1:12" ht="12.75" customHeight="1" x14ac:dyDescent="0.25">
      <c r="A228" s="1170">
        <v>14</v>
      </c>
      <c r="B228" s="1954" t="s">
        <v>1327</v>
      </c>
      <c r="C228" s="1177"/>
      <c r="D228" s="1178"/>
      <c r="E228" s="1178"/>
      <c r="F228" s="1242"/>
      <c r="G228" s="664"/>
      <c r="H228" s="664"/>
      <c r="I228" s="664"/>
    </row>
    <row r="229" spans="1:12" ht="5.0999999999999996" customHeight="1" x14ac:dyDescent="0.25">
      <c r="A229" s="1170"/>
      <c r="B229" s="1954"/>
      <c r="C229" s="1177"/>
      <c r="D229" s="1178"/>
      <c r="E229" s="1178"/>
      <c r="F229" s="1242"/>
      <c r="G229" s="664"/>
      <c r="H229" s="664"/>
      <c r="I229" s="664"/>
    </row>
    <row r="230" spans="1:12" ht="12.75" customHeight="1" x14ac:dyDescent="0.2">
      <c r="A230" s="1161" t="s">
        <v>128</v>
      </c>
      <c r="B230" s="2222" t="s">
        <v>1327</v>
      </c>
      <c r="C230" s="1217">
        <v>100000</v>
      </c>
      <c r="D230" s="1175">
        <v>127554</v>
      </c>
      <c r="E230" s="1175">
        <v>89674.7</v>
      </c>
      <c r="F230" s="376">
        <v>70.303322514386053</v>
      </c>
      <c r="G230" s="664"/>
      <c r="H230" s="664"/>
      <c r="I230" s="664"/>
    </row>
    <row r="231" spans="1:12" ht="5.0999999999999996" customHeight="1" x14ac:dyDescent="0.25">
      <c r="A231" s="1170"/>
      <c r="B231" s="1954"/>
      <c r="C231" s="1177"/>
      <c r="D231" s="1178"/>
      <c r="E231" s="1178"/>
      <c r="F231" s="1242"/>
      <c r="G231" s="664"/>
      <c r="H231" s="664"/>
      <c r="I231" s="664"/>
    </row>
    <row r="232" spans="1:12" ht="12.75" customHeight="1" x14ac:dyDescent="0.25">
      <c r="A232" s="1170"/>
      <c r="B232" s="1954" t="s">
        <v>1328</v>
      </c>
      <c r="C232" s="1177">
        <v>100000</v>
      </c>
      <c r="D232" s="1178">
        <v>127554</v>
      </c>
      <c r="E232" s="1178">
        <v>89674.7</v>
      </c>
      <c r="F232" s="1242">
        <v>70.303322514386053</v>
      </c>
      <c r="G232" s="1244"/>
      <c r="H232" s="1244"/>
      <c r="I232" s="2238"/>
    </row>
    <row r="233" spans="1:12" ht="5.0999999999999996" customHeight="1" x14ac:dyDescent="0.25">
      <c r="A233" s="1170"/>
      <c r="B233" s="1171"/>
      <c r="C233" s="1177"/>
      <c r="D233" s="1178"/>
      <c r="E233" s="1178"/>
      <c r="F233" s="1242"/>
      <c r="G233" s="664"/>
      <c r="H233" s="664"/>
      <c r="I233" s="664"/>
    </row>
    <row r="234" spans="1:12" ht="12.75" customHeight="1" x14ac:dyDescent="0.25">
      <c r="A234" s="1161"/>
      <c r="B234" s="1171"/>
      <c r="C234" s="1215"/>
      <c r="D234" s="1215"/>
      <c r="E234" s="1215"/>
      <c r="F234" s="1215"/>
      <c r="G234" s="664"/>
      <c r="H234" s="664"/>
      <c r="I234" s="664"/>
    </row>
    <row r="235" spans="1:12" ht="18" customHeight="1" x14ac:dyDescent="0.2">
      <c r="A235" s="1161"/>
      <c r="B235" s="1834" t="s">
        <v>456</v>
      </c>
      <c r="C235" s="1180">
        <v>197609</v>
      </c>
      <c r="D235" s="1180">
        <v>287342</v>
      </c>
      <c r="E235" s="1180">
        <v>169661.89899999998</v>
      </c>
      <c r="F235" s="1193">
        <v>59.045283668938055</v>
      </c>
      <c r="G235" s="1244"/>
      <c r="H235" s="1244"/>
      <c r="I235" s="2238"/>
      <c r="J235" s="1244"/>
      <c r="K235" s="1244"/>
      <c r="L235" s="1244"/>
    </row>
    <row r="236" spans="1:12" ht="6" customHeight="1" x14ac:dyDescent="0.25">
      <c r="A236" s="1161"/>
      <c r="B236" s="1171"/>
      <c r="C236" s="1215"/>
      <c r="D236" s="1215"/>
      <c r="E236" s="1215"/>
      <c r="F236" s="1215"/>
      <c r="G236" s="664"/>
      <c r="H236" s="664"/>
      <c r="I236" s="664"/>
    </row>
    <row r="237" spans="1:12" ht="8.1" customHeight="1" thickBot="1" x14ac:dyDescent="0.3">
      <c r="A237" s="1221"/>
      <c r="B237" s="1171"/>
      <c r="C237" s="1177"/>
      <c r="D237" s="1178"/>
      <c r="E237" s="1178"/>
      <c r="F237" s="1178"/>
    </row>
    <row r="238" spans="1:12" ht="24.95" customHeight="1" thickBot="1" x14ac:dyDescent="0.25">
      <c r="A238" s="1232" t="s">
        <v>130</v>
      </c>
      <c r="B238" s="1233" t="s">
        <v>480</v>
      </c>
      <c r="C238" s="1234">
        <v>3002065</v>
      </c>
      <c r="D238" s="1234">
        <v>5014546.3880000003</v>
      </c>
      <c r="E238" s="1234">
        <v>1816911.9680000003</v>
      </c>
      <c r="F238" s="1240">
        <v>36.232828005100117</v>
      </c>
      <c r="H238" s="1711"/>
      <c r="I238" s="2239"/>
      <c r="J238" s="1244"/>
      <c r="K238" s="1244"/>
      <c r="L238" s="1244"/>
    </row>
    <row r="239" spans="1:12" ht="14.25" customHeight="1" x14ac:dyDescent="0.25">
      <c r="A239" s="1221"/>
      <c r="B239" s="1171"/>
      <c r="C239" s="1177"/>
      <c r="D239" s="1178"/>
      <c r="E239" s="1178"/>
      <c r="F239" s="1178"/>
    </row>
    <row r="240" spans="1:12" ht="20.25" customHeight="1" x14ac:dyDescent="0.25">
      <c r="A240" s="1163" t="s">
        <v>298</v>
      </c>
      <c r="B240" s="1164" t="s">
        <v>357</v>
      </c>
      <c r="C240" s="1214"/>
      <c r="D240" s="1235"/>
      <c r="E240" s="1235"/>
      <c r="F240" s="1235"/>
    </row>
    <row r="241" spans="1:6" ht="12" customHeight="1" x14ac:dyDescent="0.25">
      <c r="A241" s="1170"/>
      <c r="B241" s="1171"/>
      <c r="C241" s="1214"/>
      <c r="D241" s="1235"/>
      <c r="E241" s="1235"/>
      <c r="F241" s="1235"/>
    </row>
    <row r="242" spans="1:6" ht="12.75" customHeight="1" x14ac:dyDescent="0.2">
      <c r="A242" s="1161">
        <v>1</v>
      </c>
      <c r="B242" s="1206" t="s">
        <v>20</v>
      </c>
      <c r="C242" s="1174">
        <v>3000</v>
      </c>
      <c r="D242" s="1205">
        <v>8320</v>
      </c>
      <c r="E242" s="1205">
        <v>13087.746999999999</v>
      </c>
      <c r="F242" s="376">
        <v>157.30465144230769</v>
      </c>
    </row>
    <row r="243" spans="1:6" ht="12.75" customHeight="1" x14ac:dyDescent="0.2">
      <c r="A243" s="1161">
        <v>2</v>
      </c>
      <c r="B243" s="1220" t="s">
        <v>144</v>
      </c>
      <c r="C243" s="1174">
        <v>7875</v>
      </c>
      <c r="D243" s="1205">
        <v>53655.18</v>
      </c>
      <c r="E243" s="1205">
        <v>50673</v>
      </c>
      <c r="F243" s="376">
        <v>94.441953228001481</v>
      </c>
    </row>
    <row r="244" spans="1:6" ht="12.75" customHeight="1" x14ac:dyDescent="0.2">
      <c r="A244" s="1161">
        <v>3</v>
      </c>
      <c r="B244" s="1206" t="s">
        <v>620</v>
      </c>
      <c r="C244" s="1174">
        <v>15507</v>
      </c>
      <c r="D244" s="1205">
        <v>4580</v>
      </c>
      <c r="E244" s="1205">
        <v>4579.62</v>
      </c>
      <c r="F244" s="376">
        <v>99.991703056768557</v>
      </c>
    </row>
    <row r="245" spans="1:6" ht="12.75" customHeight="1" x14ac:dyDescent="0.2">
      <c r="A245" s="1161">
        <v>4</v>
      </c>
      <c r="B245" s="1220" t="s">
        <v>68</v>
      </c>
      <c r="C245" s="1174">
        <v>11350</v>
      </c>
      <c r="D245" s="1205">
        <v>6260</v>
      </c>
      <c r="E245" s="1205">
        <v>5488.9520000000002</v>
      </c>
      <c r="F245" s="376">
        <v>87.682939297124605</v>
      </c>
    </row>
    <row r="246" spans="1:6" ht="12.75" customHeight="1" x14ac:dyDescent="0.2">
      <c r="A246" s="1161">
        <v>5</v>
      </c>
      <c r="B246" s="1220" t="s">
        <v>182</v>
      </c>
      <c r="C246" s="1174">
        <v>11938</v>
      </c>
      <c r="D246" s="1205">
        <v>1124</v>
      </c>
      <c r="E246" s="1205">
        <v>1123.569</v>
      </c>
      <c r="F246" s="376">
        <v>99.961654804270466</v>
      </c>
    </row>
    <row r="247" spans="1:6" ht="12.75" customHeight="1" x14ac:dyDescent="0.2">
      <c r="A247" s="1161">
        <v>6</v>
      </c>
      <c r="B247" s="1219" t="s">
        <v>183</v>
      </c>
      <c r="C247" s="1174">
        <v>8890</v>
      </c>
      <c r="D247" s="1205">
        <v>18409</v>
      </c>
      <c r="E247" s="1205">
        <v>18407.674999999999</v>
      </c>
      <c r="F247" s="376">
        <v>99.99280243359226</v>
      </c>
    </row>
    <row r="248" spans="1:6" ht="12.75" customHeight="1" x14ac:dyDescent="0.2">
      <c r="A248" s="1161">
        <v>7</v>
      </c>
      <c r="B248" s="1220" t="s">
        <v>145</v>
      </c>
      <c r="C248" s="1174">
        <v>50882</v>
      </c>
      <c r="D248" s="1205">
        <v>29318</v>
      </c>
      <c r="E248" s="1205">
        <v>21242.403999999999</v>
      </c>
      <c r="F248" s="376">
        <v>72.45516065215908</v>
      </c>
    </row>
    <row r="249" spans="1:6" ht="12.75" customHeight="1" x14ac:dyDescent="0.2">
      <c r="A249" s="1161">
        <v>8</v>
      </c>
      <c r="B249" s="1220" t="s">
        <v>481</v>
      </c>
      <c r="C249" s="1174">
        <v>1905</v>
      </c>
      <c r="D249" s="1205">
        <v>458</v>
      </c>
      <c r="E249" s="1205">
        <v>456.94600000000003</v>
      </c>
      <c r="F249" s="376">
        <v>99.769868995633189</v>
      </c>
    </row>
    <row r="250" spans="1:6" ht="12.75" customHeight="1" x14ac:dyDescent="0.2">
      <c r="A250" s="1161">
        <v>9</v>
      </c>
      <c r="B250" s="1220" t="s">
        <v>19</v>
      </c>
      <c r="C250" s="1174">
        <v>19795</v>
      </c>
      <c r="D250" s="1205">
        <v>15926</v>
      </c>
      <c r="E250" s="1205">
        <v>6464.9390000000003</v>
      </c>
      <c r="F250" s="376">
        <v>40.593614215747834</v>
      </c>
    </row>
    <row r="251" spans="1:6" ht="12.75" customHeight="1" x14ac:dyDescent="0.2">
      <c r="A251" s="1161">
        <v>10</v>
      </c>
      <c r="B251" s="1206" t="s">
        <v>983</v>
      </c>
      <c r="C251" s="1174">
        <v>9906</v>
      </c>
      <c r="D251" s="1205">
        <v>3620</v>
      </c>
      <c r="E251" s="1205">
        <v>3619.3049999999998</v>
      </c>
      <c r="F251" s="376">
        <v>99.980801104972372</v>
      </c>
    </row>
    <row r="252" spans="1:6" ht="12.75" customHeight="1" x14ac:dyDescent="0.2">
      <c r="A252" s="1161">
        <v>11</v>
      </c>
      <c r="B252" s="1206" t="s">
        <v>979</v>
      </c>
      <c r="C252" s="1174">
        <v>4000</v>
      </c>
      <c r="D252" s="1205">
        <v>5734</v>
      </c>
      <c r="E252" s="1205">
        <v>3841.1030000000001</v>
      </c>
      <c r="F252" s="376">
        <v>66.988193233344958</v>
      </c>
    </row>
    <row r="253" spans="1:6" ht="12.75" customHeight="1" x14ac:dyDescent="0.2">
      <c r="A253" s="1161">
        <v>12</v>
      </c>
      <c r="B253" s="1206" t="s">
        <v>24</v>
      </c>
      <c r="C253" s="1174">
        <v>2540</v>
      </c>
      <c r="D253" s="1205">
        <v>110</v>
      </c>
      <c r="E253" s="1205">
        <v>109.093</v>
      </c>
      <c r="F253" s="376">
        <v>99.175454545454542</v>
      </c>
    </row>
    <row r="254" spans="1:6" ht="12.75" customHeight="1" x14ac:dyDescent="0.2">
      <c r="A254" s="1161">
        <v>13</v>
      </c>
      <c r="B254" s="1206" t="s">
        <v>1113</v>
      </c>
      <c r="C254" s="1174">
        <v>1600</v>
      </c>
      <c r="D254" s="1205">
        <v>674</v>
      </c>
      <c r="E254" s="1205">
        <v>0</v>
      </c>
      <c r="F254" s="376">
        <v>0</v>
      </c>
    </row>
    <row r="255" spans="1:6" ht="12.75" customHeight="1" x14ac:dyDescent="0.2">
      <c r="A255" s="1161">
        <v>14</v>
      </c>
      <c r="B255" s="1220" t="s">
        <v>1008</v>
      </c>
      <c r="C255" s="1174">
        <v>1963</v>
      </c>
      <c r="D255" s="1205">
        <v>767</v>
      </c>
      <c r="E255" s="1205">
        <v>575.93700000000013</v>
      </c>
      <c r="F255" s="376">
        <v>75.089569752281633</v>
      </c>
    </row>
    <row r="256" spans="1:6" ht="12.75" customHeight="1" x14ac:dyDescent="0.2">
      <c r="A256" s="1161">
        <v>15</v>
      </c>
      <c r="B256" s="1206" t="s">
        <v>1063</v>
      </c>
      <c r="C256" s="1205">
        <v>18980</v>
      </c>
      <c r="D256" s="1205">
        <v>0</v>
      </c>
      <c r="E256" s="1205">
        <v>0</v>
      </c>
      <c r="F256" s="376">
        <v>0</v>
      </c>
    </row>
    <row r="257" spans="1:6" ht="12.75" customHeight="1" x14ac:dyDescent="0.2">
      <c r="A257" s="1161">
        <v>16</v>
      </c>
      <c r="B257" s="1206" t="s">
        <v>1185</v>
      </c>
      <c r="C257" s="1174">
        <v>8636</v>
      </c>
      <c r="D257" s="1205">
        <v>27336</v>
      </c>
      <c r="E257" s="1205">
        <v>27336</v>
      </c>
      <c r="F257" s="376">
        <v>100</v>
      </c>
    </row>
    <row r="258" spans="1:6" ht="12.75" customHeight="1" x14ac:dyDescent="0.2">
      <c r="A258" s="1161">
        <v>17</v>
      </c>
      <c r="B258" s="1206" t="s">
        <v>1329</v>
      </c>
      <c r="C258" s="1205">
        <v>20066</v>
      </c>
      <c r="D258" s="1205">
        <v>18477</v>
      </c>
      <c r="E258" s="1205">
        <v>18346.643</v>
      </c>
      <c r="F258" s="376">
        <v>99.294490447583485</v>
      </c>
    </row>
    <row r="259" spans="1:6" ht="12.75" customHeight="1" x14ac:dyDescent="0.2">
      <c r="A259" s="1161">
        <v>18</v>
      </c>
      <c r="B259" s="1206" t="s">
        <v>1330</v>
      </c>
      <c r="C259" s="1174">
        <v>3230</v>
      </c>
      <c r="D259" s="1205">
        <v>3230</v>
      </c>
      <c r="E259" s="1205">
        <v>0</v>
      </c>
      <c r="F259" s="376">
        <v>0</v>
      </c>
    </row>
    <row r="260" spans="1:6" ht="12.75" customHeight="1" x14ac:dyDescent="0.2">
      <c r="A260" s="1161">
        <v>19</v>
      </c>
      <c r="B260" s="1206" t="s">
        <v>1331</v>
      </c>
      <c r="C260" s="1174">
        <v>12000</v>
      </c>
      <c r="D260" s="1205">
        <v>12600</v>
      </c>
      <c r="E260" s="1205">
        <v>12600</v>
      </c>
      <c r="F260" s="376">
        <v>100</v>
      </c>
    </row>
    <row r="261" spans="1:6" ht="12.75" customHeight="1" x14ac:dyDescent="0.2">
      <c r="A261" s="1161">
        <v>20</v>
      </c>
      <c r="B261" s="1206" t="s">
        <v>1323</v>
      </c>
      <c r="C261" s="1174">
        <v>0</v>
      </c>
      <c r="D261" s="1205">
        <v>1028</v>
      </c>
      <c r="E261" s="1205">
        <v>189.86500000000001</v>
      </c>
      <c r="F261" s="376">
        <v>18.469357976653697</v>
      </c>
    </row>
    <row r="262" spans="1:6" ht="12.75" customHeight="1" x14ac:dyDescent="0.2">
      <c r="A262" s="1161">
        <v>21</v>
      </c>
      <c r="B262" s="1206" t="s">
        <v>1332</v>
      </c>
      <c r="C262" s="1174">
        <v>0</v>
      </c>
      <c r="D262" s="1205">
        <v>1333</v>
      </c>
      <c r="E262" s="1205">
        <v>1331.595</v>
      </c>
      <c r="F262" s="376">
        <v>99.894598649662413</v>
      </c>
    </row>
    <row r="263" spans="1:6" ht="12.75" customHeight="1" x14ac:dyDescent="0.2">
      <c r="A263" s="1161">
        <v>22</v>
      </c>
      <c r="B263" s="1219" t="s">
        <v>1333</v>
      </c>
      <c r="C263" s="1174">
        <v>0</v>
      </c>
      <c r="D263" s="1205">
        <v>682</v>
      </c>
      <c r="E263" s="1205">
        <v>0</v>
      </c>
      <c r="F263" s="376">
        <v>0</v>
      </c>
    </row>
    <row r="264" spans="1:6" ht="12.75" customHeight="1" x14ac:dyDescent="0.2">
      <c r="A264" s="1161">
        <v>23</v>
      </c>
      <c r="B264" s="1206" t="s">
        <v>1062</v>
      </c>
      <c r="C264" s="1174">
        <v>0</v>
      </c>
      <c r="D264" s="1205">
        <v>0</v>
      </c>
      <c r="E264" s="1205">
        <v>0</v>
      </c>
      <c r="F264" s="376">
        <v>0</v>
      </c>
    </row>
    <row r="265" spans="1:6" ht="12.75" customHeight="1" x14ac:dyDescent="0.2">
      <c r="A265" s="1161">
        <v>24</v>
      </c>
      <c r="B265" s="1206" t="s">
        <v>1184</v>
      </c>
      <c r="C265" s="1174">
        <v>0</v>
      </c>
      <c r="D265" s="1205">
        <v>0</v>
      </c>
      <c r="E265" s="1205">
        <v>0</v>
      </c>
      <c r="F265" s="376">
        <v>0</v>
      </c>
    </row>
    <row r="266" spans="1:6" ht="12.75" customHeight="1" x14ac:dyDescent="0.2">
      <c r="A266" s="1161">
        <v>25</v>
      </c>
      <c r="B266" s="1206" t="s">
        <v>1139</v>
      </c>
      <c r="C266" s="1174">
        <v>0</v>
      </c>
      <c r="D266" s="1205">
        <v>0</v>
      </c>
      <c r="E266" s="1205">
        <v>0</v>
      </c>
      <c r="F266" s="376">
        <v>0</v>
      </c>
    </row>
    <row r="267" spans="1:6" ht="12.75" customHeight="1" x14ac:dyDescent="0.2">
      <c r="A267" s="1161">
        <v>26</v>
      </c>
      <c r="B267" s="1206" t="s">
        <v>1114</v>
      </c>
      <c r="C267" s="1174">
        <v>0</v>
      </c>
      <c r="D267" s="1205">
        <v>0</v>
      </c>
      <c r="E267" s="1205">
        <v>0</v>
      </c>
      <c r="F267" s="376">
        <v>0</v>
      </c>
    </row>
    <row r="268" spans="1:6" ht="12.75" customHeight="1" x14ac:dyDescent="0.2">
      <c r="A268" s="1161">
        <v>27</v>
      </c>
      <c r="B268" s="1206" t="s">
        <v>1140</v>
      </c>
      <c r="C268" s="1174">
        <v>0</v>
      </c>
      <c r="D268" s="1205">
        <v>0</v>
      </c>
      <c r="E268" s="1205">
        <v>0</v>
      </c>
      <c r="F268" s="376">
        <v>0</v>
      </c>
    </row>
    <row r="269" spans="1:6" ht="12.75" customHeight="1" x14ac:dyDescent="0.2">
      <c r="A269" s="1161">
        <v>28</v>
      </c>
      <c r="B269" s="1206" t="s">
        <v>1334</v>
      </c>
      <c r="C269" s="1174">
        <v>0</v>
      </c>
      <c r="D269" s="1205">
        <v>1000</v>
      </c>
      <c r="E269" s="1205">
        <v>0</v>
      </c>
      <c r="F269" s="376">
        <v>0</v>
      </c>
    </row>
    <row r="270" spans="1:6" ht="12.75" customHeight="1" x14ac:dyDescent="0.2">
      <c r="A270" s="1161">
        <v>29</v>
      </c>
      <c r="B270" s="1206" t="s">
        <v>1085</v>
      </c>
      <c r="C270" s="1174">
        <v>0</v>
      </c>
      <c r="D270" s="1205">
        <v>215</v>
      </c>
      <c r="E270" s="1205">
        <v>212.601</v>
      </c>
      <c r="F270" s="376">
        <v>98.88418604651163</v>
      </c>
    </row>
    <row r="271" spans="1:6" ht="12.75" customHeight="1" x14ac:dyDescent="0.2">
      <c r="A271" s="1161">
        <v>30</v>
      </c>
      <c r="B271" s="1206" t="s">
        <v>1335</v>
      </c>
      <c r="C271" s="1174">
        <v>0</v>
      </c>
      <c r="D271" s="1205">
        <v>10297</v>
      </c>
      <c r="E271" s="1205">
        <v>10295.672</v>
      </c>
      <c r="F271" s="376">
        <v>99.98710303972031</v>
      </c>
    </row>
    <row r="272" spans="1:6" ht="12.75" customHeight="1" x14ac:dyDescent="0.2">
      <c r="A272" s="1161"/>
      <c r="B272" s="1219"/>
      <c r="C272" s="1174"/>
      <c r="D272" s="1205"/>
      <c r="E272" s="1205"/>
      <c r="F272" s="376"/>
    </row>
    <row r="273" spans="1:12" ht="9.9499999999999993" customHeight="1" thickBot="1" x14ac:dyDescent="0.25">
      <c r="A273" s="1161"/>
      <c r="B273" s="1206"/>
      <c r="C273" s="1174"/>
      <c r="D273" s="1205"/>
      <c r="E273" s="1205"/>
      <c r="F273" s="1205"/>
    </row>
    <row r="274" spans="1:12" ht="24.95" customHeight="1" thickBot="1" x14ac:dyDescent="0.25">
      <c r="A274" s="1232" t="s">
        <v>482</v>
      </c>
      <c r="B274" s="1233" t="s">
        <v>656</v>
      </c>
      <c r="C274" s="1237">
        <v>214063</v>
      </c>
      <c r="D274" s="1236">
        <v>225153.18</v>
      </c>
      <c r="E274" s="1236">
        <v>199982.66599999997</v>
      </c>
      <c r="F274" s="1239">
        <v>88.820715745609263</v>
      </c>
      <c r="H274" s="1711"/>
      <c r="I274" s="1712"/>
      <c r="J274" s="1244"/>
      <c r="K274" s="1244"/>
      <c r="L274" s="1244"/>
    </row>
    <row r="275" spans="1:12" ht="15" customHeight="1" x14ac:dyDescent="0.2">
      <c r="A275" s="2268"/>
      <c r="B275" s="1282"/>
      <c r="C275" s="2348"/>
      <c r="D275" s="1281"/>
      <c r="E275" s="1262"/>
      <c r="F275" s="1840"/>
      <c r="H275" s="1711"/>
      <c r="I275" s="1712"/>
      <c r="J275" s="1244"/>
      <c r="K275" s="1244"/>
      <c r="L275" s="1244"/>
    </row>
    <row r="276" spans="1:12" ht="15.75" x14ac:dyDescent="0.25">
      <c r="A276" s="1256" t="s">
        <v>9</v>
      </c>
      <c r="B276" s="1277" t="s">
        <v>1000</v>
      </c>
      <c r="C276" s="2179"/>
      <c r="D276" s="1276"/>
      <c r="E276" s="1755"/>
      <c r="F276" s="1839"/>
    </row>
    <row r="277" spans="1:12" ht="15.75" x14ac:dyDescent="0.25">
      <c r="A277" s="1256"/>
      <c r="B277" s="1277"/>
      <c r="C277" s="2179"/>
      <c r="D277" s="1276"/>
      <c r="E277" s="1755"/>
      <c r="F277" s="1839"/>
    </row>
    <row r="278" spans="1:12" ht="15" x14ac:dyDescent="0.25">
      <c r="A278" s="1258"/>
      <c r="B278" s="2266" t="s">
        <v>999</v>
      </c>
      <c r="C278" s="2185">
        <v>1200</v>
      </c>
      <c r="D278" s="2269">
        <v>2064</v>
      </c>
      <c r="E278" s="1263">
        <v>1518.2640000000001</v>
      </c>
      <c r="F278" s="1904">
        <v>73.559302325581399</v>
      </c>
    </row>
    <row r="279" spans="1:12" ht="14.25" x14ac:dyDescent="0.2">
      <c r="A279" s="2263" t="s">
        <v>128</v>
      </c>
      <c r="B279" s="1278" t="s">
        <v>408</v>
      </c>
      <c r="C279" s="2191">
        <v>1200</v>
      </c>
      <c r="D279" s="1279">
        <v>2064</v>
      </c>
      <c r="E279" s="1260">
        <v>1518.2640000000001</v>
      </c>
      <c r="F279" s="2201">
        <v>73.559302325581399</v>
      </c>
    </row>
    <row r="280" spans="1:12" ht="15" x14ac:dyDescent="0.25">
      <c r="A280" s="1258"/>
      <c r="B280" s="2266" t="s">
        <v>999</v>
      </c>
      <c r="C280" s="2187">
        <v>900</v>
      </c>
      <c r="D280" s="1284">
        <v>2055</v>
      </c>
      <c r="E280" s="1758">
        <v>1507.423</v>
      </c>
      <c r="F280" s="1904">
        <v>73.353917274939178</v>
      </c>
    </row>
    <row r="281" spans="1:12" ht="14.25" x14ac:dyDescent="0.2">
      <c r="A281" s="2263" t="s">
        <v>359</v>
      </c>
      <c r="B281" s="1278" t="s">
        <v>409</v>
      </c>
      <c r="C281" s="2184">
        <v>900</v>
      </c>
      <c r="D281" s="1281">
        <v>2055</v>
      </c>
      <c r="E281" s="1262">
        <v>1507.423</v>
      </c>
      <c r="F281" s="2201">
        <v>73.353917274939178</v>
      </c>
    </row>
    <row r="282" spans="1:12" ht="15" x14ac:dyDescent="0.25">
      <c r="A282" s="2263"/>
      <c r="B282" s="2266" t="s">
        <v>999</v>
      </c>
      <c r="C282" s="2187">
        <v>1050</v>
      </c>
      <c r="D282" s="1284">
        <v>1918</v>
      </c>
      <c r="E282" s="1758">
        <v>1219.3420000000001</v>
      </c>
      <c r="F282" s="1904">
        <v>63.573618352450481</v>
      </c>
    </row>
    <row r="283" spans="1:12" ht="14.25" x14ac:dyDescent="0.2">
      <c r="A283" s="2263" t="s">
        <v>717</v>
      </c>
      <c r="B283" s="1278" t="s">
        <v>410</v>
      </c>
      <c r="C283" s="2184">
        <v>1050</v>
      </c>
      <c r="D283" s="1281">
        <v>1918</v>
      </c>
      <c r="E283" s="1262">
        <v>1219.3420000000001</v>
      </c>
      <c r="F283" s="2201">
        <v>63.573618352450481</v>
      </c>
    </row>
    <row r="284" spans="1:12" ht="15" x14ac:dyDescent="0.25">
      <c r="A284" s="2263"/>
      <c r="B284" s="2266" t="s">
        <v>999</v>
      </c>
      <c r="C284" s="2185">
        <v>1200</v>
      </c>
      <c r="D284" s="2269">
        <v>1200</v>
      </c>
      <c r="E284" s="1263">
        <v>1120.9369999999999</v>
      </c>
      <c r="F284" s="1904">
        <v>93.411416666666653</v>
      </c>
    </row>
    <row r="285" spans="1:12" ht="14.25" x14ac:dyDescent="0.2">
      <c r="A285" s="2263" t="s">
        <v>706</v>
      </c>
      <c r="B285" s="1278" t="s">
        <v>997</v>
      </c>
      <c r="C285" s="2184">
        <v>1200</v>
      </c>
      <c r="D285" s="1281">
        <v>1200</v>
      </c>
      <c r="E285" s="1262">
        <v>1120.9369999999999</v>
      </c>
      <c r="F285" s="2201">
        <v>93.411416666666653</v>
      </c>
    </row>
    <row r="286" spans="1:12" ht="15" x14ac:dyDescent="0.25">
      <c r="A286" s="2263"/>
      <c r="B286" s="2266" t="s">
        <v>999</v>
      </c>
      <c r="C286" s="2185">
        <v>600</v>
      </c>
      <c r="D286" s="2269">
        <v>600</v>
      </c>
      <c r="E286" s="1263">
        <v>1571.3029999999999</v>
      </c>
      <c r="F286" s="1904">
        <v>261.88383333333331</v>
      </c>
    </row>
    <row r="287" spans="1:12" ht="14.25" x14ac:dyDescent="0.2">
      <c r="A287" s="2263" t="s">
        <v>194</v>
      </c>
      <c r="B287" s="1278" t="s">
        <v>411</v>
      </c>
      <c r="C287" s="2184">
        <v>600</v>
      </c>
      <c r="D287" s="1281">
        <v>600</v>
      </c>
      <c r="E287" s="1262">
        <v>1571.3029999999999</v>
      </c>
      <c r="F287" s="2201">
        <v>261.88383333333331</v>
      </c>
    </row>
    <row r="288" spans="1:12" ht="15" x14ac:dyDescent="0.25">
      <c r="A288" s="2263"/>
      <c r="B288" s="2266" t="s">
        <v>999</v>
      </c>
      <c r="C288" s="1343">
        <v>900</v>
      </c>
      <c r="D288" s="1414">
        <v>900</v>
      </c>
      <c r="E288" s="1344">
        <v>828.14499999999998</v>
      </c>
      <c r="F288" s="1904">
        <v>92.016111111111115</v>
      </c>
    </row>
    <row r="289" spans="1:6" ht="14.25" x14ac:dyDescent="0.2">
      <c r="A289" s="2263" t="s">
        <v>202</v>
      </c>
      <c r="B289" s="1278" t="s">
        <v>412</v>
      </c>
      <c r="C289" s="2184">
        <v>900</v>
      </c>
      <c r="D289" s="1281">
        <v>900</v>
      </c>
      <c r="E289" s="1262">
        <v>828.14499999999998</v>
      </c>
      <c r="F289" s="2201">
        <v>92.016111111111115</v>
      </c>
    </row>
    <row r="290" spans="1:6" ht="12.75" customHeight="1" thickBot="1" x14ac:dyDescent="0.25">
      <c r="A290" s="2268"/>
      <c r="B290" s="2264"/>
      <c r="C290" s="2184"/>
      <c r="D290" s="1281"/>
      <c r="E290" s="1262"/>
      <c r="F290" s="1840"/>
    </row>
    <row r="291" spans="1:6" ht="20.100000000000001" customHeight="1" thickBot="1" x14ac:dyDescent="0.25">
      <c r="A291" s="1266" t="s">
        <v>318</v>
      </c>
      <c r="B291" s="1844" t="s">
        <v>413</v>
      </c>
      <c r="C291" s="2349">
        <v>5850</v>
      </c>
      <c r="D291" s="2202">
        <v>8737</v>
      </c>
      <c r="E291" s="2202">
        <v>7765.4140000000007</v>
      </c>
      <c r="F291" s="2203">
        <v>88.879638319789407</v>
      </c>
    </row>
    <row r="292" spans="1:6" ht="12.75" customHeight="1" x14ac:dyDescent="0.2">
      <c r="A292" s="2268"/>
      <c r="B292" s="1282"/>
      <c r="C292" s="2184"/>
      <c r="D292" s="1281"/>
      <c r="E292" s="1262"/>
      <c r="F292" s="1840"/>
    </row>
    <row r="293" spans="1:6" ht="15" x14ac:dyDescent="0.25">
      <c r="A293" s="1258"/>
      <c r="B293" s="2266" t="s">
        <v>425</v>
      </c>
      <c r="C293" s="2187">
        <v>2650</v>
      </c>
      <c r="D293" s="1284">
        <v>2650</v>
      </c>
      <c r="E293" s="1758">
        <v>2649.2</v>
      </c>
      <c r="F293" s="1904">
        <v>100</v>
      </c>
    </row>
    <row r="294" spans="1:6" ht="14.25" x14ac:dyDescent="0.2">
      <c r="A294" s="2263" t="s">
        <v>128</v>
      </c>
      <c r="B294" s="1285" t="s">
        <v>414</v>
      </c>
      <c r="C294" s="2184">
        <v>2650</v>
      </c>
      <c r="D294" s="1281">
        <v>2650</v>
      </c>
      <c r="E294" s="1262">
        <v>2649.2</v>
      </c>
      <c r="F294" s="2201">
        <v>100</v>
      </c>
    </row>
    <row r="295" spans="1:6" ht="15" x14ac:dyDescent="0.25">
      <c r="A295" s="2263"/>
      <c r="B295" s="2266" t="s">
        <v>425</v>
      </c>
      <c r="C295" s="2185">
        <v>2420</v>
      </c>
      <c r="D295" s="2269">
        <v>420</v>
      </c>
      <c r="E295" s="1263">
        <v>416.44799999999998</v>
      </c>
      <c r="F295" s="1904">
        <v>99.154285714285706</v>
      </c>
    </row>
    <row r="296" spans="1:6" ht="15" x14ac:dyDescent="0.25">
      <c r="A296" s="2263"/>
      <c r="B296" s="2266" t="s">
        <v>1250</v>
      </c>
      <c r="C296" s="2185"/>
      <c r="D296" s="2269">
        <v>1112</v>
      </c>
      <c r="E296" s="1263">
        <v>1112</v>
      </c>
      <c r="F296" s="1904">
        <v>100</v>
      </c>
    </row>
    <row r="297" spans="1:6" ht="14.25" x14ac:dyDescent="0.2">
      <c r="A297" s="2263" t="s">
        <v>359</v>
      </c>
      <c r="B297" s="1285" t="s">
        <v>415</v>
      </c>
      <c r="C297" s="2184">
        <v>2420</v>
      </c>
      <c r="D297" s="1281">
        <v>1532</v>
      </c>
      <c r="E297" s="1262">
        <v>1528.4479999999999</v>
      </c>
      <c r="F297" s="2201">
        <v>99.768146214099204</v>
      </c>
    </row>
    <row r="298" spans="1:6" ht="15" x14ac:dyDescent="0.25">
      <c r="A298" s="2263"/>
      <c r="B298" s="2266" t="s">
        <v>425</v>
      </c>
      <c r="C298" s="2187">
        <v>1900</v>
      </c>
      <c r="D298" s="1284">
        <v>2957</v>
      </c>
      <c r="E298" s="1758">
        <v>2046.81</v>
      </c>
      <c r="F298" s="1904">
        <v>69.219141021305376</v>
      </c>
    </row>
    <row r="299" spans="1:6" ht="15" x14ac:dyDescent="0.25">
      <c r="A299" s="2263"/>
      <c r="B299" s="2266" t="s">
        <v>1159</v>
      </c>
      <c r="C299" s="2187"/>
      <c r="D299" s="1284">
        <v>1800</v>
      </c>
      <c r="E299" s="2273">
        <v>1607</v>
      </c>
      <c r="F299" s="1904">
        <v>89.277777777777771</v>
      </c>
    </row>
    <row r="300" spans="1:6" ht="14.25" x14ac:dyDescent="0.2">
      <c r="A300" s="2263" t="s">
        <v>717</v>
      </c>
      <c r="B300" s="1285" t="s">
        <v>416</v>
      </c>
      <c r="C300" s="2184">
        <v>1900</v>
      </c>
      <c r="D300" s="1455">
        <v>4757</v>
      </c>
      <c r="E300" s="2204">
        <v>3653.81</v>
      </c>
      <c r="F300" s="2205">
        <v>76.809123397099015</v>
      </c>
    </row>
    <row r="301" spans="1:6" ht="15" x14ac:dyDescent="0.25">
      <c r="A301" s="2263"/>
      <c r="B301" s="2266" t="s">
        <v>425</v>
      </c>
      <c r="C301" s="2180">
        <v>1900</v>
      </c>
      <c r="D301" s="1280">
        <v>2297</v>
      </c>
      <c r="E301" s="1756">
        <v>537.90099999999995</v>
      </c>
      <c r="F301" s="1904">
        <v>23.417544623421851</v>
      </c>
    </row>
    <row r="302" spans="1:6" ht="15.75" x14ac:dyDescent="0.2">
      <c r="A302" s="2263" t="s">
        <v>706</v>
      </c>
      <c r="B302" s="1282" t="s">
        <v>1069</v>
      </c>
      <c r="C302" s="2184">
        <v>1900</v>
      </c>
      <c r="D302" s="1281">
        <v>2297</v>
      </c>
      <c r="E302" s="1262">
        <v>537.90099999999995</v>
      </c>
      <c r="F302" s="2205">
        <v>23.417544623421851</v>
      </c>
    </row>
    <row r="303" spans="1:6" ht="15" x14ac:dyDescent="0.25">
      <c r="A303" s="2263"/>
      <c r="B303" s="2266" t="s">
        <v>425</v>
      </c>
      <c r="C303" s="2185">
        <v>3880</v>
      </c>
      <c r="D303" s="2269">
        <v>6202</v>
      </c>
      <c r="E303" s="1263">
        <v>3371.0250000000001</v>
      </c>
      <c r="F303" s="1904">
        <v>54.353837471783294</v>
      </c>
    </row>
    <row r="304" spans="1:6" ht="14.25" x14ac:dyDescent="0.2">
      <c r="A304" s="2263" t="s">
        <v>194</v>
      </c>
      <c r="B304" s="1278" t="s">
        <v>417</v>
      </c>
      <c r="C304" s="2184">
        <v>3880</v>
      </c>
      <c r="D304" s="1281">
        <v>6202</v>
      </c>
      <c r="E304" s="1262">
        <v>3371.0250000000001</v>
      </c>
      <c r="F304" s="2205">
        <v>54.353837471783294</v>
      </c>
    </row>
    <row r="305" spans="1:6" ht="15" x14ac:dyDescent="0.25">
      <c r="A305" s="2263"/>
      <c r="B305" s="2266" t="s">
        <v>425</v>
      </c>
      <c r="C305" s="2187">
        <v>1570</v>
      </c>
      <c r="D305" s="1284">
        <v>4219</v>
      </c>
      <c r="E305" s="1758">
        <v>3460.3470000000002</v>
      </c>
      <c r="F305" s="1904">
        <v>82.018179663427361</v>
      </c>
    </row>
    <row r="306" spans="1:6" ht="15" x14ac:dyDescent="0.25">
      <c r="A306" s="2263"/>
      <c r="B306" s="2266" t="s">
        <v>1251</v>
      </c>
      <c r="C306" s="2187"/>
      <c r="D306" s="1284">
        <v>1450</v>
      </c>
      <c r="E306" s="1758">
        <v>1450</v>
      </c>
      <c r="F306" s="1904">
        <v>100</v>
      </c>
    </row>
    <row r="307" spans="1:6" ht="14.25" x14ac:dyDescent="0.2">
      <c r="A307" s="2263" t="s">
        <v>202</v>
      </c>
      <c r="B307" s="1278" t="s">
        <v>418</v>
      </c>
      <c r="C307" s="2184">
        <v>1570</v>
      </c>
      <c r="D307" s="1455">
        <v>5669</v>
      </c>
      <c r="E307" s="2204">
        <v>4910.3469999999998</v>
      </c>
      <c r="F307" s="2205">
        <v>86.617516316810722</v>
      </c>
    </row>
    <row r="308" spans="1:6" ht="15" x14ac:dyDescent="0.25">
      <c r="A308" s="2263"/>
      <c r="B308" s="2266" t="s">
        <v>425</v>
      </c>
      <c r="C308" s="2189">
        <v>1200</v>
      </c>
      <c r="D308" s="1287">
        <v>3100</v>
      </c>
      <c r="E308" s="1759">
        <v>2961.6080000000002</v>
      </c>
      <c r="F308" s="1904">
        <v>95.53574193548387</v>
      </c>
    </row>
    <row r="309" spans="1:6" ht="14.25" x14ac:dyDescent="0.2">
      <c r="A309" s="2263" t="s">
        <v>203</v>
      </c>
      <c r="B309" s="1278" t="s">
        <v>419</v>
      </c>
      <c r="C309" s="2184">
        <v>1200</v>
      </c>
      <c r="D309" s="1281">
        <v>3100</v>
      </c>
      <c r="E309" s="1262">
        <v>2961.6080000000002</v>
      </c>
      <c r="F309" s="2205">
        <v>95.53574193548387</v>
      </c>
    </row>
    <row r="310" spans="1:6" ht="15" x14ac:dyDescent="0.25">
      <c r="A310" s="2263"/>
      <c r="B310" s="2266" t="s">
        <v>425</v>
      </c>
      <c r="C310" s="2185">
        <v>2200</v>
      </c>
      <c r="D310" s="2269">
        <v>2200</v>
      </c>
      <c r="E310" s="1263">
        <v>679.39700000000005</v>
      </c>
      <c r="F310" s="1904">
        <v>30.881681818181821</v>
      </c>
    </row>
    <row r="311" spans="1:6" ht="14.25" x14ac:dyDescent="0.2">
      <c r="A311" s="2263" t="s">
        <v>195</v>
      </c>
      <c r="B311" s="1278" t="s">
        <v>420</v>
      </c>
      <c r="C311" s="2184">
        <v>2200</v>
      </c>
      <c r="D311" s="1281">
        <v>2200</v>
      </c>
      <c r="E311" s="1262">
        <v>679.39700000000005</v>
      </c>
      <c r="F311" s="2205">
        <v>30.881681818181821</v>
      </c>
    </row>
    <row r="312" spans="1:6" ht="15" x14ac:dyDescent="0.25">
      <c r="A312" s="2263"/>
      <c r="B312" s="2266" t="s">
        <v>425</v>
      </c>
      <c r="C312" s="2189">
        <v>2830</v>
      </c>
      <c r="D312" s="1287">
        <v>3777</v>
      </c>
      <c r="E312" s="1759">
        <v>3313.2359999999999</v>
      </c>
      <c r="F312" s="1904">
        <v>87.721366163621923</v>
      </c>
    </row>
    <row r="313" spans="1:6" ht="14.25" x14ac:dyDescent="0.2">
      <c r="A313" s="2263" t="s">
        <v>196</v>
      </c>
      <c r="B313" s="1278" t="s">
        <v>421</v>
      </c>
      <c r="C313" s="2184">
        <v>2830</v>
      </c>
      <c r="D313" s="1455">
        <v>3777</v>
      </c>
      <c r="E313" s="2204">
        <v>3313.2359999999999</v>
      </c>
      <c r="F313" s="2205">
        <v>87.721366163621923</v>
      </c>
    </row>
    <row r="314" spans="1:6" ht="15" x14ac:dyDescent="0.25">
      <c r="A314" s="2263"/>
      <c r="B314" s="2266" t="s">
        <v>425</v>
      </c>
      <c r="C314" s="2180">
        <v>1993</v>
      </c>
      <c r="D314" s="1280">
        <v>3158</v>
      </c>
      <c r="E314" s="1756">
        <v>1587.242</v>
      </c>
      <c r="F314" s="1904">
        <v>50.260987967067763</v>
      </c>
    </row>
    <row r="315" spans="1:6" ht="14.25" x14ac:dyDescent="0.2">
      <c r="A315" s="2263" t="s">
        <v>197</v>
      </c>
      <c r="B315" s="1278" t="s">
        <v>422</v>
      </c>
      <c r="C315" s="2191">
        <v>1993</v>
      </c>
      <c r="D315" s="1279">
        <v>3158</v>
      </c>
      <c r="E315" s="1260">
        <v>1587.242</v>
      </c>
      <c r="F315" s="2201">
        <v>50.260987967067763</v>
      </c>
    </row>
    <row r="316" spans="1:6" ht="15" x14ac:dyDescent="0.25">
      <c r="A316" s="2263"/>
      <c r="B316" s="2266" t="s">
        <v>425</v>
      </c>
      <c r="C316" s="2180">
        <v>3130</v>
      </c>
      <c r="D316" s="1280">
        <v>2030</v>
      </c>
      <c r="E316" s="1756">
        <v>1460.9459999999999</v>
      </c>
      <c r="F316" s="1904">
        <v>71.967783251231523</v>
      </c>
    </row>
    <row r="317" spans="1:6" ht="14.25" x14ac:dyDescent="0.2">
      <c r="A317" s="2263" t="s">
        <v>198</v>
      </c>
      <c r="B317" s="1278" t="s">
        <v>163</v>
      </c>
      <c r="C317" s="2184">
        <v>3130</v>
      </c>
      <c r="D317" s="1281">
        <v>2030</v>
      </c>
      <c r="E317" s="1262">
        <v>1460.9459999999999</v>
      </c>
      <c r="F317" s="2201">
        <v>71.967783251231523</v>
      </c>
    </row>
    <row r="318" spans="1:6" ht="15" x14ac:dyDescent="0.25">
      <c r="A318" s="2263"/>
      <c r="B318" s="2266" t="s">
        <v>425</v>
      </c>
      <c r="C318" s="2185">
        <v>1400</v>
      </c>
      <c r="D318" s="2269">
        <v>1400</v>
      </c>
      <c r="E318" s="1263">
        <v>1192.827</v>
      </c>
      <c r="F318" s="1904">
        <v>85.201928571428581</v>
      </c>
    </row>
    <row r="319" spans="1:6" ht="14.25" x14ac:dyDescent="0.2">
      <c r="A319" s="2263" t="s">
        <v>653</v>
      </c>
      <c r="B319" s="1278" t="s">
        <v>1009</v>
      </c>
      <c r="C319" s="2184">
        <v>1400</v>
      </c>
      <c r="D319" s="1281">
        <v>1400</v>
      </c>
      <c r="E319" s="1262">
        <v>1192.827</v>
      </c>
      <c r="F319" s="2201">
        <v>85.201928571428581</v>
      </c>
    </row>
    <row r="320" spans="1:6" ht="12.75" customHeight="1" thickBot="1" x14ac:dyDescent="0.25">
      <c r="A320" s="2268"/>
      <c r="B320" s="1261"/>
      <c r="C320" s="2184"/>
      <c r="D320" s="1281"/>
      <c r="E320" s="1262"/>
      <c r="F320" s="1840"/>
    </row>
    <row r="321" spans="1:6" ht="20.100000000000001" customHeight="1" thickBot="1" x14ac:dyDescent="0.25">
      <c r="A321" s="1266" t="s">
        <v>112</v>
      </c>
      <c r="B321" s="1804" t="s">
        <v>1086</v>
      </c>
      <c r="C321" s="2192">
        <v>27073</v>
      </c>
      <c r="D321" s="1289">
        <v>38772</v>
      </c>
      <c r="E321" s="1289">
        <v>27845.987000000001</v>
      </c>
      <c r="F321" s="1753">
        <v>71.819836479933969</v>
      </c>
    </row>
    <row r="322" spans="1:6" ht="12.75" customHeight="1" x14ac:dyDescent="0.2">
      <c r="A322" s="2268"/>
      <c r="B322" s="1806"/>
      <c r="C322" s="2199"/>
      <c r="D322" s="1290"/>
      <c r="E322" s="1270"/>
      <c r="F322" s="1843"/>
    </row>
    <row r="323" spans="1:6" ht="15" x14ac:dyDescent="0.25">
      <c r="A323" s="2268"/>
      <c r="B323" s="2266" t="s">
        <v>425</v>
      </c>
      <c r="C323" s="2185">
        <v>1605</v>
      </c>
      <c r="D323" s="2269">
        <v>1865</v>
      </c>
      <c r="E323" s="1263">
        <v>1042.0150000000001</v>
      </c>
      <c r="F323" s="1904">
        <v>55.872117962466497</v>
      </c>
    </row>
    <row r="324" spans="1:6" ht="14.25" x14ac:dyDescent="0.2">
      <c r="A324" s="2263" t="s">
        <v>128</v>
      </c>
      <c r="B324" s="1285" t="s">
        <v>1087</v>
      </c>
      <c r="C324" s="2184">
        <v>1605</v>
      </c>
      <c r="D324" s="1281">
        <v>1865</v>
      </c>
      <c r="E324" s="1262">
        <v>1042.0150000000001</v>
      </c>
      <c r="F324" s="2201">
        <v>55.872117962466497</v>
      </c>
    </row>
    <row r="325" spans="1:6" ht="15" x14ac:dyDescent="0.25">
      <c r="A325" s="2263"/>
      <c r="B325" s="2266" t="s">
        <v>425</v>
      </c>
      <c r="C325" s="2185">
        <v>900</v>
      </c>
      <c r="D325" s="2269">
        <v>1000</v>
      </c>
      <c r="E325" s="1263">
        <v>789.49699999999996</v>
      </c>
      <c r="F325" s="1904">
        <v>78.949700000000007</v>
      </c>
    </row>
    <row r="326" spans="1:6" ht="14.25" x14ac:dyDescent="0.2">
      <c r="A326" s="2263" t="s">
        <v>359</v>
      </c>
      <c r="B326" s="1285" t="s">
        <v>625</v>
      </c>
      <c r="C326" s="2184">
        <v>900</v>
      </c>
      <c r="D326" s="1281">
        <v>1000</v>
      </c>
      <c r="E326" s="1262">
        <v>789.49699999999996</v>
      </c>
      <c r="F326" s="2201">
        <v>78.949700000000007</v>
      </c>
    </row>
    <row r="327" spans="1:6" ht="15" x14ac:dyDescent="0.25">
      <c r="A327" s="2263"/>
      <c r="B327" s="2266" t="s">
        <v>425</v>
      </c>
      <c r="C327" s="2185">
        <v>700</v>
      </c>
      <c r="D327" s="2269">
        <v>800</v>
      </c>
      <c r="E327" s="1263">
        <v>358.59</v>
      </c>
      <c r="F327" s="1904">
        <v>44.823749999999997</v>
      </c>
    </row>
    <row r="328" spans="1:6" ht="14.25" x14ac:dyDescent="0.2">
      <c r="A328" s="2263" t="s">
        <v>717</v>
      </c>
      <c r="B328" s="1285" t="s">
        <v>641</v>
      </c>
      <c r="C328" s="2184">
        <v>700</v>
      </c>
      <c r="D328" s="1281">
        <v>800</v>
      </c>
      <c r="E328" s="1262">
        <v>358.59</v>
      </c>
      <c r="F328" s="2201">
        <v>44.823749999999997</v>
      </c>
    </row>
    <row r="329" spans="1:6" ht="15" x14ac:dyDescent="0.25">
      <c r="A329" s="2263"/>
      <c r="B329" s="2266" t="s">
        <v>425</v>
      </c>
      <c r="C329" s="2185">
        <v>1000</v>
      </c>
      <c r="D329" s="2269">
        <v>2376</v>
      </c>
      <c r="E329" s="1263">
        <v>2376</v>
      </c>
      <c r="F329" s="1904">
        <v>100</v>
      </c>
    </row>
    <row r="330" spans="1:6" ht="15" x14ac:dyDescent="0.25">
      <c r="A330" s="2263"/>
      <c r="B330" s="2266" t="s">
        <v>1252</v>
      </c>
      <c r="C330" s="2185"/>
      <c r="D330" s="2269">
        <v>1084</v>
      </c>
      <c r="E330" s="1263">
        <v>1080.8820000000001</v>
      </c>
      <c r="F330" s="1904">
        <v>99.712361623616246</v>
      </c>
    </row>
    <row r="331" spans="1:6" ht="14.25" x14ac:dyDescent="0.2">
      <c r="A331" s="2263" t="s">
        <v>706</v>
      </c>
      <c r="B331" s="1285" t="s">
        <v>423</v>
      </c>
      <c r="C331" s="2184">
        <v>1000</v>
      </c>
      <c r="D331" s="1281">
        <v>3460</v>
      </c>
      <c r="E331" s="1262">
        <v>3456.8820000000001</v>
      </c>
      <c r="F331" s="2201">
        <v>99.909884393063592</v>
      </c>
    </row>
    <row r="332" spans="1:6" ht="15" x14ac:dyDescent="0.25">
      <c r="A332" s="2263"/>
      <c r="B332" s="2266" t="s">
        <v>425</v>
      </c>
      <c r="C332" s="2185">
        <v>3133</v>
      </c>
      <c r="D332" s="2269">
        <v>4324</v>
      </c>
      <c r="E332" s="1263">
        <v>4323.0889999999999</v>
      </c>
      <c r="F332" s="1904">
        <v>99.978931544865873</v>
      </c>
    </row>
    <row r="333" spans="1:6" ht="14.25" x14ac:dyDescent="0.2">
      <c r="A333" s="2263" t="s">
        <v>194</v>
      </c>
      <c r="B333" s="1285" t="s">
        <v>1088</v>
      </c>
      <c r="C333" s="2184">
        <v>3133</v>
      </c>
      <c r="D333" s="1281">
        <v>4324</v>
      </c>
      <c r="E333" s="1262">
        <v>4323.0889999999999</v>
      </c>
      <c r="F333" s="2201">
        <v>99.978931544865873</v>
      </c>
    </row>
    <row r="334" spans="1:6" ht="12.75" customHeight="1" thickBot="1" x14ac:dyDescent="0.25">
      <c r="A334" s="1267"/>
      <c r="B334" s="1259"/>
      <c r="C334" s="2191"/>
      <c r="D334" s="1279"/>
      <c r="E334" s="1260"/>
      <c r="F334" s="1842"/>
    </row>
    <row r="335" spans="1:6" ht="32.25" thickBot="1" x14ac:dyDescent="0.25">
      <c r="A335" s="2259" t="s">
        <v>113</v>
      </c>
      <c r="B335" s="2340" t="s">
        <v>1365</v>
      </c>
      <c r="C335" s="2192">
        <v>7338</v>
      </c>
      <c r="D335" s="1289">
        <v>11449</v>
      </c>
      <c r="E335" s="1268">
        <v>9970.0730000000003</v>
      </c>
      <c r="F335" s="1903">
        <v>87.082478819110847</v>
      </c>
    </row>
    <row r="336" spans="1:6" ht="12.75" customHeight="1" x14ac:dyDescent="0.25">
      <c r="A336" s="2268"/>
      <c r="B336" s="2266"/>
      <c r="C336" s="2185"/>
      <c r="D336" s="2269"/>
      <c r="E336" s="1263"/>
      <c r="F336" s="1841"/>
    </row>
    <row r="337" spans="1:6" ht="15" x14ac:dyDescent="0.25">
      <c r="A337" s="2268"/>
      <c r="B337" s="2255" t="s">
        <v>1368</v>
      </c>
      <c r="C337" s="2185">
        <v>1500</v>
      </c>
      <c r="D337" s="2206">
        <v>2419</v>
      </c>
      <c r="E337" s="1263">
        <v>4296.5889999999999</v>
      </c>
      <c r="F337" s="1904">
        <v>177.61839603141794</v>
      </c>
    </row>
    <row r="338" spans="1:6" ht="15" x14ac:dyDescent="0.25">
      <c r="A338" s="2268"/>
      <c r="B338" s="2255" t="s">
        <v>1089</v>
      </c>
      <c r="C338" s="2350">
        <v>4500</v>
      </c>
      <c r="D338" s="2206">
        <v>3620</v>
      </c>
      <c r="E338" s="2207">
        <v>1864.95</v>
      </c>
      <c r="F338" s="1904">
        <v>51.517955801104975</v>
      </c>
    </row>
    <row r="339" spans="1:6" ht="15" x14ac:dyDescent="0.25">
      <c r="A339" s="2268"/>
      <c r="B339" s="2255" t="s">
        <v>1116</v>
      </c>
      <c r="C339" s="2350">
        <v>15000</v>
      </c>
      <c r="D339" s="2208">
        <v>15000</v>
      </c>
      <c r="E339" s="2207">
        <v>13209.995999999999</v>
      </c>
      <c r="F339" s="1904">
        <v>88.066639999999992</v>
      </c>
    </row>
    <row r="340" spans="1:6" ht="15" x14ac:dyDescent="0.25">
      <c r="A340" s="2268"/>
      <c r="B340" s="2255" t="s">
        <v>1218</v>
      </c>
      <c r="C340" s="2351">
        <v>2200</v>
      </c>
      <c r="D340" s="2208">
        <v>2200</v>
      </c>
      <c r="E340" s="2209">
        <v>2194.6489999999999</v>
      </c>
      <c r="F340" s="1904">
        <v>99.756772727272718</v>
      </c>
    </row>
    <row r="341" spans="1:6" ht="15" x14ac:dyDescent="0.25">
      <c r="A341" s="2268"/>
      <c r="B341" s="2255" t="s">
        <v>1219</v>
      </c>
      <c r="C341" s="2351">
        <v>6000</v>
      </c>
      <c r="D341" s="2208">
        <v>6000</v>
      </c>
      <c r="E341" s="2209">
        <v>5983.0590000000002</v>
      </c>
      <c r="F341" s="1904">
        <v>99.717650000000006</v>
      </c>
    </row>
    <row r="342" spans="1:6" ht="15" x14ac:dyDescent="0.25">
      <c r="A342" s="2268"/>
      <c r="B342" s="2255" t="s">
        <v>1220</v>
      </c>
      <c r="C342" s="2351">
        <v>2500</v>
      </c>
      <c r="D342" s="2208">
        <v>2500</v>
      </c>
      <c r="E342" s="2209">
        <v>2492.0680000000002</v>
      </c>
      <c r="F342" s="1904">
        <v>99.682720000000018</v>
      </c>
    </row>
    <row r="343" spans="1:6" ht="15" x14ac:dyDescent="0.25">
      <c r="A343" s="2268"/>
      <c r="B343" s="2255" t="s">
        <v>1221</v>
      </c>
      <c r="C343" s="2351">
        <v>1800</v>
      </c>
      <c r="D343" s="2208">
        <v>213</v>
      </c>
      <c r="E343" s="2209"/>
      <c r="F343" s="1904">
        <v>0</v>
      </c>
    </row>
    <row r="344" spans="1:6" ht="15" x14ac:dyDescent="0.25">
      <c r="A344" s="2268"/>
      <c r="B344" s="2255" t="s">
        <v>1222</v>
      </c>
      <c r="C344" s="2351">
        <v>2800</v>
      </c>
      <c r="D344" s="2208">
        <v>2800</v>
      </c>
      <c r="E344" s="2209">
        <v>2798.3049999999998</v>
      </c>
      <c r="F344" s="1904">
        <v>99.93946428571428</v>
      </c>
    </row>
    <row r="345" spans="1:6" ht="15" x14ac:dyDescent="0.25">
      <c r="A345" s="2268"/>
      <c r="B345" s="2255" t="s">
        <v>1223</v>
      </c>
      <c r="C345" s="2351">
        <v>500</v>
      </c>
      <c r="D345" s="2208">
        <v>0</v>
      </c>
      <c r="E345" s="2209"/>
      <c r="F345" s="1904">
        <v>0</v>
      </c>
    </row>
    <row r="346" spans="1:6" ht="15" x14ac:dyDescent="0.25">
      <c r="A346" s="2268"/>
      <c r="B346" s="2255" t="s">
        <v>1224</v>
      </c>
      <c r="C346" s="2351">
        <v>1900</v>
      </c>
      <c r="D346" s="2208">
        <v>0</v>
      </c>
      <c r="E346" s="2209"/>
      <c r="F346" s="1904">
        <v>0</v>
      </c>
    </row>
    <row r="347" spans="1:6" ht="15" x14ac:dyDescent="0.25">
      <c r="A347" s="2268"/>
      <c r="B347" s="2255" t="s">
        <v>1225</v>
      </c>
      <c r="C347" s="2351"/>
      <c r="D347" s="2208">
        <v>4485</v>
      </c>
      <c r="E347" s="2209">
        <v>4484.3220000000001</v>
      </c>
      <c r="F347" s="1904">
        <v>99.984882943143816</v>
      </c>
    </row>
    <row r="348" spans="1:6" ht="15" x14ac:dyDescent="0.25">
      <c r="A348" s="2268"/>
      <c r="B348" s="2255" t="s">
        <v>1226</v>
      </c>
      <c r="C348" s="2351"/>
      <c r="D348" s="2208">
        <v>8100</v>
      </c>
      <c r="E348" s="2209">
        <v>8000.0010000000002</v>
      </c>
      <c r="F348" s="1904">
        <v>98.765444444444455</v>
      </c>
    </row>
    <row r="349" spans="1:6" ht="15" x14ac:dyDescent="0.25">
      <c r="A349" s="2268"/>
      <c r="B349" s="2255" t="s">
        <v>1227</v>
      </c>
      <c r="C349" s="2351"/>
      <c r="D349" s="2208">
        <v>2601</v>
      </c>
      <c r="E349" s="2209">
        <v>2600.3220000000001</v>
      </c>
      <c r="F349" s="1904">
        <v>99.973933102652836</v>
      </c>
    </row>
    <row r="350" spans="1:6" ht="15" x14ac:dyDescent="0.25">
      <c r="A350" s="2268"/>
      <c r="B350" s="2255" t="s">
        <v>1228</v>
      </c>
      <c r="C350" s="2351"/>
      <c r="D350" s="2208">
        <v>2999</v>
      </c>
      <c r="E350" s="2209">
        <v>2997.835</v>
      </c>
      <c r="F350" s="1904">
        <v>99.961153717905972</v>
      </c>
    </row>
    <row r="351" spans="1:6" ht="15" x14ac:dyDescent="0.25">
      <c r="A351" s="2268"/>
      <c r="B351" s="2255" t="s">
        <v>1229</v>
      </c>
      <c r="C351" s="2351"/>
      <c r="D351" s="2208">
        <v>3988</v>
      </c>
      <c r="E351" s="2209">
        <v>3986.7179999999998</v>
      </c>
      <c r="F351" s="1904">
        <v>99.967853560682045</v>
      </c>
    </row>
    <row r="352" spans="1:6" ht="15" x14ac:dyDescent="0.25">
      <c r="A352" s="2268"/>
      <c r="B352" s="2255" t="s">
        <v>1230</v>
      </c>
      <c r="C352" s="2351"/>
      <c r="D352" s="2208">
        <v>880</v>
      </c>
      <c r="E352" s="2209">
        <v>880</v>
      </c>
      <c r="F352" s="1904">
        <v>100</v>
      </c>
    </row>
    <row r="353" spans="1:6" ht="15" x14ac:dyDescent="0.25">
      <c r="A353" s="2268"/>
      <c r="B353" s="2255" t="s">
        <v>1231</v>
      </c>
      <c r="C353" s="2351"/>
      <c r="D353" s="2208">
        <v>19495</v>
      </c>
      <c r="E353" s="2209"/>
      <c r="F353" s="1904">
        <v>0</v>
      </c>
    </row>
    <row r="354" spans="1:6" ht="15" x14ac:dyDescent="0.25">
      <c r="A354" s="2268"/>
      <c r="B354" s="2255" t="s">
        <v>1232</v>
      </c>
      <c r="C354" s="2351"/>
      <c r="D354" s="2208">
        <v>718</v>
      </c>
      <c r="E354" s="2209">
        <v>716.99599999999998</v>
      </c>
      <c r="F354" s="1904">
        <v>99.860167130919223</v>
      </c>
    </row>
    <row r="355" spans="1:6" ht="12.75" customHeight="1" thickBot="1" x14ac:dyDescent="0.3">
      <c r="A355" s="2268"/>
      <c r="B355" s="2255"/>
      <c r="C355" s="2197"/>
      <c r="D355" s="1905"/>
      <c r="E355" s="2198"/>
      <c r="F355" s="2210"/>
    </row>
    <row r="356" spans="1:6" ht="16.5" thickBot="1" x14ac:dyDescent="0.25">
      <c r="A356" s="2259" t="s">
        <v>114</v>
      </c>
      <c r="B356" s="1906" t="s">
        <v>998</v>
      </c>
      <c r="C356" s="2192">
        <v>38700</v>
      </c>
      <c r="D356" s="2211">
        <v>78018</v>
      </c>
      <c r="E356" s="2212">
        <v>56505.81</v>
      </c>
      <c r="F356" s="2213">
        <v>72.426632315619472</v>
      </c>
    </row>
    <row r="357" spans="1:6" ht="15" thickBot="1" x14ac:dyDescent="0.25">
      <c r="A357" s="2263"/>
      <c r="B357" s="1907"/>
      <c r="C357" s="2352"/>
      <c r="D357" s="2214"/>
      <c r="E357" s="2215"/>
      <c r="F357" s="2216"/>
    </row>
    <row r="358" spans="1:6" ht="32.25" thickBot="1" x14ac:dyDescent="0.25">
      <c r="A358" s="1271" t="s">
        <v>9</v>
      </c>
      <c r="B358" s="2339" t="s">
        <v>1364</v>
      </c>
      <c r="C358" s="2186">
        <v>78961</v>
      </c>
      <c r="D358" s="2217">
        <v>136976</v>
      </c>
      <c r="E358" s="2217">
        <v>102087.284</v>
      </c>
      <c r="F358" s="1710">
        <v>74.529321925008759</v>
      </c>
    </row>
    <row r="359" spans="1:6" ht="12.75" customHeight="1" x14ac:dyDescent="0.2">
      <c r="A359" s="2196"/>
      <c r="B359" s="2343"/>
      <c r="C359" s="2184"/>
      <c r="D359" s="1281"/>
      <c r="E359" s="1805"/>
      <c r="F359" s="2344"/>
    </row>
    <row r="360" spans="1:6" ht="15.75" x14ac:dyDescent="0.2">
      <c r="A360" s="2263"/>
      <c r="B360" s="2270" t="s">
        <v>1070</v>
      </c>
      <c r="C360" s="2185">
        <v>6000</v>
      </c>
      <c r="D360" s="2269">
        <v>6000</v>
      </c>
      <c r="E360" s="1263">
        <v>10619.932000000001</v>
      </c>
      <c r="F360" s="1904">
        <v>100</v>
      </c>
    </row>
    <row r="361" spans="1:6" ht="15.75" x14ac:dyDescent="0.2">
      <c r="A361" s="2263"/>
      <c r="B361" s="2270" t="s">
        <v>1233</v>
      </c>
      <c r="C361" s="2185"/>
      <c r="D361" s="2269">
        <v>7125</v>
      </c>
      <c r="E361" s="1263">
        <v>2858</v>
      </c>
      <c r="F361" s="1904">
        <v>40.112280701754386</v>
      </c>
    </row>
    <row r="362" spans="1:6" ht="15.75" x14ac:dyDescent="0.2">
      <c r="A362" s="2263"/>
      <c r="B362" s="2270" t="s">
        <v>1234</v>
      </c>
      <c r="C362" s="2185"/>
      <c r="D362" s="2269">
        <v>530</v>
      </c>
      <c r="E362" s="1263">
        <v>1588</v>
      </c>
      <c r="F362" s="1904">
        <v>299.62264150943395</v>
      </c>
    </row>
    <row r="363" spans="1:6" ht="15.75" x14ac:dyDescent="0.2">
      <c r="A363" s="2263"/>
      <c r="B363" s="2270" t="s">
        <v>1235</v>
      </c>
      <c r="C363" s="2185"/>
      <c r="D363" s="2269">
        <v>19414.928</v>
      </c>
      <c r="E363" s="1263">
        <v>17530</v>
      </c>
      <c r="F363" s="1904">
        <v>90.291346947050229</v>
      </c>
    </row>
    <row r="364" spans="1:6" ht="15.75" x14ac:dyDescent="0.2">
      <c r="A364" s="2263"/>
      <c r="B364" s="2270" t="s">
        <v>1236</v>
      </c>
      <c r="C364" s="2185"/>
      <c r="D364" s="2269">
        <v>5454</v>
      </c>
      <c r="E364" s="1263">
        <v>2727</v>
      </c>
      <c r="F364" s="1904">
        <v>50</v>
      </c>
    </row>
    <row r="365" spans="1:6" ht="15.75" x14ac:dyDescent="0.2">
      <c r="A365" s="2263"/>
      <c r="B365" s="2270" t="s">
        <v>1237</v>
      </c>
      <c r="C365" s="2185"/>
      <c r="D365" s="2269">
        <v>394</v>
      </c>
      <c r="E365" s="1263">
        <v>394</v>
      </c>
      <c r="F365" s="1904">
        <v>100</v>
      </c>
    </row>
    <row r="366" spans="1:6" ht="15.75" x14ac:dyDescent="0.2">
      <c r="A366" s="2263"/>
      <c r="B366" s="2270" t="s">
        <v>1238</v>
      </c>
      <c r="C366" s="2185"/>
      <c r="D366" s="2269">
        <v>1387</v>
      </c>
      <c r="E366" s="1263">
        <v>1387</v>
      </c>
      <c r="F366" s="1904">
        <v>100</v>
      </c>
    </row>
    <row r="367" spans="1:6" ht="15.75" x14ac:dyDescent="0.2">
      <c r="A367" s="2263"/>
      <c r="B367" s="2270" t="s">
        <v>1239</v>
      </c>
      <c r="C367" s="2185"/>
      <c r="D367" s="2269">
        <v>496</v>
      </c>
      <c r="E367" s="1263">
        <v>496</v>
      </c>
      <c r="F367" s="1904">
        <v>100</v>
      </c>
    </row>
    <row r="368" spans="1:6" ht="15.75" x14ac:dyDescent="0.2">
      <c r="A368" s="2263"/>
      <c r="B368" s="2270" t="s">
        <v>1240</v>
      </c>
      <c r="C368" s="2185"/>
      <c r="D368" s="2269">
        <v>4357</v>
      </c>
      <c r="E368" s="1263">
        <v>4980</v>
      </c>
      <c r="F368" s="1904">
        <v>114.29882946981868</v>
      </c>
    </row>
    <row r="369" spans="1:6" ht="15.75" x14ac:dyDescent="0.2">
      <c r="A369" s="2263"/>
      <c r="B369" s="2270" t="s">
        <v>1241</v>
      </c>
      <c r="C369" s="2185"/>
      <c r="D369" s="2269">
        <v>1714</v>
      </c>
      <c r="E369" s="1263">
        <v>1714</v>
      </c>
      <c r="F369" s="1904">
        <v>100</v>
      </c>
    </row>
    <row r="370" spans="1:6" ht="15.75" x14ac:dyDescent="0.2">
      <c r="A370" s="2263"/>
      <c r="B370" s="2270" t="s">
        <v>1242</v>
      </c>
      <c r="C370" s="2185"/>
      <c r="D370" s="2269">
        <v>1105</v>
      </c>
      <c r="E370" s="1263">
        <v>1105</v>
      </c>
      <c r="F370" s="1904">
        <v>100</v>
      </c>
    </row>
    <row r="371" spans="1:6" ht="15.75" x14ac:dyDescent="0.2">
      <c r="A371" s="2263"/>
      <c r="B371" s="2270" t="s">
        <v>1243</v>
      </c>
      <c r="C371" s="2185"/>
      <c r="D371" s="2269">
        <v>2667</v>
      </c>
      <c r="E371" s="1263">
        <v>2667</v>
      </c>
      <c r="F371" s="1904">
        <v>100</v>
      </c>
    </row>
    <row r="372" spans="1:6" ht="15.75" x14ac:dyDescent="0.2">
      <c r="A372" s="2263"/>
      <c r="B372" s="2270" t="s">
        <v>1244</v>
      </c>
      <c r="C372" s="2185"/>
      <c r="D372" s="2269">
        <v>324</v>
      </c>
      <c r="E372" s="1263">
        <v>324</v>
      </c>
      <c r="F372" s="1904">
        <v>100</v>
      </c>
    </row>
    <row r="373" spans="1:6" ht="15.75" x14ac:dyDescent="0.2">
      <c r="A373" s="2263"/>
      <c r="B373" s="2270" t="s">
        <v>1245</v>
      </c>
      <c r="C373" s="2185"/>
      <c r="D373" s="2269">
        <v>400</v>
      </c>
      <c r="E373" s="1263">
        <v>400</v>
      </c>
      <c r="F373" s="1904">
        <v>100</v>
      </c>
    </row>
    <row r="374" spans="1:6" ht="15.75" x14ac:dyDescent="0.2">
      <c r="A374" s="2263"/>
      <c r="B374" s="2270" t="s">
        <v>1246</v>
      </c>
      <c r="C374" s="2185"/>
      <c r="D374" s="2269">
        <v>80</v>
      </c>
      <c r="E374" s="1263">
        <v>80</v>
      </c>
      <c r="F374" s="1904">
        <v>100</v>
      </c>
    </row>
    <row r="375" spans="1:6" ht="15.75" x14ac:dyDescent="0.2">
      <c r="A375" s="2263"/>
      <c r="B375" s="2270" t="s">
        <v>1247</v>
      </c>
      <c r="C375" s="2185"/>
      <c r="D375" s="2269">
        <v>740</v>
      </c>
      <c r="E375" s="1263">
        <v>740</v>
      </c>
      <c r="F375" s="1904">
        <v>100</v>
      </c>
    </row>
    <row r="376" spans="1:6" ht="15.75" x14ac:dyDescent="0.2">
      <c r="A376" s="2263"/>
      <c r="B376" s="2270" t="s">
        <v>1248</v>
      </c>
      <c r="C376" s="2185"/>
      <c r="D376" s="2269">
        <v>495</v>
      </c>
      <c r="E376" s="1263">
        <v>495</v>
      </c>
      <c r="F376" s="1904">
        <v>100</v>
      </c>
    </row>
    <row r="377" spans="1:6" ht="16.5" thickBot="1" x14ac:dyDescent="0.25">
      <c r="A377" s="2263"/>
      <c r="B377" s="2270"/>
      <c r="C377" s="2185"/>
      <c r="D377" s="2269"/>
      <c r="E377" s="1263"/>
      <c r="F377" s="1841"/>
    </row>
    <row r="378" spans="1:6" ht="15" thickBot="1" x14ac:dyDescent="0.25">
      <c r="A378" s="2260" t="s">
        <v>371</v>
      </c>
      <c r="B378" s="2256" t="s">
        <v>211</v>
      </c>
      <c r="C378" s="2186">
        <v>6000</v>
      </c>
      <c r="D378" s="2218">
        <v>52682.928</v>
      </c>
      <c r="E378" s="2219">
        <v>50104.932000000001</v>
      </c>
      <c r="F378" s="2213">
        <v>95.106581775409296</v>
      </c>
    </row>
    <row r="379" spans="1:6" ht="15" thickBot="1" x14ac:dyDescent="0.25">
      <c r="A379" s="2263"/>
      <c r="B379" s="1907"/>
      <c r="C379" s="2199"/>
      <c r="D379" s="1290"/>
      <c r="E379" s="1270"/>
      <c r="F379" s="1843"/>
    </row>
    <row r="380" spans="1:6" ht="16.5" thickBot="1" x14ac:dyDescent="0.25">
      <c r="A380" s="2259"/>
      <c r="B380" s="1906" t="s">
        <v>424</v>
      </c>
      <c r="C380" s="2200">
        <v>3301089</v>
      </c>
      <c r="D380" s="1908">
        <v>5429358.4960000003</v>
      </c>
      <c r="E380" s="1275">
        <v>2169086.8500000006</v>
      </c>
      <c r="F380" s="2213">
        <v>39.951070676177366</v>
      </c>
    </row>
    <row r="381" spans="1:6" x14ac:dyDescent="0.2">
      <c r="A381"/>
      <c r="B381" s="89"/>
      <c r="C381" s="530"/>
      <c r="D381" s="530"/>
      <c r="E381"/>
    </row>
    <row r="382" spans="1:6" x14ac:dyDescent="0.2">
      <c r="A382"/>
      <c r="B382" s="89"/>
      <c r="C382" s="530"/>
      <c r="D382" s="530"/>
      <c r="E382"/>
    </row>
    <row r="383" spans="1:6" x14ac:dyDescent="0.2">
      <c r="A383"/>
      <c r="B383" s="89"/>
      <c r="C383" s="530"/>
      <c r="D383" s="530"/>
      <c r="E383"/>
    </row>
    <row r="384" spans="1:6" x14ac:dyDescent="0.2">
      <c r="A384"/>
      <c r="B384" s="89"/>
      <c r="C384" s="530"/>
      <c r="D384" s="530"/>
      <c r="E384"/>
    </row>
    <row r="385" spans="1:5" x14ac:dyDescent="0.2">
      <c r="A385"/>
      <c r="B385" s="89"/>
      <c r="C385" s="530"/>
      <c r="D385" s="530"/>
      <c r="E385"/>
    </row>
    <row r="386" spans="1:5" x14ac:dyDescent="0.2">
      <c r="A386"/>
      <c r="B386" s="89"/>
      <c r="C386" s="530"/>
      <c r="D386" s="530"/>
      <c r="E386"/>
    </row>
    <row r="387" spans="1:5" x14ac:dyDescent="0.2">
      <c r="A387"/>
      <c r="B387" s="89"/>
      <c r="C387" s="530"/>
      <c r="D387" s="530"/>
      <c r="E387"/>
    </row>
    <row r="388" spans="1:5" x14ac:dyDescent="0.2">
      <c r="A388"/>
      <c r="B388" s="89"/>
      <c r="C388" s="530"/>
      <c r="D388" s="530"/>
      <c r="E388"/>
    </row>
    <row r="389" spans="1:5" x14ac:dyDescent="0.2">
      <c r="A389"/>
      <c r="B389" s="89"/>
      <c r="C389" s="530"/>
      <c r="D389" s="530"/>
      <c r="E389"/>
    </row>
    <row r="390" spans="1:5" x14ac:dyDescent="0.2">
      <c r="A390"/>
      <c r="B390" s="89"/>
      <c r="C390" s="530"/>
      <c r="D390" s="530"/>
      <c r="E390"/>
    </row>
    <row r="391" spans="1:5" x14ac:dyDescent="0.2">
      <c r="A391"/>
      <c r="B391" s="89"/>
      <c r="C391" s="530"/>
      <c r="D391" s="530"/>
      <c r="E391"/>
    </row>
    <row r="392" spans="1:5" x14ac:dyDescent="0.2">
      <c r="A392"/>
      <c r="B392" s="89"/>
      <c r="C392" s="530"/>
      <c r="D392" s="530"/>
      <c r="E392"/>
    </row>
    <row r="393" spans="1:5" x14ac:dyDescent="0.2">
      <c r="A393"/>
      <c r="B393" s="89"/>
      <c r="C393" s="530"/>
      <c r="D393" s="530"/>
      <c r="E393"/>
    </row>
    <row r="394" spans="1:5" x14ac:dyDescent="0.2">
      <c r="A394"/>
      <c r="B394" s="89"/>
      <c r="C394" s="530"/>
      <c r="D394" s="530"/>
      <c r="E394"/>
    </row>
    <row r="395" spans="1:5" x14ac:dyDescent="0.2">
      <c r="A395"/>
      <c r="B395" s="89"/>
      <c r="C395" s="530"/>
      <c r="D395" s="530"/>
      <c r="E395"/>
    </row>
    <row r="396" spans="1:5" x14ac:dyDescent="0.2">
      <c r="A396"/>
      <c r="B396" s="89"/>
      <c r="C396" s="530"/>
      <c r="D396" s="530"/>
      <c r="E396"/>
    </row>
    <row r="397" spans="1:5" x14ac:dyDescent="0.2">
      <c r="A397"/>
      <c r="B397" s="89"/>
      <c r="C397" s="530"/>
      <c r="D397" s="530"/>
      <c r="E397"/>
    </row>
    <row r="398" spans="1:5" x14ac:dyDescent="0.2">
      <c r="A398"/>
      <c r="B398" s="89"/>
      <c r="C398" s="530"/>
      <c r="D398" s="530"/>
      <c r="E398"/>
    </row>
    <row r="399" spans="1:5" x14ac:dyDescent="0.2">
      <c r="A399"/>
      <c r="B399" s="89"/>
      <c r="C399" s="530"/>
      <c r="D399" s="530"/>
      <c r="E399"/>
    </row>
    <row r="400" spans="1:5" x14ac:dyDescent="0.2">
      <c r="A400"/>
      <c r="B400" s="89"/>
      <c r="C400" s="530"/>
      <c r="D400" s="530"/>
      <c r="E400"/>
    </row>
    <row r="401" spans="1:5" x14ac:dyDescent="0.2">
      <c r="A401"/>
      <c r="B401" s="89"/>
      <c r="C401" s="530"/>
      <c r="D401" s="530"/>
      <c r="E401"/>
    </row>
    <row r="402" spans="1:5" x14ac:dyDescent="0.2">
      <c r="A402"/>
      <c r="B402" s="89"/>
      <c r="C402" s="530"/>
      <c r="D402" s="530"/>
      <c r="E402"/>
    </row>
    <row r="403" spans="1:5" x14ac:dyDescent="0.2">
      <c r="A403"/>
      <c r="B403" s="89"/>
      <c r="C403" s="530"/>
      <c r="D403" s="530"/>
      <c r="E403"/>
    </row>
    <row r="404" spans="1:5" x14ac:dyDescent="0.2">
      <c r="A404"/>
      <c r="B404" s="89"/>
      <c r="C404" s="530"/>
      <c r="D404" s="530"/>
      <c r="E404"/>
    </row>
    <row r="405" spans="1:5" x14ac:dyDescent="0.2">
      <c r="A405"/>
      <c r="B405" s="89"/>
      <c r="C405" s="530"/>
      <c r="D405" s="530"/>
      <c r="E405"/>
    </row>
  </sheetData>
  <mergeCells count="2">
    <mergeCell ref="A6:F6"/>
    <mergeCell ref="A7:F7"/>
  </mergeCells>
  <phoneticPr fontId="0" type="noConversion"/>
  <printOptions horizontalCentered="1"/>
  <pageMargins left="0.19685039370078741" right="0" top="0.43307086614173229" bottom="0.35433070866141736" header="0.23622047244094491" footer="0.15748031496062992"/>
  <pageSetup paperSize="9" scale="80" firstPageNumber="0" orientation="portrait" r:id="rId1"/>
  <headerFooter alignWithMargins="0">
    <oddFooter>&amp;C15. tábla &amp;P. oldal</oddFooter>
  </headerFooter>
  <rowBreaks count="4" manualBreakCount="4">
    <brk id="86" max="5" man="1"/>
    <brk id="193" max="5" man="1"/>
    <brk id="275" max="5" man="1"/>
    <brk id="335" max="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pane xSplit="2" ySplit="13" topLeftCell="C14" activePane="bottomRight" state="frozen"/>
      <selection pane="topRight"/>
      <selection pane="bottomLeft"/>
      <selection pane="bottomRight" activeCell="H1" sqref="H1"/>
    </sheetView>
  </sheetViews>
  <sheetFormatPr defaultRowHeight="12.75" x14ac:dyDescent="0.2"/>
  <cols>
    <col min="1" max="1" width="4.140625" style="711" customWidth="1"/>
    <col min="2" max="2" width="51.140625" style="711" customWidth="1"/>
    <col min="3" max="8" width="10.85546875" style="711" customWidth="1"/>
    <col min="9" max="9" width="10.140625" style="711" customWidth="1"/>
    <col min="10" max="10" width="11.140625" style="711" customWidth="1"/>
    <col min="11" max="16384" width="9.140625" style="711"/>
  </cols>
  <sheetData>
    <row r="1" spans="1:8" x14ac:dyDescent="0.2">
      <c r="H1" s="518" t="s">
        <v>1360</v>
      </c>
    </row>
    <row r="2" spans="1:8" x14ac:dyDescent="0.2">
      <c r="H2" s="519" t="s">
        <v>55</v>
      </c>
    </row>
    <row r="3" spans="1:8" hidden="1" x14ac:dyDescent="0.2">
      <c r="H3" s="144" t="s">
        <v>73</v>
      </c>
    </row>
    <row r="4" spans="1:8" x14ac:dyDescent="0.2">
      <c r="H4" s="34"/>
    </row>
    <row r="5" spans="1:8" x14ac:dyDescent="0.2">
      <c r="A5" s="2479" t="s">
        <v>638</v>
      </c>
      <c r="B5" s="2479"/>
      <c r="C5" s="2479"/>
      <c r="D5" s="2479"/>
      <c r="E5" s="2479"/>
      <c r="F5" s="2479"/>
      <c r="G5" s="2479"/>
      <c r="H5" s="2479"/>
    </row>
    <row r="6" spans="1:8" x14ac:dyDescent="0.2">
      <c r="A6" s="2479" t="s">
        <v>1358</v>
      </c>
      <c r="B6" s="2479"/>
      <c r="C6" s="2479"/>
      <c r="D6" s="2479"/>
      <c r="E6" s="2479"/>
      <c r="F6" s="2479"/>
      <c r="G6" s="2479"/>
      <c r="H6" s="2479"/>
    </row>
    <row r="7" spans="1:8" x14ac:dyDescent="0.2">
      <c r="A7" s="2480" t="s">
        <v>56</v>
      </c>
      <c r="B7" s="2480"/>
      <c r="C7" s="2480"/>
      <c r="D7" s="2480"/>
      <c r="E7" s="2480"/>
      <c r="F7" s="2480"/>
      <c r="G7" s="2480"/>
      <c r="H7" s="2480"/>
    </row>
    <row r="9" spans="1:8" ht="13.5" thickBot="1" x14ac:dyDescent="0.25"/>
    <row r="10" spans="1:8" ht="13.5" thickBot="1" x14ac:dyDescent="0.25">
      <c r="A10" s="2477" t="s">
        <v>615</v>
      </c>
      <c r="B10" s="2478" t="s">
        <v>129</v>
      </c>
      <c r="C10" s="708" t="s">
        <v>1359</v>
      </c>
      <c r="D10" s="709"/>
      <c r="E10" s="709"/>
      <c r="F10" s="2481" t="s">
        <v>1357</v>
      </c>
      <c r="G10" s="2482"/>
      <c r="H10" s="710" t="s">
        <v>1359</v>
      </c>
    </row>
    <row r="11" spans="1:8" ht="13.5" thickBot="1" x14ac:dyDescent="0.25">
      <c r="A11" s="2477"/>
      <c r="B11" s="2478"/>
      <c r="C11" s="712" t="s">
        <v>36</v>
      </c>
      <c r="D11" s="713" t="s">
        <v>616</v>
      </c>
      <c r="E11" s="713" t="s">
        <v>617</v>
      </c>
      <c r="F11" s="713" t="s">
        <v>1356</v>
      </c>
      <c r="G11" s="713" t="s">
        <v>1355</v>
      </c>
      <c r="H11" s="714" t="s">
        <v>324</v>
      </c>
    </row>
    <row r="12" spans="1:8" x14ac:dyDescent="0.2">
      <c r="A12" s="2477"/>
      <c r="B12" s="2478"/>
      <c r="C12" s="715" t="s">
        <v>8</v>
      </c>
      <c r="D12" s="716"/>
      <c r="E12" s="716"/>
      <c r="F12" s="716"/>
      <c r="G12" s="716"/>
      <c r="H12" s="717" t="s">
        <v>618</v>
      </c>
    </row>
    <row r="13" spans="1:8" x14ac:dyDescent="0.2">
      <c r="A13" s="718">
        <v>1</v>
      </c>
      <c r="B13" s="719">
        <v>2</v>
      </c>
      <c r="C13" s="1914">
        <v>3</v>
      </c>
      <c r="D13" s="720">
        <v>4</v>
      </c>
      <c r="E13" s="720">
        <v>5</v>
      </c>
      <c r="F13" s="720"/>
      <c r="G13" s="720"/>
      <c r="H13" s="1915">
        <v>6</v>
      </c>
    </row>
    <row r="14" spans="1:8" x14ac:dyDescent="0.2">
      <c r="A14" s="721"/>
      <c r="B14" s="722"/>
      <c r="C14" s="722"/>
      <c r="D14" s="723"/>
      <c r="E14" s="723"/>
      <c r="F14" s="723"/>
      <c r="G14" s="723"/>
      <c r="H14" s="724"/>
    </row>
    <row r="15" spans="1:8" x14ac:dyDescent="0.2">
      <c r="A15" s="721" t="s">
        <v>130</v>
      </c>
      <c r="B15" s="722" t="s">
        <v>131</v>
      </c>
      <c r="C15" s="722"/>
      <c r="D15" s="723"/>
      <c r="E15" s="723"/>
      <c r="F15" s="723"/>
      <c r="G15" s="723"/>
      <c r="H15" s="724"/>
    </row>
    <row r="16" spans="1:8" x14ac:dyDescent="0.2">
      <c r="A16" s="721"/>
      <c r="B16" s="722"/>
      <c r="C16" s="722"/>
      <c r="D16" s="723"/>
      <c r="E16" s="723"/>
      <c r="F16" s="723"/>
      <c r="G16" s="723"/>
      <c r="H16" s="724"/>
    </row>
    <row r="17" spans="1:8" x14ac:dyDescent="0.2">
      <c r="A17" s="721"/>
      <c r="B17" s="722"/>
      <c r="C17" s="722"/>
      <c r="D17" s="723"/>
      <c r="E17" s="723"/>
      <c r="F17" s="723"/>
      <c r="G17" s="723"/>
      <c r="H17" s="724"/>
    </row>
    <row r="18" spans="1:8" x14ac:dyDescent="0.2">
      <c r="A18" s="721">
        <v>1</v>
      </c>
      <c r="B18" s="722" t="s">
        <v>1338</v>
      </c>
      <c r="C18" s="725">
        <v>4000</v>
      </c>
      <c r="D18" s="726">
        <v>2000</v>
      </c>
      <c r="E18" s="726">
        <v>3656.0839999999998</v>
      </c>
      <c r="F18" s="726"/>
      <c r="G18" s="726"/>
      <c r="H18" s="727">
        <v>2343.9160000000002</v>
      </c>
    </row>
    <row r="19" spans="1:8" x14ac:dyDescent="0.2">
      <c r="A19" s="721">
        <v>2</v>
      </c>
      <c r="B19" s="722" t="s">
        <v>1339</v>
      </c>
      <c r="C19" s="725">
        <v>4000</v>
      </c>
      <c r="D19" s="726">
        <v>1000</v>
      </c>
      <c r="E19" s="726">
        <v>2307</v>
      </c>
      <c r="F19" s="726"/>
      <c r="G19" s="726"/>
      <c r="H19" s="727">
        <v>2693</v>
      </c>
    </row>
    <row r="20" spans="1:8" x14ac:dyDescent="0.2">
      <c r="A20" s="721">
        <v>3</v>
      </c>
      <c r="B20" s="728" t="s">
        <v>185</v>
      </c>
      <c r="C20" s="729">
        <v>4000</v>
      </c>
      <c r="D20" s="730"/>
      <c r="E20" s="730"/>
      <c r="F20" s="730"/>
      <c r="G20" s="730">
        <v>3000</v>
      </c>
      <c r="H20" s="727">
        <v>1000</v>
      </c>
    </row>
    <row r="21" spans="1:8" x14ac:dyDescent="0.2">
      <c r="A21" s="721">
        <v>4</v>
      </c>
      <c r="B21" s="731" t="s">
        <v>26</v>
      </c>
      <c r="C21" s="729">
        <v>4000</v>
      </c>
      <c r="D21" s="730"/>
      <c r="E21" s="730"/>
      <c r="F21" s="730"/>
      <c r="G21" s="730">
        <v>3000</v>
      </c>
      <c r="H21" s="727">
        <v>1000</v>
      </c>
    </row>
    <row r="22" spans="1:8" x14ac:dyDescent="0.2">
      <c r="A22" s="721">
        <v>5</v>
      </c>
      <c r="B22" s="722" t="s">
        <v>1340</v>
      </c>
      <c r="C22" s="725">
        <v>10000</v>
      </c>
      <c r="D22" s="726"/>
      <c r="E22" s="726"/>
      <c r="F22" s="726"/>
      <c r="G22" s="726"/>
      <c r="H22" s="727">
        <v>10000</v>
      </c>
    </row>
    <row r="23" spans="1:8" x14ac:dyDescent="0.2">
      <c r="A23" s="721">
        <v>6</v>
      </c>
      <c r="B23" s="728" t="s">
        <v>1341</v>
      </c>
      <c r="C23" s="729">
        <v>100000.00000000001</v>
      </c>
      <c r="D23" s="730"/>
      <c r="E23" s="730">
        <v>100000</v>
      </c>
      <c r="F23" s="730"/>
      <c r="G23" s="730"/>
      <c r="H23" s="727">
        <v>1.4551915228366852E-11</v>
      </c>
    </row>
    <row r="24" spans="1:8" x14ac:dyDescent="0.2">
      <c r="A24" s="721">
        <v>7</v>
      </c>
      <c r="B24" s="728" t="s">
        <v>325</v>
      </c>
      <c r="C24" s="729">
        <v>2000</v>
      </c>
      <c r="D24" s="730">
        <v>18537</v>
      </c>
      <c r="E24" s="730">
        <v>1568</v>
      </c>
      <c r="F24" s="730"/>
      <c r="G24" s="730">
        <v>18969</v>
      </c>
      <c r="H24" s="727">
        <v>0</v>
      </c>
    </row>
    <row r="25" spans="1:8" x14ac:dyDescent="0.2">
      <c r="A25" s="721">
        <v>8</v>
      </c>
      <c r="B25" s="728" t="s">
        <v>1141</v>
      </c>
      <c r="C25" s="729">
        <v>30000</v>
      </c>
      <c r="D25" s="730"/>
      <c r="E25" s="730">
        <v>30000</v>
      </c>
      <c r="F25" s="730"/>
      <c r="G25" s="730"/>
      <c r="H25" s="727">
        <v>0</v>
      </c>
    </row>
    <row r="26" spans="1:8" x14ac:dyDescent="0.2">
      <c r="A26" s="721">
        <v>9</v>
      </c>
      <c r="B26" s="728" t="s">
        <v>170</v>
      </c>
      <c r="C26" s="729">
        <v>0</v>
      </c>
      <c r="D26" s="730">
        <v>251735.62199999997</v>
      </c>
      <c r="E26" s="730">
        <v>15017.383</v>
      </c>
      <c r="F26" s="730"/>
      <c r="G26" s="730">
        <v>200000</v>
      </c>
      <c r="H26" s="727">
        <v>36718.238999999972</v>
      </c>
    </row>
    <row r="27" spans="1:8" x14ac:dyDescent="0.2">
      <c r="A27" s="721">
        <v>10</v>
      </c>
      <c r="B27" s="728" t="s">
        <v>1342</v>
      </c>
      <c r="C27" s="729">
        <v>0</v>
      </c>
      <c r="D27" s="730">
        <v>3724</v>
      </c>
      <c r="E27" s="730"/>
      <c r="F27" s="730"/>
      <c r="G27" s="730"/>
      <c r="H27" s="727">
        <v>3724</v>
      </c>
    </row>
    <row r="28" spans="1:8" x14ac:dyDescent="0.2">
      <c r="A28" s="721"/>
      <c r="B28" s="728"/>
      <c r="C28" s="729"/>
      <c r="D28" s="730"/>
      <c r="E28" s="730"/>
      <c r="F28" s="730"/>
      <c r="G28" s="730"/>
      <c r="H28" s="724"/>
    </row>
    <row r="29" spans="1:8" ht="13.5" x14ac:dyDescent="0.2">
      <c r="A29" s="732" t="s">
        <v>130</v>
      </c>
      <c r="B29" s="733" t="s">
        <v>127</v>
      </c>
      <c r="C29" s="734">
        <v>158000</v>
      </c>
      <c r="D29" s="735">
        <v>276996.62199999997</v>
      </c>
      <c r="E29" s="735">
        <v>152548.467</v>
      </c>
      <c r="F29" s="735">
        <v>0</v>
      </c>
      <c r="G29" s="735">
        <v>224969</v>
      </c>
      <c r="H29" s="736">
        <v>57479.154999999984</v>
      </c>
    </row>
    <row r="30" spans="1:8" x14ac:dyDescent="0.2">
      <c r="A30" s="737"/>
      <c r="B30" s="738"/>
      <c r="C30" s="739"/>
      <c r="D30" s="740"/>
      <c r="E30" s="740"/>
      <c r="F30" s="2287"/>
      <c r="G30" s="2287"/>
      <c r="H30" s="741"/>
    </row>
    <row r="31" spans="1:8" x14ac:dyDescent="0.2">
      <c r="A31" s="742" t="s">
        <v>298</v>
      </c>
      <c r="B31" s="722" t="s">
        <v>354</v>
      </c>
      <c r="C31" s="725"/>
      <c r="D31" s="726"/>
      <c r="E31" s="726"/>
      <c r="F31" s="726"/>
      <c r="G31" s="726"/>
      <c r="H31" s="727"/>
    </row>
    <row r="32" spans="1:8" x14ac:dyDescent="0.2">
      <c r="A32" s="721"/>
      <c r="B32" s="722"/>
      <c r="C32" s="725"/>
      <c r="D32" s="726"/>
      <c r="E32" s="726"/>
      <c r="F32" s="726"/>
      <c r="G32" s="726"/>
      <c r="H32" s="724"/>
    </row>
    <row r="33" spans="1:10" x14ac:dyDescent="0.2">
      <c r="A33" s="743" t="s">
        <v>128</v>
      </c>
      <c r="B33" s="744" t="s">
        <v>657</v>
      </c>
      <c r="C33" s="746">
        <v>85500</v>
      </c>
      <c r="D33" s="745">
        <v>1260000</v>
      </c>
      <c r="E33" s="745">
        <v>1204307.7919999999</v>
      </c>
      <c r="F33" s="745">
        <v>1603000</v>
      </c>
      <c r="G33" s="745">
        <v>292443</v>
      </c>
      <c r="H33" s="747">
        <v>1451749.2080000001</v>
      </c>
    </row>
    <row r="34" spans="1:10" x14ac:dyDescent="0.2">
      <c r="A34" s="721"/>
      <c r="B34" s="722"/>
      <c r="C34" s="725"/>
      <c r="D34" s="726"/>
      <c r="E34" s="726"/>
      <c r="F34" s="726"/>
      <c r="G34" s="726"/>
      <c r="H34" s="724"/>
    </row>
    <row r="35" spans="1:10" x14ac:dyDescent="0.2">
      <c r="A35" s="721">
        <v>1</v>
      </c>
      <c r="B35" s="731" t="s">
        <v>300</v>
      </c>
      <c r="C35" s="748">
        <v>10500</v>
      </c>
      <c r="D35" s="749"/>
      <c r="E35" s="749">
        <v>10500</v>
      </c>
      <c r="F35" s="749"/>
      <c r="G35" s="749"/>
      <c r="H35" s="727">
        <v>0</v>
      </c>
    </row>
    <row r="36" spans="1:10" x14ac:dyDescent="0.2">
      <c r="A36" s="721">
        <v>2</v>
      </c>
      <c r="B36" s="750" t="s">
        <v>69</v>
      </c>
      <c r="C36" s="729">
        <v>29000</v>
      </c>
      <c r="D36" s="730">
        <v>430000</v>
      </c>
      <c r="E36" s="730">
        <v>201771</v>
      </c>
      <c r="F36" s="730"/>
      <c r="G36" s="730">
        <v>256649</v>
      </c>
      <c r="H36" s="727">
        <v>580</v>
      </c>
      <c r="I36" s="1677"/>
      <c r="J36" s="1709"/>
    </row>
    <row r="37" spans="1:10" x14ac:dyDescent="0.2">
      <c r="A37" s="721">
        <v>3</v>
      </c>
      <c r="B37" s="750" t="s">
        <v>27</v>
      </c>
      <c r="C37" s="729">
        <v>25000</v>
      </c>
      <c r="D37" s="730"/>
      <c r="E37" s="730">
        <v>25000</v>
      </c>
      <c r="F37" s="730"/>
      <c r="G37" s="730"/>
      <c r="H37" s="727">
        <v>0</v>
      </c>
      <c r="I37" s="1709"/>
      <c r="J37" s="1709"/>
    </row>
    <row r="38" spans="1:10" x14ac:dyDescent="0.2">
      <c r="A38" s="721">
        <v>4</v>
      </c>
      <c r="B38" s="750" t="s">
        <v>1142</v>
      </c>
      <c r="C38" s="729">
        <v>5000</v>
      </c>
      <c r="D38" s="730"/>
      <c r="E38" s="730">
        <v>206</v>
      </c>
      <c r="F38" s="730"/>
      <c r="G38" s="730">
        <v>4794</v>
      </c>
      <c r="H38" s="727">
        <v>0</v>
      </c>
      <c r="I38" s="1709"/>
      <c r="J38" s="1709"/>
    </row>
    <row r="39" spans="1:10" x14ac:dyDescent="0.2">
      <c r="A39" s="721">
        <v>5</v>
      </c>
      <c r="B39" s="750" t="s">
        <v>1343</v>
      </c>
      <c r="C39" s="729">
        <v>10000</v>
      </c>
      <c r="D39" s="730">
        <v>20000</v>
      </c>
      <c r="E39" s="730">
        <v>1431</v>
      </c>
      <c r="F39" s="730"/>
      <c r="G39" s="730">
        <v>25000</v>
      </c>
      <c r="H39" s="727">
        <v>3569</v>
      </c>
      <c r="I39" s="1709"/>
      <c r="J39" s="1709"/>
    </row>
    <row r="40" spans="1:10" x14ac:dyDescent="0.2">
      <c r="A40" s="721">
        <v>6</v>
      </c>
      <c r="B40" s="750" t="s">
        <v>1344</v>
      </c>
      <c r="C40" s="729">
        <v>3000</v>
      </c>
      <c r="D40" s="730"/>
      <c r="E40" s="730"/>
      <c r="F40" s="730"/>
      <c r="G40" s="730">
        <v>3000</v>
      </c>
      <c r="H40" s="727">
        <v>0</v>
      </c>
      <c r="I40" s="1709"/>
      <c r="J40" s="1709"/>
    </row>
    <row r="41" spans="1:10" x14ac:dyDescent="0.2">
      <c r="A41" s="721">
        <v>7</v>
      </c>
      <c r="B41" s="750" t="s">
        <v>1345</v>
      </c>
      <c r="C41" s="729">
        <v>3000</v>
      </c>
      <c r="D41" s="730"/>
      <c r="E41" s="730"/>
      <c r="F41" s="730"/>
      <c r="G41" s="730">
        <v>3000</v>
      </c>
      <c r="H41" s="727">
        <v>0</v>
      </c>
      <c r="I41" s="1709"/>
      <c r="J41" s="1709"/>
    </row>
    <row r="42" spans="1:10" x14ac:dyDescent="0.2">
      <c r="A42" s="721">
        <v>8</v>
      </c>
      <c r="B42" s="750" t="s">
        <v>1346</v>
      </c>
      <c r="C42" s="729">
        <v>0</v>
      </c>
      <c r="D42" s="730">
        <v>50000</v>
      </c>
      <c r="E42" s="730">
        <v>46216</v>
      </c>
      <c r="F42" s="730"/>
      <c r="G42" s="730"/>
      <c r="H42" s="727">
        <v>3784</v>
      </c>
      <c r="I42" s="1709"/>
      <c r="J42" s="1709"/>
    </row>
    <row r="43" spans="1:10" x14ac:dyDescent="0.2">
      <c r="A43" s="721">
        <v>9</v>
      </c>
      <c r="B43" s="750" t="s">
        <v>1347</v>
      </c>
      <c r="C43" s="725">
        <v>0</v>
      </c>
      <c r="D43" s="730">
        <v>760000</v>
      </c>
      <c r="E43" s="730">
        <v>919183.79200000002</v>
      </c>
      <c r="F43" s="726">
        <v>1603000</v>
      </c>
      <c r="G43" s="726"/>
      <c r="H43" s="727">
        <v>1443816.2080000001</v>
      </c>
    </row>
    <row r="44" spans="1:10" x14ac:dyDescent="0.2">
      <c r="A44" s="721"/>
      <c r="B44" s="750"/>
      <c r="C44" s="751"/>
      <c r="D44" s="752"/>
      <c r="E44" s="752"/>
      <c r="F44" s="752"/>
      <c r="G44" s="752"/>
      <c r="H44" s="753"/>
    </row>
    <row r="45" spans="1:10" x14ac:dyDescent="0.2">
      <c r="A45" s="754" t="s">
        <v>359</v>
      </c>
      <c r="B45" s="744" t="s">
        <v>132</v>
      </c>
      <c r="C45" s="746">
        <v>1080795</v>
      </c>
      <c r="D45" s="745">
        <v>2015901</v>
      </c>
      <c r="E45" s="745">
        <v>800950.86899999995</v>
      </c>
      <c r="F45" s="745">
        <v>533516</v>
      </c>
      <c r="G45" s="745">
        <v>675370</v>
      </c>
      <c r="H45" s="747">
        <v>2153891.1310000001</v>
      </c>
    </row>
    <row r="46" spans="1:10" x14ac:dyDescent="0.2">
      <c r="A46" s="755"/>
      <c r="B46" s="756"/>
      <c r="C46" s="745"/>
      <c r="D46" s="757"/>
      <c r="E46" s="757"/>
      <c r="F46" s="757"/>
      <c r="G46" s="757"/>
      <c r="H46" s="758"/>
    </row>
    <row r="47" spans="1:10" x14ac:dyDescent="0.2">
      <c r="A47" s="742">
        <v>1</v>
      </c>
      <c r="B47" s="722" t="s">
        <v>356</v>
      </c>
      <c r="C47" s="725">
        <v>25000</v>
      </c>
      <c r="D47" s="726">
        <v>6059</v>
      </c>
      <c r="E47" s="726">
        <v>6867.3630000000003</v>
      </c>
      <c r="F47" s="726"/>
      <c r="G47" s="726">
        <v>18000</v>
      </c>
      <c r="H47" s="727">
        <v>6191.6369999999988</v>
      </c>
    </row>
    <row r="48" spans="1:10" x14ac:dyDescent="0.2">
      <c r="A48" s="742">
        <v>2</v>
      </c>
      <c r="B48" s="759" t="s">
        <v>186</v>
      </c>
      <c r="C48" s="725">
        <v>107000</v>
      </c>
      <c r="D48" s="726">
        <v>1500</v>
      </c>
      <c r="E48" s="726">
        <v>99687.505999999994</v>
      </c>
      <c r="F48" s="726"/>
      <c r="G48" s="726"/>
      <c r="H48" s="727">
        <v>8812.4940000000061</v>
      </c>
    </row>
    <row r="49" spans="1:10" x14ac:dyDescent="0.2">
      <c r="A49" s="742">
        <v>3</v>
      </c>
      <c r="B49" s="731" t="s">
        <v>188</v>
      </c>
      <c r="C49" s="725">
        <v>3000</v>
      </c>
      <c r="D49" s="726"/>
      <c r="E49" s="726"/>
      <c r="F49" s="726"/>
      <c r="G49" s="726"/>
      <c r="H49" s="727">
        <v>3000</v>
      </c>
    </row>
    <row r="50" spans="1:10" x14ac:dyDescent="0.2">
      <c r="A50" s="742">
        <v>4</v>
      </c>
      <c r="B50" s="731" t="s">
        <v>171</v>
      </c>
      <c r="C50" s="725">
        <v>15000</v>
      </c>
      <c r="D50" s="726">
        <v>200000</v>
      </c>
      <c r="E50" s="726">
        <v>127112</v>
      </c>
      <c r="F50" s="726"/>
      <c r="G50" s="726">
        <v>87888</v>
      </c>
      <c r="H50" s="727">
        <v>0</v>
      </c>
    </row>
    <row r="51" spans="1:10" x14ac:dyDescent="0.2">
      <c r="A51" s="742">
        <v>5</v>
      </c>
      <c r="B51" s="760" t="s">
        <v>70</v>
      </c>
      <c r="C51" s="725">
        <v>171095</v>
      </c>
      <c r="D51" s="726">
        <v>607217</v>
      </c>
      <c r="E51" s="726">
        <v>452080</v>
      </c>
      <c r="F51" s="726"/>
      <c r="G51" s="726">
        <v>302732</v>
      </c>
      <c r="H51" s="727">
        <v>23500</v>
      </c>
      <c r="J51" s="1709"/>
    </row>
    <row r="52" spans="1:10" x14ac:dyDescent="0.2">
      <c r="A52" s="742">
        <v>6</v>
      </c>
      <c r="B52" s="761" t="s">
        <v>71</v>
      </c>
      <c r="C52" s="725">
        <v>20000</v>
      </c>
      <c r="D52" s="726"/>
      <c r="E52" s="726">
        <v>19999</v>
      </c>
      <c r="F52" s="726"/>
      <c r="G52" s="726"/>
      <c r="H52" s="727">
        <v>1</v>
      </c>
    </row>
    <row r="53" spans="1:10" x14ac:dyDescent="0.2">
      <c r="A53" s="742">
        <v>7</v>
      </c>
      <c r="B53" s="728" t="s">
        <v>984</v>
      </c>
      <c r="C53" s="725">
        <v>6000</v>
      </c>
      <c r="D53" s="726">
        <v>65525</v>
      </c>
      <c r="E53" s="726">
        <v>12515</v>
      </c>
      <c r="F53" s="726"/>
      <c r="G53" s="726">
        <v>58750</v>
      </c>
      <c r="H53" s="727">
        <v>260</v>
      </c>
    </row>
    <row r="54" spans="1:10" x14ac:dyDescent="0.2">
      <c r="A54" s="742">
        <v>8</v>
      </c>
      <c r="B54" s="760" t="s">
        <v>1143</v>
      </c>
      <c r="C54" s="725">
        <v>20000</v>
      </c>
      <c r="D54" s="726">
        <v>30000</v>
      </c>
      <c r="E54" s="726"/>
      <c r="F54" s="726"/>
      <c r="G54" s="726">
        <v>50000</v>
      </c>
      <c r="H54" s="727">
        <v>0</v>
      </c>
    </row>
    <row r="55" spans="1:10" x14ac:dyDescent="0.2">
      <c r="A55" s="742">
        <v>9</v>
      </c>
      <c r="B55" s="760" t="s">
        <v>1186</v>
      </c>
      <c r="C55" s="725">
        <v>13700</v>
      </c>
      <c r="D55" s="726"/>
      <c r="E55" s="726">
        <v>2690</v>
      </c>
      <c r="F55" s="726"/>
      <c r="G55" s="726">
        <v>8000</v>
      </c>
      <c r="H55" s="727">
        <v>3010</v>
      </c>
    </row>
    <row r="56" spans="1:10" x14ac:dyDescent="0.2">
      <c r="A56" s="742">
        <v>10</v>
      </c>
      <c r="B56" s="728" t="s">
        <v>1348</v>
      </c>
      <c r="C56" s="725">
        <v>500000</v>
      </c>
      <c r="D56" s="726"/>
      <c r="E56" s="726"/>
      <c r="F56" s="726"/>
      <c r="G56" s="726"/>
      <c r="H56" s="727">
        <v>500000</v>
      </c>
    </row>
    <row r="57" spans="1:10" x14ac:dyDescent="0.2">
      <c r="A57" s="742">
        <v>11</v>
      </c>
      <c r="B57" s="760" t="s">
        <v>1349</v>
      </c>
      <c r="C57" s="725">
        <v>130000</v>
      </c>
      <c r="D57" s="726"/>
      <c r="E57" s="726"/>
      <c r="F57" s="726"/>
      <c r="G57" s="726">
        <v>130000</v>
      </c>
      <c r="H57" s="727">
        <v>0</v>
      </c>
    </row>
    <row r="58" spans="1:10" x14ac:dyDescent="0.2">
      <c r="A58" s="742">
        <v>12</v>
      </c>
      <c r="B58" s="731" t="s">
        <v>1350</v>
      </c>
      <c r="C58" s="725">
        <v>20000</v>
      </c>
      <c r="D58" s="726"/>
      <c r="E58" s="726"/>
      <c r="F58" s="726"/>
      <c r="G58" s="726">
        <v>20000</v>
      </c>
      <c r="H58" s="727">
        <v>0</v>
      </c>
    </row>
    <row r="59" spans="1:10" x14ac:dyDescent="0.2">
      <c r="A59" s="742">
        <v>13</v>
      </c>
      <c r="B59" s="731" t="s">
        <v>1351</v>
      </c>
      <c r="C59" s="725">
        <v>50000</v>
      </c>
      <c r="D59" s="726"/>
      <c r="E59" s="726">
        <v>50000</v>
      </c>
      <c r="F59" s="726"/>
      <c r="G59" s="726"/>
      <c r="H59" s="727">
        <v>0</v>
      </c>
    </row>
    <row r="60" spans="1:10" x14ac:dyDescent="0.2">
      <c r="A60" s="742">
        <v>14</v>
      </c>
      <c r="B60" s="731" t="s">
        <v>713</v>
      </c>
      <c r="C60" s="725">
        <v>0</v>
      </c>
      <c r="D60" s="726">
        <v>7600</v>
      </c>
      <c r="E60" s="726"/>
      <c r="F60" s="726"/>
      <c r="G60" s="726"/>
      <c r="H60" s="727">
        <v>7600</v>
      </c>
    </row>
    <row r="61" spans="1:10" x14ac:dyDescent="0.2">
      <c r="A61" s="742">
        <v>15</v>
      </c>
      <c r="B61" s="731" t="s">
        <v>1352</v>
      </c>
      <c r="C61" s="725">
        <v>0</v>
      </c>
      <c r="D61" s="726">
        <v>60000</v>
      </c>
      <c r="E61" s="726"/>
      <c r="F61" s="726"/>
      <c r="G61" s="726"/>
      <c r="H61" s="727">
        <v>60000</v>
      </c>
    </row>
    <row r="62" spans="1:10" x14ac:dyDescent="0.2">
      <c r="A62" s="742">
        <v>16</v>
      </c>
      <c r="B62" s="731" t="s">
        <v>1353</v>
      </c>
      <c r="C62" s="725">
        <v>0</v>
      </c>
      <c r="D62" s="726"/>
      <c r="E62" s="726">
        <v>30000</v>
      </c>
      <c r="F62" s="726">
        <v>533516</v>
      </c>
      <c r="G62" s="726"/>
      <c r="H62" s="727">
        <v>503516</v>
      </c>
    </row>
    <row r="63" spans="1:10" x14ac:dyDescent="0.2">
      <c r="A63" s="742">
        <v>17</v>
      </c>
      <c r="B63" s="731" t="s">
        <v>1354</v>
      </c>
      <c r="C63" s="725">
        <v>0</v>
      </c>
      <c r="D63" s="726">
        <v>1038000</v>
      </c>
      <c r="E63" s="726"/>
      <c r="F63" s="726"/>
      <c r="G63" s="726"/>
      <c r="H63" s="727">
        <v>1038000</v>
      </c>
    </row>
    <row r="64" spans="1:10" x14ac:dyDescent="0.2">
      <c r="A64" s="755"/>
      <c r="B64" s="756"/>
      <c r="C64" s="745"/>
      <c r="D64" s="757"/>
      <c r="E64" s="757"/>
      <c r="F64" s="757"/>
      <c r="G64" s="757"/>
      <c r="H64" s="758"/>
    </row>
    <row r="65" spans="1:10" x14ac:dyDescent="0.2">
      <c r="A65" s="755"/>
      <c r="B65" s="756"/>
      <c r="C65" s="745"/>
      <c r="D65" s="757"/>
      <c r="E65" s="757"/>
      <c r="F65" s="757"/>
      <c r="G65" s="757"/>
      <c r="H65" s="758"/>
    </row>
    <row r="66" spans="1:10" x14ac:dyDescent="0.2">
      <c r="A66" s="742"/>
      <c r="B66" s="722"/>
      <c r="C66" s="725"/>
      <c r="D66" s="726"/>
      <c r="E66" s="726"/>
      <c r="F66" s="726"/>
      <c r="G66" s="726"/>
      <c r="H66" s="724"/>
    </row>
    <row r="67" spans="1:10" ht="13.5" x14ac:dyDescent="0.2">
      <c r="A67" s="732" t="s">
        <v>298</v>
      </c>
      <c r="B67" s="733" t="s">
        <v>72</v>
      </c>
      <c r="C67" s="734">
        <v>1166295</v>
      </c>
      <c r="D67" s="735">
        <v>3275901</v>
      </c>
      <c r="E67" s="735">
        <v>2005258.6609999998</v>
      </c>
      <c r="F67" s="735">
        <v>2136516</v>
      </c>
      <c r="G67" s="735">
        <v>967813</v>
      </c>
      <c r="H67" s="736">
        <v>3605640.3390000002</v>
      </c>
    </row>
    <row r="68" spans="1:10" x14ac:dyDescent="0.2">
      <c r="A68" s="763"/>
      <c r="B68" s="764"/>
      <c r="C68" s="762"/>
      <c r="D68" s="765"/>
      <c r="E68" s="765"/>
      <c r="F68" s="765"/>
      <c r="G68" s="765"/>
      <c r="H68" s="766"/>
    </row>
    <row r="69" spans="1:10" ht="15.75" thickBot="1" x14ac:dyDescent="0.25">
      <c r="A69" s="767"/>
      <c r="B69" s="768" t="s">
        <v>320</v>
      </c>
      <c r="C69" s="769">
        <v>1324295</v>
      </c>
      <c r="D69" s="770">
        <v>3552897.622</v>
      </c>
      <c r="E69" s="770">
        <v>2157807.128</v>
      </c>
      <c r="F69" s="770">
        <v>2136516</v>
      </c>
      <c r="G69" s="770">
        <v>1192782</v>
      </c>
      <c r="H69" s="771">
        <v>3663119.4939999999</v>
      </c>
      <c r="I69" s="1677"/>
      <c r="J69" s="1677"/>
    </row>
  </sheetData>
  <mergeCells count="6">
    <mergeCell ref="A10:A12"/>
    <mergeCell ref="B10:B12"/>
    <mergeCell ref="A5:H5"/>
    <mergeCell ref="A6:H6"/>
    <mergeCell ref="A7:H7"/>
    <mergeCell ref="F10:G10"/>
  </mergeCells>
  <phoneticPr fontId="83" type="noConversion"/>
  <printOptions horizontalCentered="1"/>
  <pageMargins left="0.35433070866141736" right="0.35433070866141736" top="0.62" bottom="0.59055118110236227" header="0.31496062992125984" footer="0.23622047244094491"/>
  <pageSetup paperSize="9" scale="81" fitToHeight="0" orientation="portrait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workbookViewId="0">
      <selection activeCell="F2" sqref="F2"/>
    </sheetView>
  </sheetViews>
  <sheetFormatPr defaultRowHeight="12.75" x14ac:dyDescent="0.2"/>
  <cols>
    <col min="1" max="1" width="4.7109375" customWidth="1"/>
    <col min="2" max="2" width="27.85546875" customWidth="1"/>
    <col min="3" max="6" width="15.28515625" customWidth="1"/>
    <col min="11" max="12" width="10.140625" bestFit="1" customWidth="1"/>
    <col min="13" max="13" width="13" customWidth="1"/>
  </cols>
  <sheetData>
    <row r="2" spans="1:6" x14ac:dyDescent="0.2">
      <c r="F2" s="518" t="s">
        <v>1206</v>
      </c>
    </row>
    <row r="3" spans="1:6" x14ac:dyDescent="0.2">
      <c r="F3" s="519" t="s">
        <v>55</v>
      </c>
    </row>
    <row r="4" spans="1:6" ht="20.100000000000001" customHeight="1" x14ac:dyDescent="0.2"/>
    <row r="5" spans="1:6" ht="20.100000000000001" customHeight="1" x14ac:dyDescent="0.2">
      <c r="A5" s="2483" t="s">
        <v>1207</v>
      </c>
      <c r="B5" s="2483"/>
      <c r="C5" s="2483"/>
      <c r="D5" s="2483"/>
      <c r="E5" s="2483"/>
      <c r="F5" s="2483"/>
    </row>
    <row r="6" spans="1:6" x14ac:dyDescent="0.2">
      <c r="A6" s="2484" t="s">
        <v>56</v>
      </c>
      <c r="B6" s="2484"/>
      <c r="C6" s="2484"/>
      <c r="D6" s="2484"/>
      <c r="E6" s="2484"/>
      <c r="F6" s="2484"/>
    </row>
    <row r="7" spans="1:6" ht="20.25" customHeight="1" x14ac:dyDescent="0.2"/>
    <row r="8" spans="1:6" ht="13.5" thickBot="1" x14ac:dyDescent="0.25"/>
    <row r="9" spans="1:6" ht="31.5" customHeight="1" x14ac:dyDescent="0.2">
      <c r="A9" s="1713" t="s">
        <v>360</v>
      </c>
      <c r="B9" s="1018" t="s">
        <v>31</v>
      </c>
      <c r="C9" s="1018" t="s">
        <v>248</v>
      </c>
      <c r="D9" s="1018" t="s">
        <v>1014</v>
      </c>
      <c r="E9" s="1018" t="s">
        <v>376</v>
      </c>
      <c r="F9" s="987" t="s">
        <v>1021</v>
      </c>
    </row>
    <row r="10" spans="1:6" ht="41.25" customHeight="1" x14ac:dyDescent="0.2">
      <c r="A10" s="193"/>
      <c r="B10" s="194"/>
      <c r="C10" s="1716" t="s">
        <v>1013</v>
      </c>
      <c r="D10" s="1716" t="s">
        <v>160</v>
      </c>
      <c r="E10" s="194"/>
      <c r="F10" s="1023"/>
    </row>
    <row r="11" spans="1:6" x14ac:dyDescent="0.2">
      <c r="A11" s="1714">
        <v>1</v>
      </c>
      <c r="B11" s="1715">
        <v>2</v>
      </c>
      <c r="C11" s="1724">
        <v>3</v>
      </c>
      <c r="D11" s="1724">
        <v>4</v>
      </c>
      <c r="E11" s="1724">
        <v>5</v>
      </c>
      <c r="F11" s="1725">
        <v>6</v>
      </c>
    </row>
    <row r="12" spans="1:6" ht="39.950000000000003" customHeight="1" x14ac:dyDescent="0.2">
      <c r="A12" s="468">
        <v>1</v>
      </c>
      <c r="B12" s="1717" t="s">
        <v>1015</v>
      </c>
      <c r="C12" s="459">
        <v>16251071.373</v>
      </c>
      <c r="D12" s="459">
        <v>86029.47</v>
      </c>
      <c r="E12" s="459">
        <v>2060317.54</v>
      </c>
      <c r="F12" s="1728">
        <v>18397418.383000001</v>
      </c>
    </row>
    <row r="13" spans="1:6" ht="39.950000000000003" customHeight="1" x14ac:dyDescent="0.2">
      <c r="A13" s="468">
        <v>2</v>
      </c>
      <c r="B13" s="1718" t="s">
        <v>1016</v>
      </c>
      <c r="C13" s="459">
        <v>9338670.1270000003</v>
      </c>
      <c r="D13" s="459">
        <v>3168598.077</v>
      </c>
      <c r="E13" s="459">
        <v>7159147.0240000002</v>
      </c>
      <c r="F13" s="1728">
        <v>19666415.228</v>
      </c>
    </row>
    <row r="14" spans="1:6" ht="39.950000000000003" customHeight="1" x14ac:dyDescent="0.2">
      <c r="A14" s="1719">
        <v>3</v>
      </c>
      <c r="B14" s="1723" t="s">
        <v>1017</v>
      </c>
      <c r="C14" s="463">
        <v>6912401.2459999993</v>
      </c>
      <c r="D14" s="463">
        <v>-3082568.6069999998</v>
      </c>
      <c r="E14" s="463">
        <v>-5098829.4840000002</v>
      </c>
      <c r="F14" s="464">
        <v>-1268996.8449999988</v>
      </c>
    </row>
    <row r="15" spans="1:6" ht="39.950000000000003" customHeight="1" x14ac:dyDescent="0.2">
      <c r="A15" s="468">
        <v>4</v>
      </c>
      <c r="B15" s="1717" t="s">
        <v>1018</v>
      </c>
      <c r="C15" s="459">
        <v>8869256.5050000008</v>
      </c>
      <c r="D15" s="459">
        <v>3426799.1039999998</v>
      </c>
      <c r="E15" s="459">
        <v>5222415.0060000001</v>
      </c>
      <c r="F15" s="1728">
        <v>17518470.615000002</v>
      </c>
    </row>
    <row r="16" spans="1:6" ht="39.950000000000003" customHeight="1" x14ac:dyDescent="0.2">
      <c r="A16" s="468">
        <v>5</v>
      </c>
      <c r="B16" s="1718" t="s">
        <v>1019</v>
      </c>
      <c r="C16" s="459">
        <v>8135292.4879999999</v>
      </c>
      <c r="D16" s="459"/>
      <c r="E16" s="459"/>
      <c r="F16" s="1728">
        <v>8135292.4879999999</v>
      </c>
    </row>
    <row r="17" spans="1:13" ht="39.950000000000003" customHeight="1" x14ac:dyDescent="0.2">
      <c r="A17" s="1719">
        <v>6</v>
      </c>
      <c r="B17" s="1723" t="s">
        <v>1020</v>
      </c>
      <c r="C17" s="463">
        <v>733964.01700000092</v>
      </c>
      <c r="D17" s="463">
        <v>3426799.1039999998</v>
      </c>
      <c r="E17" s="463">
        <v>5222415.0060000001</v>
      </c>
      <c r="F17" s="464">
        <v>9383178.1270000022</v>
      </c>
    </row>
    <row r="18" spans="1:13" ht="39.950000000000003" customHeight="1" x14ac:dyDescent="0.2">
      <c r="A18" s="1720">
        <v>7</v>
      </c>
      <c r="B18" s="1721" t="s">
        <v>1071</v>
      </c>
      <c r="C18" s="1727">
        <v>7646365.2630000003</v>
      </c>
      <c r="D18" s="1727">
        <v>344230.49699999997</v>
      </c>
      <c r="E18" s="1727">
        <v>123585.52199999988</v>
      </c>
      <c r="F18" s="1729">
        <v>8114181.2820000034</v>
      </c>
    </row>
    <row r="19" spans="1:13" ht="39.950000000000003" customHeight="1" x14ac:dyDescent="0.2">
      <c r="A19" s="1720">
        <v>8</v>
      </c>
      <c r="B19" s="1722" t="s">
        <v>1011</v>
      </c>
      <c r="C19" s="1726">
        <v>1732792.084</v>
      </c>
      <c r="D19" s="1726">
        <v>95180.812999999995</v>
      </c>
      <c r="E19" s="1726">
        <v>54765.228000000003</v>
      </c>
      <c r="F19" s="1729">
        <v>1882738.125</v>
      </c>
      <c r="K19" s="2262"/>
      <c r="L19" s="2262"/>
      <c r="M19" s="2262"/>
    </row>
    <row r="20" spans="1:13" ht="39.950000000000003" customHeight="1" x14ac:dyDescent="0.2">
      <c r="A20" s="1720">
        <v>9</v>
      </c>
      <c r="B20" s="1722" t="s">
        <v>1012</v>
      </c>
      <c r="C20" s="1726">
        <v>5913573.1789999995</v>
      </c>
      <c r="D20" s="1726">
        <v>249049.484</v>
      </c>
      <c r="E20" s="1726">
        <v>68820.293999999994</v>
      </c>
      <c r="F20" s="1729">
        <v>6231443.1570000034</v>
      </c>
      <c r="K20" s="2262"/>
      <c r="L20" s="2262"/>
      <c r="M20" s="2262"/>
    </row>
    <row r="21" spans="1:13" ht="24.95" customHeight="1" x14ac:dyDescent="0.2">
      <c r="K21" s="2262"/>
      <c r="L21" s="2262"/>
      <c r="M21" s="2262"/>
    </row>
    <row r="22" spans="1:13" x14ac:dyDescent="0.2">
      <c r="K22" s="2262"/>
      <c r="L22" s="2262"/>
      <c r="M22" s="2262"/>
    </row>
    <row r="23" spans="1:13" x14ac:dyDescent="0.2">
      <c r="K23" s="2262"/>
      <c r="L23" s="2262"/>
      <c r="M23" s="2262"/>
    </row>
    <row r="24" spans="1:13" x14ac:dyDescent="0.2">
      <c r="F24" s="6"/>
    </row>
  </sheetData>
  <mergeCells count="2">
    <mergeCell ref="A5:F5"/>
    <mergeCell ref="A6:F6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44"/>
  <sheetViews>
    <sheetView zoomScaleNormal="100" workbookViewId="0">
      <pane xSplit="2" ySplit="12" topLeftCell="D16" activePane="bottomRight" state="frozen"/>
      <selection pane="topRight"/>
      <selection pane="bottomLeft"/>
      <selection pane="bottomRight" activeCell="W2" sqref="W2"/>
    </sheetView>
  </sheetViews>
  <sheetFormatPr defaultRowHeight="12.75" x14ac:dyDescent="0.2"/>
  <cols>
    <col min="1" max="1" width="4.7109375" customWidth="1"/>
    <col min="2" max="2" width="27.85546875" customWidth="1"/>
    <col min="3" max="22" width="11.7109375" customWidth="1"/>
    <col min="23" max="23" width="13.28515625" customWidth="1"/>
  </cols>
  <sheetData>
    <row r="2" spans="1:28" x14ac:dyDescent="0.2">
      <c r="W2" s="518" t="s">
        <v>1209</v>
      </c>
    </row>
    <row r="3" spans="1:28" x14ac:dyDescent="0.2">
      <c r="W3" s="519" t="s">
        <v>55</v>
      </c>
    </row>
    <row r="4" spans="1:28" ht="20.100000000000001" customHeight="1" x14ac:dyDescent="0.2"/>
    <row r="5" spans="1:28" ht="20.100000000000001" customHeight="1" x14ac:dyDescent="0.25">
      <c r="A5" s="2483" t="s">
        <v>1208</v>
      </c>
      <c r="B5" s="2483"/>
      <c r="C5" s="2483"/>
      <c r="D5" s="2483"/>
      <c r="E5" s="2483"/>
      <c r="F5" s="2483"/>
      <c r="G5" s="2483"/>
      <c r="H5" s="2483"/>
      <c r="I5" s="2483"/>
      <c r="J5" s="2483"/>
      <c r="K5" s="2483"/>
      <c r="L5" s="2483"/>
      <c r="M5" s="2483"/>
      <c r="N5" s="2483"/>
      <c r="O5" s="2483"/>
      <c r="P5" s="2483"/>
      <c r="Q5" s="2483"/>
      <c r="R5" s="2483"/>
      <c r="S5" s="2483"/>
      <c r="T5" s="2483"/>
      <c r="U5" s="2483"/>
      <c r="V5" s="2483"/>
      <c r="W5" s="2483"/>
      <c r="X5" s="985"/>
      <c r="Y5" s="985"/>
      <c r="Z5" s="985"/>
      <c r="AA5" s="985"/>
      <c r="AB5" s="985"/>
    </row>
    <row r="6" spans="1:28" s="2261" customFormat="1" ht="13.5" customHeight="1" x14ac:dyDescent="0.25">
      <c r="A6" s="2271"/>
      <c r="B6" s="2271"/>
      <c r="C6" s="2271"/>
      <c r="D6" s="2271"/>
      <c r="E6" s="2271"/>
      <c r="F6" s="2271"/>
      <c r="G6" s="2271"/>
      <c r="H6" s="2271"/>
      <c r="I6" s="2271"/>
      <c r="J6" s="2271"/>
      <c r="K6" s="2271"/>
      <c r="L6" s="2271"/>
      <c r="M6" s="2271"/>
      <c r="N6" s="2271"/>
      <c r="O6" s="2271"/>
      <c r="P6" s="2271"/>
      <c r="Q6" s="2271"/>
      <c r="R6" s="2271"/>
      <c r="S6" s="2271"/>
      <c r="T6" s="2271"/>
      <c r="U6" s="2271"/>
      <c r="V6" s="2271"/>
      <c r="W6" s="2271"/>
      <c r="X6" s="985"/>
      <c r="Y6" s="985"/>
      <c r="Z6" s="985"/>
      <c r="AA6" s="985"/>
      <c r="AB6" s="985"/>
    </row>
    <row r="7" spans="1:28" ht="15.75" customHeight="1" x14ac:dyDescent="0.2">
      <c r="K7" t="s">
        <v>56</v>
      </c>
      <c r="W7" s="1706"/>
    </row>
    <row r="8" spans="1:28" s="2261" customFormat="1" ht="20.25" customHeight="1" x14ac:dyDescent="0.2">
      <c r="W8" s="1706"/>
    </row>
    <row r="9" spans="1:28" ht="13.5" thickBot="1" x14ac:dyDescent="0.25"/>
    <row r="10" spans="1:28" ht="31.5" customHeight="1" x14ac:dyDescent="0.2">
      <c r="A10" s="1713" t="s">
        <v>360</v>
      </c>
      <c r="B10" s="1018" t="s">
        <v>31</v>
      </c>
      <c r="C10" s="1018" t="s">
        <v>1038</v>
      </c>
      <c r="D10" s="1018" t="s">
        <v>759</v>
      </c>
      <c r="E10" s="1018" t="s">
        <v>1022</v>
      </c>
      <c r="F10" s="1018" t="s">
        <v>1023</v>
      </c>
      <c r="G10" s="1018" t="s">
        <v>1024</v>
      </c>
      <c r="H10" s="1018" t="s">
        <v>1025</v>
      </c>
      <c r="I10" s="1018" t="s">
        <v>763</v>
      </c>
      <c r="J10" s="1018" t="s">
        <v>764</v>
      </c>
      <c r="K10" s="1018" t="s">
        <v>1027</v>
      </c>
      <c r="L10" s="1018" t="s">
        <v>766</v>
      </c>
      <c r="M10" s="1018" t="s">
        <v>1028</v>
      </c>
      <c r="N10" s="1018" t="s">
        <v>1029</v>
      </c>
      <c r="O10" s="1018" t="s">
        <v>1030</v>
      </c>
      <c r="P10" s="1018" t="s">
        <v>1031</v>
      </c>
      <c r="Q10" s="1018" t="s">
        <v>146</v>
      </c>
      <c r="R10" s="1018" t="s">
        <v>1032</v>
      </c>
      <c r="S10" s="1018" t="s">
        <v>1033</v>
      </c>
      <c r="T10" s="1018" t="s">
        <v>1034</v>
      </c>
      <c r="U10" s="1018" t="s">
        <v>1035</v>
      </c>
      <c r="V10" s="1018" t="s">
        <v>1036</v>
      </c>
      <c r="W10" s="987" t="s">
        <v>1021</v>
      </c>
    </row>
    <row r="11" spans="1:28" ht="41.25" customHeight="1" x14ac:dyDescent="0.2">
      <c r="A11" s="193"/>
      <c r="B11" s="194"/>
      <c r="C11" s="1716" t="s">
        <v>379</v>
      </c>
      <c r="D11" s="1716" t="s">
        <v>781</v>
      </c>
      <c r="E11" s="1716" t="s">
        <v>782</v>
      </c>
      <c r="F11" s="1716" t="s">
        <v>782</v>
      </c>
      <c r="G11" s="1716" t="s">
        <v>782</v>
      </c>
      <c r="H11" s="1716" t="s">
        <v>1026</v>
      </c>
      <c r="I11" s="1716" t="s">
        <v>1026</v>
      </c>
      <c r="J11" s="1716" t="s">
        <v>1026</v>
      </c>
      <c r="K11" s="1716" t="s">
        <v>782</v>
      </c>
      <c r="L11" s="1716" t="s">
        <v>782</v>
      </c>
      <c r="M11" s="1716" t="s">
        <v>1026</v>
      </c>
      <c r="N11" s="1716" t="s">
        <v>782</v>
      </c>
      <c r="O11" s="1716" t="s">
        <v>782</v>
      </c>
      <c r="P11" s="1716" t="s">
        <v>782</v>
      </c>
      <c r="Q11" s="1716"/>
      <c r="R11" s="1716" t="s">
        <v>643</v>
      </c>
      <c r="S11" s="1716" t="s">
        <v>643</v>
      </c>
      <c r="T11" s="1716" t="s">
        <v>643</v>
      </c>
      <c r="U11" s="1716" t="s">
        <v>643</v>
      </c>
      <c r="V11" s="1716" t="s">
        <v>1037</v>
      </c>
      <c r="W11" s="1023"/>
    </row>
    <row r="12" spans="1:28" x14ac:dyDescent="0.2">
      <c r="A12" s="1714">
        <v>1</v>
      </c>
      <c r="B12" s="1715">
        <v>2</v>
      </c>
      <c r="C12" s="1715">
        <v>3</v>
      </c>
      <c r="D12" s="1724">
        <v>4</v>
      </c>
      <c r="E12" s="1724">
        <v>5</v>
      </c>
      <c r="F12" s="1724">
        <v>6</v>
      </c>
      <c r="G12" s="1724">
        <v>7</v>
      </c>
      <c r="H12" s="1724">
        <v>8</v>
      </c>
      <c r="I12" s="1724">
        <v>9</v>
      </c>
      <c r="J12" s="1724">
        <v>10</v>
      </c>
      <c r="K12" s="1724">
        <v>11</v>
      </c>
      <c r="L12" s="1724">
        <v>12</v>
      </c>
      <c r="M12" s="1724">
        <v>13</v>
      </c>
      <c r="N12" s="1724">
        <v>14</v>
      </c>
      <c r="O12" s="1724">
        <v>15</v>
      </c>
      <c r="P12" s="1724">
        <v>16</v>
      </c>
      <c r="Q12" s="1724">
        <v>17</v>
      </c>
      <c r="R12" s="1724">
        <v>18</v>
      </c>
      <c r="S12" s="1724">
        <v>19</v>
      </c>
      <c r="T12" s="1724">
        <v>20</v>
      </c>
      <c r="U12" s="1724">
        <v>21</v>
      </c>
      <c r="V12" s="1724">
        <v>22</v>
      </c>
      <c r="W12" s="1725">
        <v>23</v>
      </c>
    </row>
    <row r="13" spans="1:28" ht="39.950000000000003" customHeight="1" x14ac:dyDescent="0.2">
      <c r="A13" s="468">
        <v>1</v>
      </c>
      <c r="B13" s="1717" t="s">
        <v>1015</v>
      </c>
      <c r="C13" s="1717">
        <v>1932773.986</v>
      </c>
      <c r="D13" s="459">
        <v>54586.652999999998</v>
      </c>
      <c r="E13" s="459">
        <v>500.89</v>
      </c>
      <c r="F13" s="459">
        <v>11.217000000000001</v>
      </c>
      <c r="G13" s="459">
        <v>32.918999999999997</v>
      </c>
      <c r="H13" s="459">
        <v>80.066000000000003</v>
      </c>
      <c r="I13" s="459">
        <v>1090.4010000000001</v>
      </c>
      <c r="J13" s="459">
        <v>110.85599999999999</v>
      </c>
      <c r="K13" s="459">
        <v>28.393999999999998</v>
      </c>
      <c r="L13" s="459">
        <v>215.84200000000001</v>
      </c>
      <c r="M13" s="459">
        <v>33.433999999999997</v>
      </c>
      <c r="N13" s="459">
        <v>379.38799999999998</v>
      </c>
      <c r="O13" s="459">
        <v>29.402999999999999</v>
      </c>
      <c r="P13" s="459">
        <v>190.136</v>
      </c>
      <c r="Q13" s="459">
        <v>1174.9970000000001</v>
      </c>
      <c r="R13" s="459">
        <v>26374.878000000001</v>
      </c>
      <c r="S13" s="459">
        <v>21258.080000000002</v>
      </c>
      <c r="T13" s="459">
        <v>14536.553</v>
      </c>
      <c r="U13" s="459">
        <v>6905.9409999999998</v>
      </c>
      <c r="V13" s="459">
        <v>3.5059999999999998</v>
      </c>
      <c r="W13" s="1728">
        <v>2060317.54</v>
      </c>
    </row>
    <row r="14" spans="1:28" ht="39.950000000000003" customHeight="1" x14ac:dyDescent="0.2">
      <c r="A14" s="468">
        <v>2</v>
      </c>
      <c r="B14" s="1718" t="s">
        <v>1016</v>
      </c>
      <c r="C14" s="1717">
        <v>2482841.5559999999</v>
      </c>
      <c r="D14" s="459">
        <v>818759.01399999997</v>
      </c>
      <c r="E14" s="459">
        <v>162969.084</v>
      </c>
      <c r="F14" s="459">
        <v>201455.66200000001</v>
      </c>
      <c r="G14" s="584">
        <v>146217.70300000001</v>
      </c>
      <c r="H14" s="459">
        <v>138772.78</v>
      </c>
      <c r="I14" s="459">
        <v>261407.826</v>
      </c>
      <c r="J14" s="459">
        <v>211084.52299999999</v>
      </c>
      <c r="K14" s="459">
        <v>143036.93599999999</v>
      </c>
      <c r="L14" s="459">
        <v>249920.84299999999</v>
      </c>
      <c r="M14" s="459">
        <v>281450.016</v>
      </c>
      <c r="N14" s="459">
        <v>154980.68599999999</v>
      </c>
      <c r="O14" s="459">
        <v>223121.96100000001</v>
      </c>
      <c r="P14" s="459">
        <v>217498.58600000001</v>
      </c>
      <c r="Q14" s="459">
        <v>85221.051999999996</v>
      </c>
      <c r="R14" s="459">
        <v>224135.67999999999</v>
      </c>
      <c r="S14" s="459">
        <v>205383.554</v>
      </c>
      <c r="T14" s="459">
        <v>135154.842</v>
      </c>
      <c r="U14" s="459">
        <v>328890.50699999998</v>
      </c>
      <c r="V14" s="459">
        <v>486844.21299999999</v>
      </c>
      <c r="W14" s="1728">
        <v>7159147.0240000002</v>
      </c>
    </row>
    <row r="15" spans="1:28" ht="39.950000000000003" customHeight="1" x14ac:dyDescent="0.2">
      <c r="A15" s="1719">
        <v>3</v>
      </c>
      <c r="B15" s="1723" t="s">
        <v>1017</v>
      </c>
      <c r="C15" s="1731">
        <v>-550067.56999999983</v>
      </c>
      <c r="D15" s="1731">
        <v>-764172.36099999992</v>
      </c>
      <c r="E15" s="463">
        <v>-162468.19399999999</v>
      </c>
      <c r="F15" s="463">
        <v>-201444.44500000001</v>
      </c>
      <c r="G15" s="463">
        <v>-146184.78400000001</v>
      </c>
      <c r="H15" s="463">
        <v>-138692.71400000001</v>
      </c>
      <c r="I15" s="463">
        <v>-260317.42499999999</v>
      </c>
      <c r="J15" s="463">
        <v>-210973.66699999999</v>
      </c>
      <c r="K15" s="463">
        <v>-143008.54199999999</v>
      </c>
      <c r="L15" s="463">
        <v>-249705.00099999999</v>
      </c>
      <c r="M15" s="463">
        <v>-281416.58199999999</v>
      </c>
      <c r="N15" s="463">
        <v>-154601.29799999998</v>
      </c>
      <c r="O15" s="463">
        <v>-223092.55800000002</v>
      </c>
      <c r="P15" s="463">
        <v>-217308.45</v>
      </c>
      <c r="Q15" s="463">
        <v>-84046.054999999993</v>
      </c>
      <c r="R15" s="463">
        <v>-197760.802</v>
      </c>
      <c r="S15" s="463">
        <v>-184125.47399999999</v>
      </c>
      <c r="T15" s="463">
        <v>-120618.289</v>
      </c>
      <c r="U15" s="463">
        <v>-321984.56599999999</v>
      </c>
      <c r="V15" s="463">
        <v>-486840.70699999999</v>
      </c>
      <c r="W15" s="464">
        <v>-5098829.4840000002</v>
      </c>
    </row>
    <row r="16" spans="1:28" ht="39.950000000000003" customHeight="1" x14ac:dyDescent="0.2">
      <c r="A16" s="468">
        <v>4</v>
      </c>
      <c r="B16" s="1717" t="s">
        <v>1018</v>
      </c>
      <c r="C16" s="1717">
        <v>637337.924</v>
      </c>
      <c r="D16" s="459">
        <v>773351.66200000001</v>
      </c>
      <c r="E16" s="459">
        <v>163378.31</v>
      </c>
      <c r="F16" s="459">
        <v>202772.954</v>
      </c>
      <c r="G16" s="459">
        <v>147316.658</v>
      </c>
      <c r="H16" s="459">
        <v>139735.95499999999</v>
      </c>
      <c r="I16" s="584">
        <v>262251.58299999998</v>
      </c>
      <c r="J16" s="459">
        <v>212542.28200000001</v>
      </c>
      <c r="K16" s="459">
        <v>144313.65599999999</v>
      </c>
      <c r="L16" s="459">
        <v>251262.72500000001</v>
      </c>
      <c r="M16" s="459">
        <v>282236.38500000001</v>
      </c>
      <c r="N16" s="459">
        <v>155969.848</v>
      </c>
      <c r="O16" s="459">
        <v>224642.345</v>
      </c>
      <c r="P16" s="459">
        <v>218623.875</v>
      </c>
      <c r="Q16" s="459">
        <v>85575.807000000001</v>
      </c>
      <c r="R16" s="459">
        <v>199118.13099999999</v>
      </c>
      <c r="S16" s="459">
        <v>185808.74600000001</v>
      </c>
      <c r="T16" s="459">
        <v>121812.579</v>
      </c>
      <c r="U16" s="459">
        <v>322817.43400000001</v>
      </c>
      <c r="V16" s="459">
        <v>491546.147</v>
      </c>
      <c r="W16" s="1728">
        <v>5222415.006000001</v>
      </c>
    </row>
    <row r="17" spans="1:24" ht="39.950000000000003" customHeight="1" x14ac:dyDescent="0.2">
      <c r="A17" s="468">
        <v>5</v>
      </c>
      <c r="B17" s="1718" t="s">
        <v>1019</v>
      </c>
      <c r="C17" s="1718"/>
      <c r="D17" s="459"/>
      <c r="E17" s="459"/>
      <c r="F17" s="459"/>
      <c r="G17" s="459"/>
      <c r="H17" s="459"/>
      <c r="I17" s="459"/>
      <c r="J17" s="459"/>
      <c r="K17" s="459"/>
      <c r="L17" s="459"/>
      <c r="M17" s="459"/>
      <c r="N17" s="459"/>
      <c r="O17" s="459"/>
      <c r="P17" s="459"/>
      <c r="Q17" s="459"/>
      <c r="R17" s="459"/>
      <c r="S17" s="459"/>
      <c r="T17" s="459"/>
      <c r="U17" s="459"/>
      <c r="V17" s="459"/>
      <c r="W17" s="1728"/>
    </row>
    <row r="18" spans="1:24" ht="39.950000000000003" customHeight="1" x14ac:dyDescent="0.2">
      <c r="A18" s="1719">
        <v>6</v>
      </c>
      <c r="B18" s="1723" t="s">
        <v>1020</v>
      </c>
      <c r="C18" s="1731">
        <v>637337.924</v>
      </c>
      <c r="D18" s="463">
        <v>773351.66200000001</v>
      </c>
      <c r="E18" s="463">
        <v>163378.31</v>
      </c>
      <c r="F18" s="463">
        <v>202772.954</v>
      </c>
      <c r="G18" s="463">
        <v>147316.658</v>
      </c>
      <c r="H18" s="463">
        <v>139735.95499999999</v>
      </c>
      <c r="I18" s="463">
        <v>262251.58299999998</v>
      </c>
      <c r="J18" s="463">
        <v>212542.28200000001</v>
      </c>
      <c r="K18" s="463">
        <v>144313.65599999999</v>
      </c>
      <c r="L18" s="463">
        <v>251262.72500000001</v>
      </c>
      <c r="M18" s="463">
        <v>282236.38500000001</v>
      </c>
      <c r="N18" s="463">
        <v>155969.848</v>
      </c>
      <c r="O18" s="463">
        <v>224642.345</v>
      </c>
      <c r="P18" s="463">
        <v>218623.875</v>
      </c>
      <c r="Q18" s="463">
        <v>85575.807000000001</v>
      </c>
      <c r="R18" s="463">
        <v>199118.13099999999</v>
      </c>
      <c r="S18" s="463">
        <v>185808.74600000001</v>
      </c>
      <c r="T18" s="463">
        <v>121812.579</v>
      </c>
      <c r="U18" s="463">
        <v>322817.43400000001</v>
      </c>
      <c r="V18" s="463">
        <v>491546.147</v>
      </c>
      <c r="W18" s="464">
        <v>5222415.006000001</v>
      </c>
    </row>
    <row r="19" spans="1:24" ht="39.950000000000003" customHeight="1" x14ac:dyDescent="0.2">
      <c r="A19" s="1720">
        <v>7</v>
      </c>
      <c r="B19" s="1721" t="s">
        <v>1071</v>
      </c>
      <c r="C19" s="1727">
        <v>87270.354000000167</v>
      </c>
      <c r="D19" s="1727">
        <v>9179.3010000000941</v>
      </c>
      <c r="E19" s="1727">
        <v>910.11600000000908</v>
      </c>
      <c r="F19" s="1727">
        <v>1328.5089999999909</v>
      </c>
      <c r="G19" s="1727">
        <v>1131.8739999999816</v>
      </c>
      <c r="H19" s="1727">
        <v>1043.24099999998</v>
      </c>
      <c r="I19" s="1727">
        <v>1934.1579999999958</v>
      </c>
      <c r="J19" s="1727">
        <v>1568.6150000000198</v>
      </c>
      <c r="K19" s="1727">
        <v>1305.1140000000014</v>
      </c>
      <c r="L19" s="1727">
        <v>1557.7240000000165</v>
      </c>
      <c r="M19" s="1727">
        <v>819.80300000001444</v>
      </c>
      <c r="N19" s="1727">
        <v>1368.5500000000175</v>
      </c>
      <c r="O19" s="1727">
        <v>1549.7869999999821</v>
      </c>
      <c r="P19" s="1727">
        <v>1315.4249999999884</v>
      </c>
      <c r="Q19" s="1727">
        <v>1529.7520000000077</v>
      </c>
      <c r="R19" s="1727">
        <v>1357.3289999999979</v>
      </c>
      <c r="S19" s="1727">
        <v>1683.2720000000263</v>
      </c>
      <c r="T19" s="1727">
        <v>1194.2899999999936</v>
      </c>
      <c r="U19" s="1727">
        <v>832.86800000001676</v>
      </c>
      <c r="V19" s="1727">
        <v>4705.4400000000023</v>
      </c>
      <c r="W19" s="1729">
        <v>123585.52200000081</v>
      </c>
      <c r="X19" s="2261"/>
    </row>
    <row r="20" spans="1:24" ht="39.950000000000003" customHeight="1" x14ac:dyDescent="0.2">
      <c r="A20" s="1720">
        <v>8</v>
      </c>
      <c r="B20" s="1722" t="s">
        <v>1011</v>
      </c>
      <c r="C20" s="1717">
        <v>38373.660000000003</v>
      </c>
      <c r="D20" s="1726">
        <v>2147.7750000000001</v>
      </c>
      <c r="E20" s="1726">
        <v>300.96199999999999</v>
      </c>
      <c r="F20" s="1726">
        <v>59.953000000000003</v>
      </c>
      <c r="G20" s="1726">
        <v>176.16</v>
      </c>
      <c r="H20" s="1726">
        <v>1008.063</v>
      </c>
      <c r="I20" s="1726">
        <v>419.67599999999999</v>
      </c>
      <c r="J20" s="1726">
        <v>749.67200000000003</v>
      </c>
      <c r="K20" s="1726">
        <v>102.812</v>
      </c>
      <c r="L20" s="1726">
        <v>285.47199999999998</v>
      </c>
      <c r="M20" s="1726">
        <v>819.803</v>
      </c>
      <c r="N20" s="1726">
        <v>1368.55</v>
      </c>
      <c r="O20" s="1726">
        <v>598.33399999999995</v>
      </c>
      <c r="P20" s="1726">
        <v>329.34</v>
      </c>
      <c r="Q20" s="1726">
        <v>10.381</v>
      </c>
      <c r="R20" s="1726">
        <v>1125.2</v>
      </c>
      <c r="S20" s="1726">
        <v>936.86800000000005</v>
      </c>
      <c r="T20" s="1726">
        <v>414.23899999999998</v>
      </c>
      <c r="U20" s="1726">
        <v>832.86800000000005</v>
      </c>
      <c r="V20" s="1726">
        <v>4705.4399999999996</v>
      </c>
      <c r="W20" s="1729">
        <v>54765.228000000017</v>
      </c>
      <c r="X20" s="2261"/>
    </row>
    <row r="21" spans="1:24" ht="39.950000000000003" customHeight="1" x14ac:dyDescent="0.2">
      <c r="A21" s="1720">
        <v>9</v>
      </c>
      <c r="B21" s="1722" t="s">
        <v>1012</v>
      </c>
      <c r="C21" s="1726">
        <v>48896.694000000163</v>
      </c>
      <c r="D21" s="1726">
        <v>7031.5260000000944</v>
      </c>
      <c r="E21" s="1726">
        <v>609.15400000000909</v>
      </c>
      <c r="F21" s="1726">
        <v>1268.5559999999909</v>
      </c>
      <c r="G21" s="1726">
        <v>955.71399999998164</v>
      </c>
      <c r="H21" s="1726">
        <v>35.177999999979988</v>
      </c>
      <c r="I21" s="1726">
        <v>1514.4819999999959</v>
      </c>
      <c r="J21" s="1726">
        <v>818.94300000001977</v>
      </c>
      <c r="K21" s="1726">
        <v>1202.3020000000015</v>
      </c>
      <c r="L21" s="1726">
        <v>1272.2520000000166</v>
      </c>
      <c r="M21" s="1726">
        <v>1.4438228390645236E-11</v>
      </c>
      <c r="N21" s="1726">
        <v>1.7507773009128869E-11</v>
      </c>
      <c r="O21" s="1726">
        <v>951.45299999998213</v>
      </c>
      <c r="P21" s="1726">
        <v>986.08499999998844</v>
      </c>
      <c r="Q21" s="1726">
        <v>1519.3710000000076</v>
      </c>
      <c r="R21" s="1726">
        <v>232.12899999999786</v>
      </c>
      <c r="S21" s="1726">
        <v>746.40400000002626</v>
      </c>
      <c r="T21" s="1726">
        <v>780.05099999999356</v>
      </c>
      <c r="U21" s="1726">
        <v>1.6711965145077556E-11</v>
      </c>
      <c r="V21" s="1726">
        <v>0</v>
      </c>
      <c r="W21" s="1729">
        <v>68820.294000000285</v>
      </c>
    </row>
    <row r="22" spans="1:24" ht="24.95" customHeight="1" x14ac:dyDescent="0.2"/>
    <row r="23" spans="1:24" x14ac:dyDescent="0.2">
      <c r="D23" s="2262"/>
    </row>
    <row r="24" spans="1:24" x14ac:dyDescent="0.2">
      <c r="W24" s="6"/>
    </row>
    <row r="34" spans="11:14" x14ac:dyDescent="0.2">
      <c r="K34" s="2272"/>
      <c r="L34" s="2272"/>
      <c r="M34" s="2272"/>
      <c r="N34" s="2272"/>
    </row>
    <row r="35" spans="11:14" x14ac:dyDescent="0.2">
      <c r="K35" s="2272"/>
      <c r="L35" s="2272"/>
      <c r="M35" s="2272"/>
      <c r="N35" s="2272"/>
    </row>
    <row r="36" spans="11:14" x14ac:dyDescent="0.2">
      <c r="K36" s="2272"/>
      <c r="L36" s="2272"/>
      <c r="M36" s="2272"/>
      <c r="N36" s="2272"/>
    </row>
    <row r="37" spans="11:14" x14ac:dyDescent="0.2">
      <c r="K37" s="2272"/>
      <c r="L37" s="2272"/>
      <c r="M37" s="2272"/>
      <c r="N37" s="2272"/>
    </row>
    <row r="38" spans="11:14" x14ac:dyDescent="0.2">
      <c r="K38" s="2272"/>
      <c r="L38" s="2272"/>
      <c r="M38" s="2272"/>
      <c r="N38" s="2272"/>
    </row>
    <row r="39" spans="11:14" x14ac:dyDescent="0.2">
      <c r="K39" s="2272"/>
      <c r="L39" s="2272"/>
      <c r="M39" s="2272"/>
      <c r="N39" s="2272"/>
    </row>
    <row r="40" spans="11:14" x14ac:dyDescent="0.2">
      <c r="K40" s="2272"/>
      <c r="L40" s="2272"/>
      <c r="M40" s="2272"/>
      <c r="N40" s="2272"/>
    </row>
    <row r="41" spans="11:14" x14ac:dyDescent="0.2">
      <c r="K41" s="2272"/>
      <c r="L41" s="2272"/>
      <c r="M41" s="2272"/>
      <c r="N41" s="2272"/>
    </row>
    <row r="42" spans="11:14" x14ac:dyDescent="0.2">
      <c r="K42" s="2272"/>
      <c r="L42" s="2272"/>
      <c r="M42" s="2272"/>
      <c r="N42" s="2272"/>
    </row>
    <row r="43" spans="11:14" x14ac:dyDescent="0.2">
      <c r="K43" s="2272"/>
      <c r="L43" s="2272"/>
      <c r="M43" s="2272"/>
      <c r="N43" s="2272"/>
    </row>
    <row r="44" spans="11:14" x14ac:dyDescent="0.2">
      <c r="K44" s="2272"/>
      <c r="L44" s="2272"/>
      <c r="M44" s="2272"/>
      <c r="N44" s="2272"/>
    </row>
  </sheetData>
  <mergeCells count="1">
    <mergeCell ref="A5:W5"/>
  </mergeCells>
  <printOptions horizontalCentered="1"/>
  <pageMargins left="0.31496062992125984" right="0.31496062992125984" top="0.98" bottom="0.74803149606299213" header="0.31496062992125984" footer="0.31496062992125984"/>
  <pageSetup paperSize="9" scale="51" orientation="landscape" r:id="rId1"/>
  <colBreaks count="1" manualBreakCount="1">
    <brk id="23" max="20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C1" workbookViewId="0">
      <selection activeCell="L45" sqref="L45"/>
    </sheetView>
  </sheetViews>
  <sheetFormatPr defaultRowHeight="12.75" x14ac:dyDescent="0.2"/>
  <cols>
    <col min="1" max="1" width="35.7109375" style="84" customWidth="1"/>
    <col min="2" max="2" width="9.7109375" style="84" customWidth="1"/>
    <col min="3" max="3" width="9.140625" style="84"/>
    <col min="4" max="4" width="9.7109375" style="84" customWidth="1"/>
    <col min="5" max="7" width="9.140625" style="84"/>
    <col min="8" max="8" width="26.7109375" style="84" customWidth="1"/>
    <col min="9" max="9" width="9.85546875" style="84" customWidth="1"/>
    <col min="10" max="10" width="9.28515625" style="84" bestFit="1" customWidth="1"/>
    <col min="11" max="11" width="9.7109375" style="84" customWidth="1"/>
    <col min="12" max="16384" width="9.140625" style="84"/>
  </cols>
  <sheetData>
    <row r="1" spans="1:14" x14ac:dyDescent="0.2">
      <c r="A1" s="163"/>
      <c r="B1" s="163"/>
      <c r="C1" s="163"/>
      <c r="D1" s="163"/>
      <c r="E1" s="163"/>
      <c r="F1" s="163"/>
      <c r="G1" s="163"/>
      <c r="H1" s="164"/>
      <c r="I1" s="163"/>
      <c r="J1" s="163"/>
      <c r="K1" s="163"/>
      <c r="L1" s="164"/>
      <c r="M1" s="163"/>
      <c r="N1" s="316" t="s">
        <v>678</v>
      </c>
    </row>
    <row r="2" spans="1:14" x14ac:dyDescent="0.2">
      <c r="A2" s="163"/>
      <c r="B2" s="163"/>
      <c r="C2" s="163"/>
      <c r="D2" s="163"/>
      <c r="E2" s="163"/>
      <c r="F2" s="163"/>
      <c r="G2" s="163"/>
      <c r="H2" s="164"/>
      <c r="I2" s="163"/>
      <c r="J2" s="163"/>
      <c r="K2" s="163"/>
      <c r="L2" s="165"/>
      <c r="M2" s="163"/>
      <c r="N2" s="317" t="s">
        <v>55</v>
      </c>
    </row>
    <row r="3" spans="1:14" x14ac:dyDescent="0.2">
      <c r="A3" s="163"/>
      <c r="B3" s="163"/>
      <c r="C3" s="163"/>
      <c r="D3" s="163"/>
      <c r="E3" s="163"/>
      <c r="F3" s="163"/>
      <c r="G3" s="163"/>
      <c r="H3" s="164"/>
      <c r="I3" s="163"/>
      <c r="J3" s="163"/>
      <c r="K3" s="163"/>
      <c r="L3" s="164"/>
      <c r="M3" s="163"/>
      <c r="N3" s="163"/>
    </row>
    <row r="4" spans="1:14" ht="15.75" x14ac:dyDescent="0.25">
      <c r="A4" s="2485" t="s">
        <v>680</v>
      </c>
      <c r="B4" s="2485"/>
      <c r="C4" s="2485"/>
      <c r="D4" s="2485"/>
      <c r="E4" s="2485"/>
      <c r="F4" s="2485"/>
      <c r="G4" s="2485"/>
      <c r="H4" s="2485"/>
      <c r="I4" s="2485"/>
      <c r="J4" s="2485"/>
      <c r="K4" s="2485"/>
      <c r="L4" s="2485"/>
      <c r="M4" s="2485"/>
      <c r="N4" s="2485"/>
    </row>
    <row r="5" spans="1:14" x14ac:dyDescent="0.2">
      <c r="A5" s="2486" t="s">
        <v>56</v>
      </c>
      <c r="B5" s="2486"/>
      <c r="C5" s="2486"/>
      <c r="D5" s="2486"/>
      <c r="E5" s="2486"/>
      <c r="F5" s="2486"/>
      <c r="G5" s="2486"/>
      <c r="H5" s="2486"/>
      <c r="I5" s="2486"/>
      <c r="J5" s="2486"/>
      <c r="K5" s="2486"/>
      <c r="L5" s="2486"/>
      <c r="M5" s="2486"/>
      <c r="N5" s="2486"/>
    </row>
    <row r="6" spans="1:14" ht="13.5" thickBot="1" x14ac:dyDescent="0.25">
      <c r="A6" s="164"/>
      <c r="B6" s="166"/>
      <c r="C6" s="166"/>
      <c r="D6" s="166"/>
      <c r="E6" s="166"/>
      <c r="F6" s="166"/>
      <c r="G6" s="166"/>
      <c r="H6" s="166"/>
      <c r="I6" s="164"/>
      <c r="J6" s="164"/>
      <c r="K6" s="164"/>
      <c r="L6" s="164"/>
      <c r="M6" s="164"/>
      <c r="N6" s="164"/>
    </row>
    <row r="7" spans="1:14" x14ac:dyDescent="0.2">
      <c r="A7" s="927"/>
      <c r="B7" s="928"/>
      <c r="C7" s="928"/>
      <c r="D7" s="928"/>
      <c r="E7" s="928"/>
      <c r="F7" s="928"/>
      <c r="G7" s="929"/>
      <c r="H7" s="927"/>
      <c r="I7" s="928"/>
      <c r="J7" s="928"/>
      <c r="K7" s="928"/>
      <c r="L7" s="928"/>
      <c r="M7" s="928"/>
      <c r="N7" s="930"/>
    </row>
    <row r="8" spans="1:14" x14ac:dyDescent="0.2">
      <c r="A8" s="931"/>
      <c r="B8" s="932"/>
      <c r="C8" s="932"/>
      <c r="D8" s="933" t="s">
        <v>331</v>
      </c>
      <c r="E8" s="932"/>
      <c r="F8" s="932"/>
      <c r="G8" s="934" t="s">
        <v>332</v>
      </c>
      <c r="H8" s="931"/>
      <c r="I8" s="932"/>
      <c r="J8" s="932"/>
      <c r="K8" s="933" t="s">
        <v>331</v>
      </c>
      <c r="L8" s="935"/>
      <c r="M8" s="932"/>
      <c r="N8" s="936" t="s">
        <v>332</v>
      </c>
    </row>
    <row r="9" spans="1:14" x14ac:dyDescent="0.2">
      <c r="A9" s="931"/>
      <c r="B9" s="933" t="s">
        <v>331</v>
      </c>
      <c r="C9" s="932"/>
      <c r="D9" s="933" t="s">
        <v>333</v>
      </c>
      <c r="E9" s="933" t="s">
        <v>332</v>
      </c>
      <c r="F9" s="932"/>
      <c r="G9" s="934" t="s">
        <v>333</v>
      </c>
      <c r="H9" s="937"/>
      <c r="I9" s="933" t="s">
        <v>331</v>
      </c>
      <c r="J9" s="932"/>
      <c r="K9" s="933" t="s">
        <v>333</v>
      </c>
      <c r="L9" s="933" t="s">
        <v>332</v>
      </c>
      <c r="M9" s="932"/>
      <c r="N9" s="936" t="s">
        <v>333</v>
      </c>
    </row>
    <row r="10" spans="1:14" x14ac:dyDescent="0.2">
      <c r="A10" s="938" t="s">
        <v>334</v>
      </c>
      <c r="B10" s="933" t="s">
        <v>333</v>
      </c>
      <c r="C10" s="932"/>
      <c r="D10" s="933" t="s">
        <v>335</v>
      </c>
      <c r="E10" s="933" t="s">
        <v>333</v>
      </c>
      <c r="F10" s="932"/>
      <c r="G10" s="934" t="s">
        <v>335</v>
      </c>
      <c r="H10" s="938" t="s">
        <v>336</v>
      </c>
      <c r="I10" s="933" t="s">
        <v>333</v>
      </c>
      <c r="J10" s="932"/>
      <c r="K10" s="933" t="s">
        <v>335</v>
      </c>
      <c r="L10" s="933" t="s">
        <v>333</v>
      </c>
      <c r="M10" s="932"/>
      <c r="N10" s="936" t="s">
        <v>335</v>
      </c>
    </row>
    <row r="11" spans="1:14" x14ac:dyDescent="0.2">
      <c r="A11" s="938"/>
      <c r="B11" s="933" t="s">
        <v>337</v>
      </c>
      <c r="C11" s="933" t="s">
        <v>338</v>
      </c>
      <c r="D11" s="933" t="s">
        <v>339</v>
      </c>
      <c r="E11" s="933" t="s">
        <v>337</v>
      </c>
      <c r="F11" s="933" t="s">
        <v>338</v>
      </c>
      <c r="G11" s="934" t="s">
        <v>339</v>
      </c>
      <c r="H11" s="938"/>
      <c r="I11" s="933" t="s">
        <v>337</v>
      </c>
      <c r="J11" s="933" t="s">
        <v>338</v>
      </c>
      <c r="K11" s="933" t="s">
        <v>339</v>
      </c>
      <c r="L11" s="933" t="s">
        <v>337</v>
      </c>
      <c r="M11" s="933" t="s">
        <v>338</v>
      </c>
      <c r="N11" s="936" t="s">
        <v>339</v>
      </c>
    </row>
    <row r="12" spans="1:14" x14ac:dyDescent="0.2">
      <c r="A12" s="938"/>
      <c r="B12" s="933" t="s">
        <v>340</v>
      </c>
      <c r="C12" s="933" t="s">
        <v>341</v>
      </c>
      <c r="D12" s="933" t="s">
        <v>342</v>
      </c>
      <c r="E12" s="933" t="s">
        <v>340</v>
      </c>
      <c r="F12" s="933" t="s">
        <v>341</v>
      </c>
      <c r="G12" s="934" t="s">
        <v>342</v>
      </c>
      <c r="H12" s="938"/>
      <c r="I12" s="933" t="s">
        <v>340</v>
      </c>
      <c r="J12" s="933" t="s">
        <v>341</v>
      </c>
      <c r="K12" s="933" t="s">
        <v>342</v>
      </c>
      <c r="L12" s="933" t="s">
        <v>340</v>
      </c>
      <c r="M12" s="933" t="s">
        <v>341</v>
      </c>
      <c r="N12" s="936" t="s">
        <v>342</v>
      </c>
    </row>
    <row r="13" spans="1:14" x14ac:dyDescent="0.2">
      <c r="A13" s="938"/>
      <c r="B13" s="933" t="s">
        <v>343</v>
      </c>
      <c r="C13" s="933" t="s">
        <v>344</v>
      </c>
      <c r="D13" s="933" t="s">
        <v>343</v>
      </c>
      <c r="E13" s="933" t="s">
        <v>343</v>
      </c>
      <c r="F13" s="933" t="s">
        <v>344</v>
      </c>
      <c r="G13" s="934" t="s">
        <v>343</v>
      </c>
      <c r="H13" s="937"/>
      <c r="I13" s="933" t="s">
        <v>343</v>
      </c>
      <c r="J13" s="933" t="s">
        <v>344</v>
      </c>
      <c r="K13" s="933" t="s">
        <v>343</v>
      </c>
      <c r="L13" s="933" t="s">
        <v>343</v>
      </c>
      <c r="M13" s="933" t="s">
        <v>344</v>
      </c>
      <c r="N13" s="936" t="s">
        <v>343</v>
      </c>
    </row>
    <row r="14" spans="1:14" x14ac:dyDescent="0.2">
      <c r="A14" s="938"/>
      <c r="B14" s="933" t="s">
        <v>345</v>
      </c>
      <c r="C14" s="933" t="s">
        <v>490</v>
      </c>
      <c r="D14" s="933" t="s">
        <v>345</v>
      </c>
      <c r="E14" s="933" t="s">
        <v>345</v>
      </c>
      <c r="F14" s="933" t="s">
        <v>490</v>
      </c>
      <c r="G14" s="934" t="s">
        <v>345</v>
      </c>
      <c r="H14" s="937"/>
      <c r="I14" s="933" t="s">
        <v>345</v>
      </c>
      <c r="J14" s="933" t="s">
        <v>490</v>
      </c>
      <c r="K14" s="933" t="s">
        <v>345</v>
      </c>
      <c r="L14" s="933" t="s">
        <v>345</v>
      </c>
      <c r="M14" s="933" t="s">
        <v>490</v>
      </c>
      <c r="N14" s="936" t="s">
        <v>345</v>
      </c>
    </row>
    <row r="15" spans="1:14" x14ac:dyDescent="0.2">
      <c r="A15" s="938"/>
      <c r="B15" s="933" t="s">
        <v>348</v>
      </c>
      <c r="C15" s="933" t="s">
        <v>349</v>
      </c>
      <c r="D15" s="933" t="s">
        <v>348</v>
      </c>
      <c r="E15" s="933" t="s">
        <v>348</v>
      </c>
      <c r="F15" s="933" t="s">
        <v>349</v>
      </c>
      <c r="G15" s="934" t="s">
        <v>348</v>
      </c>
      <c r="H15" s="937"/>
      <c r="I15" s="933" t="s">
        <v>348</v>
      </c>
      <c r="J15" s="933" t="s">
        <v>349</v>
      </c>
      <c r="K15" s="933" t="s">
        <v>348</v>
      </c>
      <c r="L15" s="933" t="s">
        <v>348</v>
      </c>
      <c r="M15" s="933" t="s">
        <v>349</v>
      </c>
      <c r="N15" s="936" t="s">
        <v>348</v>
      </c>
    </row>
    <row r="16" spans="1:14" x14ac:dyDescent="0.2">
      <c r="A16" s="939"/>
      <c r="B16" s="940" t="s">
        <v>350</v>
      </c>
      <c r="C16" s="941"/>
      <c r="D16" s="940" t="s">
        <v>350</v>
      </c>
      <c r="E16" s="940" t="s">
        <v>350</v>
      </c>
      <c r="F16" s="941"/>
      <c r="G16" s="942" t="s">
        <v>350</v>
      </c>
      <c r="H16" s="943"/>
      <c r="I16" s="940" t="s">
        <v>350</v>
      </c>
      <c r="J16" s="941"/>
      <c r="K16" s="940" t="s">
        <v>350</v>
      </c>
      <c r="L16" s="940" t="s">
        <v>350</v>
      </c>
      <c r="M16" s="941"/>
      <c r="N16" s="944" t="s">
        <v>350</v>
      </c>
    </row>
    <row r="17" spans="1:14" x14ac:dyDescent="0.2">
      <c r="A17" s="945">
        <v>1</v>
      </c>
      <c r="B17" s="946">
        <v>2</v>
      </c>
      <c r="C17" s="946">
        <v>3</v>
      </c>
      <c r="D17" s="946">
        <v>4</v>
      </c>
      <c r="E17" s="946">
        <v>5</v>
      </c>
      <c r="F17" s="946">
        <v>6</v>
      </c>
      <c r="G17" s="947">
        <v>7</v>
      </c>
      <c r="H17" s="945">
        <v>8</v>
      </c>
      <c r="I17" s="946">
        <v>9</v>
      </c>
      <c r="J17" s="946">
        <v>10</v>
      </c>
      <c r="K17" s="946">
        <v>11</v>
      </c>
      <c r="L17" s="946">
        <v>12</v>
      </c>
      <c r="M17" s="946">
        <v>13</v>
      </c>
      <c r="N17" s="948">
        <v>14</v>
      </c>
    </row>
    <row r="18" spans="1:14" x14ac:dyDescent="0.2">
      <c r="A18" s="938"/>
      <c r="B18" s="935"/>
      <c r="C18" s="935"/>
      <c r="D18" s="935"/>
      <c r="E18" s="935"/>
      <c r="F18" s="935"/>
      <c r="G18" s="949"/>
      <c r="H18" s="938"/>
      <c r="I18" s="935"/>
      <c r="J18" s="935"/>
      <c r="K18" s="935"/>
      <c r="L18" s="935"/>
      <c r="M18" s="933"/>
      <c r="N18" s="936"/>
    </row>
    <row r="19" spans="1:14" x14ac:dyDescent="0.2">
      <c r="A19" s="950" t="s">
        <v>719</v>
      </c>
      <c r="B19" s="951"/>
      <c r="C19" s="935"/>
      <c r="D19" s="935"/>
      <c r="E19" s="951"/>
      <c r="F19" s="935"/>
      <c r="G19" s="949"/>
      <c r="H19" s="950" t="s">
        <v>351</v>
      </c>
      <c r="I19" s="935"/>
      <c r="J19" s="935"/>
      <c r="K19" s="935"/>
      <c r="L19" s="935"/>
      <c r="M19" s="933"/>
      <c r="N19" s="936"/>
    </row>
    <row r="20" spans="1:14" x14ac:dyDescent="0.2">
      <c r="A20" s="931"/>
      <c r="B20" s="932"/>
      <c r="C20" s="932"/>
      <c r="D20" s="932"/>
      <c r="E20" s="932"/>
      <c r="F20" s="932"/>
      <c r="G20" s="952"/>
      <c r="H20" s="938"/>
      <c r="I20" s="935"/>
      <c r="J20" s="935"/>
      <c r="K20" s="935"/>
      <c r="L20" s="935"/>
      <c r="M20" s="933"/>
      <c r="N20" s="936"/>
    </row>
    <row r="21" spans="1:14" x14ac:dyDescent="0.2">
      <c r="A21" s="931" t="s">
        <v>666</v>
      </c>
      <c r="B21" s="932">
        <v>152222</v>
      </c>
      <c r="C21" s="932"/>
      <c r="D21" s="952">
        <f>SUM(B21:C21)</f>
        <v>152222</v>
      </c>
      <c r="E21" s="932">
        <v>140507</v>
      </c>
      <c r="F21" s="932"/>
      <c r="G21" s="952">
        <f>SUM(E21:F21)</f>
        <v>140507</v>
      </c>
      <c r="H21" s="931" t="s">
        <v>720</v>
      </c>
      <c r="I21" s="932">
        <v>85835489</v>
      </c>
      <c r="J21" s="932"/>
      <c r="K21" s="932">
        <f>SUM(I21:J21)</f>
        <v>85835489</v>
      </c>
      <c r="L21" s="932">
        <v>84359431</v>
      </c>
      <c r="M21" s="932"/>
      <c r="N21" s="954">
        <f>SUM(L21:M21)</f>
        <v>84359431</v>
      </c>
    </row>
    <row r="22" spans="1:14" x14ac:dyDescent="0.2">
      <c r="A22" s="931"/>
      <c r="B22" s="932"/>
      <c r="C22" s="932"/>
      <c r="D22" s="952"/>
      <c r="E22" s="932"/>
      <c r="F22" s="932"/>
      <c r="G22" s="952"/>
      <c r="H22" s="931"/>
      <c r="I22" s="932"/>
      <c r="J22" s="932"/>
      <c r="K22" s="932"/>
      <c r="L22" s="932"/>
      <c r="M22" s="932"/>
      <c r="N22" s="954"/>
    </row>
    <row r="23" spans="1:14" x14ac:dyDescent="0.2">
      <c r="A23" s="931" t="s">
        <v>667</v>
      </c>
      <c r="B23" s="932">
        <v>84452997</v>
      </c>
      <c r="C23" s="932"/>
      <c r="D23" s="952">
        <f>SUM(B23:C23)</f>
        <v>84452997</v>
      </c>
      <c r="E23" s="932">
        <v>82498138</v>
      </c>
      <c r="F23" s="932"/>
      <c r="G23" s="952">
        <f>SUM(E23:F23)</f>
        <v>82498138</v>
      </c>
      <c r="H23" s="931" t="s">
        <v>721</v>
      </c>
      <c r="I23" s="932">
        <v>2226709</v>
      </c>
      <c r="J23" s="932"/>
      <c r="K23" s="932">
        <f>SUM(I23:J23)</f>
        <v>2226709</v>
      </c>
      <c r="L23" s="932">
        <v>2374180</v>
      </c>
      <c r="M23" s="932"/>
      <c r="N23" s="954">
        <f>SUM(L23:M23)</f>
        <v>2374180</v>
      </c>
    </row>
    <row r="24" spans="1:14" x14ac:dyDescent="0.2">
      <c r="A24" s="931"/>
      <c r="B24" s="932"/>
      <c r="C24" s="932"/>
      <c r="D24" s="952"/>
      <c r="E24" s="932"/>
      <c r="F24" s="932"/>
      <c r="G24" s="952"/>
      <c r="H24" s="931"/>
      <c r="I24" s="932"/>
      <c r="J24" s="932"/>
      <c r="K24" s="932"/>
      <c r="L24" s="932"/>
      <c r="M24" s="932"/>
      <c r="N24" s="954"/>
    </row>
    <row r="25" spans="1:14" x14ac:dyDescent="0.2">
      <c r="A25" s="931" t="s">
        <v>668</v>
      </c>
      <c r="B25" s="932">
        <v>1906615</v>
      </c>
      <c r="C25" s="932"/>
      <c r="D25" s="952">
        <f>SUM(B25:C25)</f>
        <v>1906615</v>
      </c>
      <c r="E25" s="932">
        <v>2280100</v>
      </c>
      <c r="F25" s="932"/>
      <c r="G25" s="952">
        <f>SUM(E25:F25)</f>
        <v>2280100</v>
      </c>
      <c r="H25" s="931" t="s">
        <v>722</v>
      </c>
      <c r="I25" s="932">
        <v>22297</v>
      </c>
      <c r="J25" s="932"/>
      <c r="K25" s="932">
        <f>SUM(I25:J25)</f>
        <v>22297</v>
      </c>
      <c r="L25" s="932">
        <v>22297</v>
      </c>
      <c r="M25" s="932"/>
      <c r="N25" s="954">
        <f>SUM(L25:M25)</f>
        <v>22297</v>
      </c>
    </row>
    <row r="26" spans="1:14" x14ac:dyDescent="0.2">
      <c r="A26" s="931"/>
      <c r="B26" s="932"/>
      <c r="C26" s="932"/>
      <c r="D26" s="952"/>
      <c r="E26" s="932"/>
      <c r="F26" s="932"/>
      <c r="G26" s="952"/>
      <c r="H26" s="931"/>
      <c r="I26" s="932"/>
      <c r="J26" s="941"/>
      <c r="K26" s="941"/>
      <c r="L26" s="953"/>
      <c r="M26" s="941"/>
      <c r="N26" s="955"/>
    </row>
    <row r="27" spans="1:14" x14ac:dyDescent="0.2">
      <c r="A27" s="931" t="s">
        <v>532</v>
      </c>
      <c r="B27" s="932">
        <v>4441962</v>
      </c>
      <c r="C27" s="932"/>
      <c r="D27" s="952">
        <f>SUM(B27:C27)</f>
        <v>4441962</v>
      </c>
      <c r="E27" s="932">
        <v>4381549</v>
      </c>
      <c r="F27" s="932"/>
      <c r="G27" s="952">
        <f>SUM(E27:F27)</f>
        <v>4381549</v>
      </c>
      <c r="H27" s="956" t="s">
        <v>352</v>
      </c>
      <c r="I27" s="957">
        <f>SUM(I21:I25)</f>
        <v>88084495</v>
      </c>
      <c r="J27" s="957">
        <f>SUM(J21:J25)</f>
        <v>0</v>
      </c>
      <c r="K27" s="957">
        <f>SUM(K21:K25)</f>
        <v>88084495</v>
      </c>
      <c r="L27" s="957">
        <f>SUM(L21:L25)</f>
        <v>86755908</v>
      </c>
      <c r="M27" s="957">
        <f>SUM(M21:M25)</f>
        <v>0</v>
      </c>
      <c r="N27" s="958">
        <f>SUM(N21:N26)</f>
        <v>86755908</v>
      </c>
    </row>
    <row r="28" spans="1:14" x14ac:dyDescent="0.2">
      <c r="A28" s="931" t="s">
        <v>534</v>
      </c>
      <c r="B28" s="932"/>
      <c r="C28" s="932"/>
      <c r="D28" s="952"/>
      <c r="E28" s="932"/>
      <c r="F28" s="932"/>
      <c r="G28" s="952"/>
      <c r="H28" s="959"/>
      <c r="I28" s="960"/>
      <c r="J28" s="932"/>
      <c r="K28" s="932"/>
      <c r="L28" s="961"/>
      <c r="M28" s="932"/>
      <c r="N28" s="954"/>
    </row>
    <row r="29" spans="1:14" x14ac:dyDescent="0.2">
      <c r="A29" s="931" t="s">
        <v>533</v>
      </c>
      <c r="B29" s="932"/>
      <c r="C29" s="932"/>
      <c r="D29" s="952"/>
      <c r="E29" s="932"/>
      <c r="F29" s="932"/>
      <c r="G29" s="952"/>
      <c r="H29" s="959"/>
      <c r="I29" s="960"/>
      <c r="J29" s="932"/>
      <c r="K29" s="932"/>
      <c r="L29" s="961"/>
      <c r="M29" s="932"/>
      <c r="N29" s="954"/>
    </row>
    <row r="30" spans="1:14" x14ac:dyDescent="0.2">
      <c r="A30" s="943"/>
      <c r="B30" s="941"/>
      <c r="C30" s="941"/>
      <c r="D30" s="962"/>
      <c r="E30" s="941"/>
      <c r="F30" s="941"/>
      <c r="G30" s="962"/>
      <c r="H30" s="959" t="s">
        <v>43</v>
      </c>
      <c r="I30" s="960"/>
      <c r="J30" s="932"/>
      <c r="K30" s="932"/>
      <c r="L30" s="961"/>
      <c r="M30" s="932"/>
      <c r="N30" s="954"/>
    </row>
    <row r="31" spans="1:14" x14ac:dyDescent="0.2">
      <c r="A31" s="939" t="s">
        <v>327</v>
      </c>
      <c r="B31" s="957">
        <f t="shared" ref="B31:G31" si="0">SUM(B21:B30)</f>
        <v>90953796</v>
      </c>
      <c r="C31" s="957">
        <f t="shared" si="0"/>
        <v>0</v>
      </c>
      <c r="D31" s="957">
        <f t="shared" si="0"/>
        <v>90953796</v>
      </c>
      <c r="E31" s="957">
        <f t="shared" si="0"/>
        <v>89300294</v>
      </c>
      <c r="F31" s="957">
        <f t="shared" si="0"/>
        <v>0</v>
      </c>
      <c r="G31" s="957">
        <f t="shared" si="0"/>
        <v>89300294</v>
      </c>
      <c r="H31" s="959"/>
      <c r="I31" s="960"/>
      <c r="J31" s="960"/>
      <c r="K31" s="960"/>
      <c r="L31" s="961"/>
      <c r="M31" s="960"/>
      <c r="N31" s="963"/>
    </row>
    <row r="32" spans="1:14" x14ac:dyDescent="0.2">
      <c r="A32" s="931"/>
      <c r="B32" s="932"/>
      <c r="C32" s="932"/>
      <c r="D32" s="952"/>
      <c r="E32" s="932"/>
      <c r="F32" s="932"/>
      <c r="G32" s="952"/>
      <c r="H32" s="931" t="s">
        <v>669</v>
      </c>
      <c r="I32" s="953">
        <v>4580291</v>
      </c>
      <c r="J32" s="932"/>
      <c r="K32" s="932">
        <f>SUM(I32:J32)</f>
        <v>4580291</v>
      </c>
      <c r="L32" s="953">
        <v>4943491</v>
      </c>
      <c r="M32" s="932"/>
      <c r="N32" s="954">
        <f>SUM(L32:M32)</f>
        <v>4943491</v>
      </c>
    </row>
    <row r="33" spans="1:14" x14ac:dyDescent="0.2">
      <c r="A33" s="931"/>
      <c r="B33" s="932"/>
      <c r="C33" s="932"/>
      <c r="D33" s="952"/>
      <c r="E33" s="932"/>
      <c r="F33" s="932"/>
      <c r="G33" s="952"/>
      <c r="H33" s="931"/>
      <c r="I33" s="932"/>
      <c r="J33" s="932"/>
      <c r="K33" s="932"/>
      <c r="L33" s="953"/>
      <c r="M33" s="932"/>
      <c r="N33" s="954"/>
    </row>
    <row r="34" spans="1:14" x14ac:dyDescent="0.2">
      <c r="A34" s="959" t="s">
        <v>328</v>
      </c>
      <c r="B34" s="932"/>
      <c r="C34" s="932"/>
      <c r="D34" s="952"/>
      <c r="E34" s="932"/>
      <c r="F34" s="932"/>
      <c r="G34" s="952"/>
      <c r="H34" s="931" t="s">
        <v>670</v>
      </c>
      <c r="I34" s="932">
        <v>0</v>
      </c>
      <c r="J34" s="932"/>
      <c r="K34" s="932">
        <f>SUM(I34:J34)</f>
        <v>0</v>
      </c>
      <c r="L34" s="953">
        <v>0</v>
      </c>
      <c r="M34" s="932"/>
      <c r="N34" s="954">
        <f>SUM(L34:M34)</f>
        <v>0</v>
      </c>
    </row>
    <row r="35" spans="1:14" x14ac:dyDescent="0.2">
      <c r="A35" s="931"/>
      <c r="B35" s="932"/>
      <c r="C35" s="932"/>
      <c r="D35" s="952"/>
      <c r="E35" s="932"/>
      <c r="F35" s="932"/>
      <c r="G35" s="952"/>
      <c r="H35" s="943"/>
      <c r="I35" s="941"/>
      <c r="J35" s="941"/>
      <c r="K35" s="941"/>
      <c r="L35" s="964"/>
      <c r="M35" s="941"/>
      <c r="N35" s="955"/>
    </row>
    <row r="36" spans="1:14" x14ac:dyDescent="0.2">
      <c r="A36" s="931"/>
      <c r="B36" s="932"/>
      <c r="C36" s="932"/>
      <c r="D36" s="952"/>
      <c r="E36" s="932"/>
      <c r="F36" s="932"/>
      <c r="G36" s="952"/>
      <c r="H36" s="939" t="s">
        <v>329</v>
      </c>
      <c r="I36" s="957">
        <f t="shared" ref="I36:N36" si="1">SUM(I32:I35)</f>
        <v>4580291</v>
      </c>
      <c r="J36" s="957">
        <f t="shared" si="1"/>
        <v>0</v>
      </c>
      <c r="K36" s="957">
        <f t="shared" si="1"/>
        <v>4580291</v>
      </c>
      <c r="L36" s="957">
        <f t="shared" si="1"/>
        <v>4943491</v>
      </c>
      <c r="M36" s="957">
        <f t="shared" si="1"/>
        <v>0</v>
      </c>
      <c r="N36" s="958">
        <f t="shared" si="1"/>
        <v>4943491</v>
      </c>
    </row>
    <row r="37" spans="1:14" x14ac:dyDescent="0.2">
      <c r="A37" s="931" t="s">
        <v>671</v>
      </c>
      <c r="B37" s="932">
        <v>11376</v>
      </c>
      <c r="C37" s="932"/>
      <c r="D37" s="952">
        <f>SUM(B37:C37)</f>
        <v>11376</v>
      </c>
      <c r="E37" s="932">
        <v>18715</v>
      </c>
      <c r="F37" s="932"/>
      <c r="G37" s="952">
        <f>SUM(E37:F37)</f>
        <v>18715</v>
      </c>
      <c r="H37" s="931"/>
      <c r="I37" s="932"/>
      <c r="J37" s="932"/>
      <c r="K37" s="932"/>
      <c r="L37" s="953"/>
      <c r="M37" s="932"/>
      <c r="N37" s="954"/>
    </row>
    <row r="38" spans="1:14" x14ac:dyDescent="0.2">
      <c r="A38" s="931"/>
      <c r="B38" s="932"/>
      <c r="C38" s="932"/>
      <c r="D38" s="952"/>
      <c r="E38" s="932"/>
      <c r="F38" s="932"/>
      <c r="G38" s="952"/>
      <c r="H38" s="931"/>
      <c r="I38" s="932"/>
      <c r="J38" s="932"/>
      <c r="K38" s="932"/>
      <c r="L38" s="953"/>
      <c r="M38" s="932"/>
      <c r="N38" s="954"/>
    </row>
    <row r="39" spans="1:14" x14ac:dyDescent="0.2">
      <c r="A39" s="931" t="s">
        <v>672</v>
      </c>
      <c r="B39" s="932">
        <v>1001774</v>
      </c>
      <c r="C39" s="932"/>
      <c r="D39" s="952">
        <f>SUM(B39:C39)</f>
        <v>1001774</v>
      </c>
      <c r="E39" s="932">
        <v>1101525</v>
      </c>
      <c r="F39" s="932"/>
      <c r="G39" s="952">
        <f>SUM(E39:F39)</f>
        <v>1101525</v>
      </c>
      <c r="H39" s="959" t="s">
        <v>330</v>
      </c>
      <c r="I39" s="932"/>
      <c r="J39" s="932"/>
      <c r="K39" s="932"/>
      <c r="L39" s="953"/>
      <c r="M39" s="932"/>
      <c r="N39" s="954"/>
    </row>
    <row r="40" spans="1:14" x14ac:dyDescent="0.2">
      <c r="A40" s="931"/>
      <c r="B40" s="932"/>
      <c r="C40" s="932"/>
      <c r="D40" s="952"/>
      <c r="E40" s="932"/>
      <c r="F40" s="932"/>
      <c r="G40" s="952"/>
      <c r="H40" s="931"/>
      <c r="I40" s="932"/>
      <c r="J40" s="932"/>
      <c r="K40" s="932"/>
      <c r="L40" s="953"/>
      <c r="M40" s="932"/>
      <c r="N40" s="954"/>
    </row>
    <row r="41" spans="1:14" x14ac:dyDescent="0.2">
      <c r="A41" s="931" t="s">
        <v>673</v>
      </c>
      <c r="B41" s="932">
        <v>0</v>
      </c>
      <c r="C41" s="932"/>
      <c r="D41" s="952">
        <f>SUM(B41:C41)</f>
        <v>0</v>
      </c>
      <c r="E41" s="932">
        <v>0</v>
      </c>
      <c r="F41" s="932"/>
      <c r="G41" s="952">
        <f>SUM(E41:F41)</f>
        <v>0</v>
      </c>
      <c r="H41" s="931" t="s">
        <v>674</v>
      </c>
      <c r="I41" s="953">
        <v>1129562</v>
      </c>
      <c r="J41" s="932"/>
      <c r="K41" s="932">
        <f>SUM(I41:J41)</f>
        <v>1129562</v>
      </c>
      <c r="L41" s="953">
        <v>982145</v>
      </c>
      <c r="M41" s="932"/>
      <c r="N41" s="954">
        <f>SUM(L41:M41)</f>
        <v>982145</v>
      </c>
    </row>
    <row r="42" spans="1:14" x14ac:dyDescent="0.2">
      <c r="A42" s="931"/>
      <c r="B42" s="932"/>
      <c r="C42" s="932"/>
      <c r="D42" s="952"/>
      <c r="E42" s="932"/>
      <c r="F42" s="932"/>
      <c r="G42" s="952"/>
      <c r="H42" s="931"/>
      <c r="I42" s="953"/>
      <c r="J42" s="932"/>
      <c r="K42" s="932"/>
      <c r="L42" s="953"/>
      <c r="M42" s="932"/>
      <c r="N42" s="954"/>
    </row>
    <row r="43" spans="1:14" x14ac:dyDescent="0.2">
      <c r="A43" s="931" t="s">
        <v>675</v>
      </c>
      <c r="B43" s="932">
        <v>4530837</v>
      </c>
      <c r="C43" s="932"/>
      <c r="D43" s="952">
        <f>SUM(B43:C43)</f>
        <v>4530837</v>
      </c>
      <c r="E43" s="932">
        <v>4912072</v>
      </c>
      <c r="F43" s="932"/>
      <c r="G43" s="952">
        <f>SUM(E43:F43)</f>
        <v>4912072</v>
      </c>
      <c r="H43" s="931" t="s">
        <v>676</v>
      </c>
      <c r="I43" s="953">
        <v>2752889</v>
      </c>
      <c r="J43" s="932"/>
      <c r="K43" s="932">
        <f>SUM(I43:J43)</f>
        <v>2752889</v>
      </c>
      <c r="L43" s="953">
        <v>2682481</v>
      </c>
      <c r="M43" s="932"/>
      <c r="N43" s="954">
        <f>SUM(L43:M43)</f>
        <v>2682481</v>
      </c>
    </row>
    <row r="44" spans="1:14" x14ac:dyDescent="0.2">
      <c r="A44" s="931"/>
      <c r="B44" s="932"/>
      <c r="C44" s="932"/>
      <c r="D44" s="952"/>
      <c r="E44" s="932"/>
      <c r="F44" s="932"/>
      <c r="G44" s="952"/>
      <c r="H44" s="931"/>
      <c r="I44" s="953"/>
      <c r="J44" s="932"/>
      <c r="K44" s="932"/>
      <c r="L44" s="953"/>
      <c r="M44" s="932"/>
      <c r="N44" s="954"/>
    </row>
    <row r="45" spans="1:14" x14ac:dyDescent="0.2">
      <c r="A45" s="931" t="s">
        <v>718</v>
      </c>
      <c r="B45" s="932">
        <v>152684</v>
      </c>
      <c r="C45" s="932"/>
      <c r="D45" s="952">
        <f>SUM(B45:C45)</f>
        <v>152684</v>
      </c>
      <c r="E45" s="932">
        <v>166909</v>
      </c>
      <c r="F45" s="932"/>
      <c r="G45" s="952">
        <f>SUM(E45:F45)</f>
        <v>166909</v>
      </c>
      <c r="H45" s="931" t="s">
        <v>677</v>
      </c>
      <c r="I45" s="953">
        <v>103230</v>
      </c>
      <c r="J45" s="932"/>
      <c r="K45" s="932">
        <f>SUM(I45:J45)</f>
        <v>103230</v>
      </c>
      <c r="L45" s="953">
        <v>135490</v>
      </c>
      <c r="M45" s="932"/>
      <c r="N45" s="954">
        <f>SUM(L45:M45)</f>
        <v>135490</v>
      </c>
    </row>
    <row r="46" spans="1:14" x14ac:dyDescent="0.2">
      <c r="A46" s="931"/>
      <c r="B46" s="932"/>
      <c r="C46" s="932"/>
      <c r="D46" s="952"/>
      <c r="E46" s="932"/>
      <c r="F46" s="932"/>
      <c r="G46" s="952"/>
      <c r="H46" s="959"/>
      <c r="I46" s="960"/>
      <c r="J46" s="965"/>
      <c r="K46" s="965"/>
      <c r="L46" s="961"/>
      <c r="M46" s="965"/>
      <c r="N46" s="966"/>
    </row>
    <row r="47" spans="1:14" x14ac:dyDescent="0.2">
      <c r="A47" s="956" t="s">
        <v>645</v>
      </c>
      <c r="B47" s="957">
        <f t="shared" ref="B47:G47" si="2">SUM(B37:B45)</f>
        <v>5696671</v>
      </c>
      <c r="C47" s="957">
        <f t="shared" si="2"/>
        <v>0</v>
      </c>
      <c r="D47" s="957">
        <f t="shared" si="2"/>
        <v>5696671</v>
      </c>
      <c r="E47" s="957">
        <f t="shared" si="2"/>
        <v>6199221</v>
      </c>
      <c r="F47" s="957">
        <f t="shared" si="2"/>
        <v>0</v>
      </c>
      <c r="G47" s="957">
        <f t="shared" si="2"/>
        <v>6199221</v>
      </c>
      <c r="H47" s="956" t="s">
        <v>646</v>
      </c>
      <c r="I47" s="957">
        <f t="shared" ref="I47:N47" si="3">SUM(I41:I46)</f>
        <v>3985681</v>
      </c>
      <c r="J47" s="957">
        <f t="shared" si="3"/>
        <v>0</v>
      </c>
      <c r="K47" s="957">
        <f t="shared" si="3"/>
        <v>3985681</v>
      </c>
      <c r="L47" s="957">
        <f t="shared" si="3"/>
        <v>3800116</v>
      </c>
      <c r="M47" s="957">
        <f t="shared" si="3"/>
        <v>0</v>
      </c>
      <c r="N47" s="958">
        <f t="shared" si="3"/>
        <v>3800116</v>
      </c>
    </row>
    <row r="48" spans="1:14" x14ac:dyDescent="0.2">
      <c r="A48" s="931"/>
      <c r="B48" s="932"/>
      <c r="C48" s="932"/>
      <c r="D48" s="952"/>
      <c r="E48" s="932"/>
      <c r="F48" s="932"/>
      <c r="G48" s="952"/>
      <c r="H48" s="959"/>
      <c r="I48" s="967"/>
      <c r="J48" s="932"/>
      <c r="K48" s="932"/>
      <c r="L48" s="968"/>
      <c r="M48" s="932"/>
      <c r="N48" s="954"/>
    </row>
    <row r="49" spans="1:14" ht="13.5" thickBot="1" x14ac:dyDescent="0.25">
      <c r="A49" s="969" t="s">
        <v>647</v>
      </c>
      <c r="B49" s="970">
        <f t="shared" ref="B49:G49" si="4">B31+B47</f>
        <v>96650467</v>
      </c>
      <c r="C49" s="970">
        <f t="shared" si="4"/>
        <v>0</v>
      </c>
      <c r="D49" s="970">
        <f t="shared" si="4"/>
        <v>96650467</v>
      </c>
      <c r="E49" s="970">
        <f t="shared" si="4"/>
        <v>95499515</v>
      </c>
      <c r="F49" s="970">
        <f t="shared" si="4"/>
        <v>0</v>
      </c>
      <c r="G49" s="970">
        <f t="shared" si="4"/>
        <v>95499515</v>
      </c>
      <c r="H49" s="969" t="s">
        <v>648</v>
      </c>
      <c r="I49" s="970">
        <f t="shared" ref="I49:N49" si="5">I27+I36+I47</f>
        <v>96650467</v>
      </c>
      <c r="J49" s="970">
        <f t="shared" si="5"/>
        <v>0</v>
      </c>
      <c r="K49" s="970">
        <f t="shared" si="5"/>
        <v>96650467</v>
      </c>
      <c r="L49" s="971">
        <f t="shared" si="5"/>
        <v>95499515</v>
      </c>
      <c r="M49" s="970">
        <f t="shared" si="5"/>
        <v>0</v>
      </c>
      <c r="N49" s="972">
        <f t="shared" si="5"/>
        <v>95499515</v>
      </c>
    </row>
  </sheetData>
  <mergeCells count="2">
    <mergeCell ref="A4:N4"/>
    <mergeCell ref="A5:N5"/>
  </mergeCells>
  <phoneticPr fontId="0" type="noConversion"/>
  <printOptions horizontalCentered="1" verticalCentered="1"/>
  <pageMargins left="0" right="0" top="0" bottom="0" header="0.51181102362204722" footer="0.51181102362204722"/>
  <pageSetup paperSize="9" scale="80" orientation="landscape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zoomScale="80" zoomScaleNormal="80" workbookViewId="0">
      <selection activeCell="F2" sqref="F2"/>
    </sheetView>
  </sheetViews>
  <sheetFormatPr defaultRowHeight="12.75" x14ac:dyDescent="0.2"/>
  <cols>
    <col min="1" max="1" width="8" style="31" customWidth="1"/>
    <col min="2" max="2" width="55.7109375" style="31" customWidth="1"/>
    <col min="3" max="3" width="15.7109375" style="31" customWidth="1"/>
    <col min="4" max="4" width="15.7109375" style="30" customWidth="1"/>
    <col min="5" max="6" width="15.7109375" style="31" customWidth="1"/>
    <col min="7" max="7" width="16.42578125" style="31" customWidth="1"/>
    <col min="8" max="8" width="13.42578125" style="31" customWidth="1"/>
    <col min="9" max="16384" width="9.140625" style="31"/>
  </cols>
  <sheetData>
    <row r="1" spans="1:17" ht="8.25" customHeight="1" x14ac:dyDescent="0.2">
      <c r="A1" s="121"/>
      <c r="B1" s="121"/>
      <c r="C1" s="121"/>
      <c r="D1" s="122"/>
      <c r="E1" s="121"/>
      <c r="F1" s="121"/>
    </row>
    <row r="2" spans="1:17" x14ac:dyDescent="0.2">
      <c r="A2" s="1469"/>
      <c r="B2" s="121"/>
      <c r="C2" s="121"/>
      <c r="D2" s="122"/>
      <c r="E2" s="121"/>
      <c r="F2" s="624" t="s">
        <v>1197</v>
      </c>
    </row>
    <row r="3" spans="1:17" x14ac:dyDescent="0.2">
      <c r="A3" s="121"/>
      <c r="B3" s="121"/>
      <c r="C3" s="121"/>
      <c r="D3" s="122"/>
      <c r="E3" s="121"/>
      <c r="F3" s="624" t="s">
        <v>55</v>
      </c>
    </row>
    <row r="4" spans="1:17" hidden="1" x14ac:dyDescent="0.2">
      <c r="A4" s="121"/>
      <c r="B4" s="121"/>
      <c r="C4" s="121"/>
      <c r="D4" s="122"/>
      <c r="E4" s="121"/>
      <c r="F4" s="624" t="s">
        <v>553</v>
      </c>
    </row>
    <row r="5" spans="1:17" x14ac:dyDescent="0.2">
      <c r="A5" s="121"/>
      <c r="B5" s="121"/>
      <c r="C5" s="121"/>
      <c r="D5" s="122"/>
      <c r="E5" s="121"/>
      <c r="F5" s="624"/>
    </row>
    <row r="6" spans="1:17" x14ac:dyDescent="0.2">
      <c r="A6" s="121"/>
      <c r="B6" s="121"/>
      <c r="C6" s="121"/>
      <c r="D6" s="122"/>
      <c r="E6" s="121"/>
      <c r="F6" s="121"/>
    </row>
    <row r="7" spans="1:17" ht="18.75" x14ac:dyDescent="0.3">
      <c r="A7" s="2365" t="s">
        <v>1193</v>
      </c>
      <c r="B7" s="2365"/>
      <c r="C7" s="2365"/>
      <c r="D7" s="2365"/>
      <c r="E7" s="2365"/>
      <c r="F7" s="2365"/>
    </row>
    <row r="8" spans="1:17" ht="15.75" x14ac:dyDescent="0.25">
      <c r="A8" s="2366" t="s">
        <v>56</v>
      </c>
      <c r="B8" s="2366"/>
      <c r="C8" s="2366"/>
      <c r="D8" s="2366"/>
      <c r="E8" s="2366"/>
      <c r="F8" s="2366"/>
    </row>
    <row r="9" spans="1:17" ht="33" customHeight="1" thickBot="1" x14ac:dyDescent="0.25">
      <c r="A9" s="121"/>
      <c r="B9" s="121"/>
      <c r="C9" s="121"/>
      <c r="D9" s="122"/>
      <c r="E9" s="121"/>
      <c r="F9" s="121"/>
    </row>
    <row r="10" spans="1:17" x14ac:dyDescent="0.2">
      <c r="A10" s="1470" t="s">
        <v>542</v>
      </c>
      <c r="B10" s="1471" t="s">
        <v>542</v>
      </c>
      <c r="C10" s="1472" t="s">
        <v>1194</v>
      </c>
      <c r="D10" s="1473" t="s">
        <v>1194</v>
      </c>
      <c r="E10" s="1473" t="s">
        <v>1194</v>
      </c>
      <c r="F10" s="1474" t="s">
        <v>1194</v>
      </c>
    </row>
    <row r="11" spans="1:17" x14ac:dyDescent="0.2">
      <c r="A11" s="1475" t="s">
        <v>137</v>
      </c>
      <c r="B11" s="1476" t="s">
        <v>562</v>
      </c>
      <c r="C11" s="1477" t="s">
        <v>626</v>
      </c>
      <c r="D11" s="1478" t="s">
        <v>627</v>
      </c>
      <c r="E11" s="1479" t="s">
        <v>139</v>
      </c>
      <c r="F11" s="1480" t="s">
        <v>139</v>
      </c>
    </row>
    <row r="12" spans="1:17" ht="13.5" thickBot="1" x14ac:dyDescent="0.25">
      <c r="A12" s="1481"/>
      <c r="B12" s="1482"/>
      <c r="C12" s="1483" t="s">
        <v>8</v>
      </c>
      <c r="D12" s="1484" t="s">
        <v>8</v>
      </c>
      <c r="E12" s="1485"/>
      <c r="F12" s="1486" t="s">
        <v>190</v>
      </c>
    </row>
    <row r="13" spans="1:17" x14ac:dyDescent="0.2">
      <c r="A13" s="1487">
        <v>1</v>
      </c>
      <c r="B13" s="1488">
        <v>2</v>
      </c>
      <c r="C13" s="2240">
        <v>3</v>
      </c>
      <c r="D13" s="1489">
        <v>4</v>
      </c>
      <c r="E13" s="1489">
        <v>5</v>
      </c>
      <c r="F13" s="1489">
        <v>6</v>
      </c>
    </row>
    <row r="14" spans="1:17" ht="24.95" customHeight="1" x14ac:dyDescent="0.2">
      <c r="A14" s="1490" t="s">
        <v>318</v>
      </c>
      <c r="B14" s="1508" t="s">
        <v>707</v>
      </c>
      <c r="C14" s="1498">
        <v>18753609.317000002</v>
      </c>
      <c r="D14" s="1498">
        <v>22041633.591000002</v>
      </c>
      <c r="E14" s="1498">
        <v>15899965.085000001</v>
      </c>
      <c r="F14" s="1499">
        <v>72.136055702750838</v>
      </c>
      <c r="G14" s="3"/>
      <c r="H14" s="3"/>
      <c r="J14" s="3"/>
      <c r="K14" s="3"/>
      <c r="L14" s="3"/>
      <c r="M14" s="3"/>
      <c r="N14" s="3"/>
      <c r="O14" s="3"/>
      <c r="P14" s="3"/>
      <c r="Q14" s="3"/>
    </row>
    <row r="15" spans="1:17" ht="17.100000000000001" customHeight="1" x14ac:dyDescent="0.2">
      <c r="A15" s="1491" t="s">
        <v>563</v>
      </c>
      <c r="B15" s="1492" t="s">
        <v>600</v>
      </c>
      <c r="C15" s="1493">
        <v>7362266</v>
      </c>
      <c r="D15" s="1493">
        <v>7605877.7590000005</v>
      </c>
      <c r="E15" s="1847">
        <v>7073359.4470000006</v>
      </c>
      <c r="F15" s="1494">
        <v>92.998594917333861</v>
      </c>
    </row>
    <row r="16" spans="1:17" ht="17.100000000000001" customHeight="1" x14ac:dyDescent="0.2">
      <c r="A16" s="1491" t="s">
        <v>564</v>
      </c>
      <c r="B16" s="1492" t="s">
        <v>601</v>
      </c>
      <c r="C16" s="1493">
        <v>1397237</v>
      </c>
      <c r="D16" s="1493">
        <v>1466729.531</v>
      </c>
      <c r="E16" s="1847">
        <v>1263840.0719999999</v>
      </c>
      <c r="F16" s="1494">
        <v>86.167220696669801</v>
      </c>
    </row>
    <row r="17" spans="1:8" ht="17.100000000000001" customHeight="1" x14ac:dyDescent="0.2">
      <c r="A17" s="1491" t="s">
        <v>565</v>
      </c>
      <c r="B17" s="1492" t="s">
        <v>602</v>
      </c>
      <c r="C17" s="1493">
        <v>6837821.1720000003</v>
      </c>
      <c r="D17" s="1493">
        <v>7464946.6280000005</v>
      </c>
      <c r="E17" s="1847">
        <v>5876958.4120000005</v>
      </c>
      <c r="F17" s="1494">
        <v>78.727400273115521</v>
      </c>
      <c r="H17" s="1854"/>
    </row>
    <row r="18" spans="1:8" ht="17.100000000000001" customHeight="1" x14ac:dyDescent="0.2">
      <c r="A18" s="1491"/>
      <c r="B18" s="1495" t="s">
        <v>801</v>
      </c>
      <c r="C18" s="1493">
        <v>0</v>
      </c>
      <c r="D18" s="1493">
        <v>0</v>
      </c>
      <c r="E18" s="1847">
        <v>0</v>
      </c>
      <c r="F18" s="1494">
        <v>0</v>
      </c>
    </row>
    <row r="19" spans="1:8" ht="18" customHeight="1" x14ac:dyDescent="0.2">
      <c r="A19" s="1496" t="s">
        <v>566</v>
      </c>
      <c r="B19" s="1497" t="s">
        <v>81</v>
      </c>
      <c r="C19" s="1498">
        <v>198795</v>
      </c>
      <c r="D19" s="1498">
        <v>239956</v>
      </c>
      <c r="E19" s="1848">
        <v>156854.34799999997</v>
      </c>
      <c r="F19" s="1499">
        <v>65.36796245978428</v>
      </c>
    </row>
    <row r="20" spans="1:8" ht="15.75" x14ac:dyDescent="0.2">
      <c r="A20" s="1496" t="s">
        <v>37</v>
      </c>
      <c r="B20" s="1497" t="s">
        <v>518</v>
      </c>
      <c r="C20" s="1500">
        <v>2957490.145</v>
      </c>
      <c r="D20" s="1500">
        <v>5264123.6730000004</v>
      </c>
      <c r="E20" s="1500">
        <v>1528952.8059999999</v>
      </c>
      <c r="F20" s="1678">
        <v>29.04477365989877</v>
      </c>
    </row>
    <row r="21" spans="1:8" ht="17.100000000000001" customHeight="1" x14ac:dyDescent="0.2">
      <c r="A21" s="1501" t="s">
        <v>802</v>
      </c>
      <c r="B21" s="1502" t="s">
        <v>803</v>
      </c>
      <c r="C21" s="1493">
        <v>0</v>
      </c>
      <c r="D21" s="1493">
        <v>0</v>
      </c>
      <c r="E21" s="1493">
        <v>0</v>
      </c>
      <c r="F21" s="1503">
        <v>0</v>
      </c>
    </row>
    <row r="22" spans="1:8" ht="17.100000000000001" customHeight="1" x14ac:dyDescent="0.2">
      <c r="A22" s="1501" t="s">
        <v>804</v>
      </c>
      <c r="B22" s="1502" t="s">
        <v>846</v>
      </c>
      <c r="C22" s="1493">
        <v>361322.14500000002</v>
      </c>
      <c r="D22" s="1493">
        <v>337160.07</v>
      </c>
      <c r="E22" s="1847">
        <v>337160.07</v>
      </c>
      <c r="F22" s="1494">
        <v>100</v>
      </c>
      <c r="G22" s="1854"/>
    </row>
    <row r="23" spans="1:8" ht="17.100000000000001" customHeight="1" x14ac:dyDescent="0.2">
      <c r="A23" s="1501" t="s">
        <v>805</v>
      </c>
      <c r="B23" s="1502" t="s">
        <v>863</v>
      </c>
      <c r="C23" s="1493">
        <v>0</v>
      </c>
      <c r="D23" s="1493">
        <v>0</v>
      </c>
      <c r="E23" s="1493">
        <v>0</v>
      </c>
      <c r="F23" s="1494">
        <v>0</v>
      </c>
    </row>
    <row r="24" spans="1:8" ht="17.100000000000001" customHeight="1" x14ac:dyDescent="0.2">
      <c r="A24" s="1501" t="s">
        <v>806</v>
      </c>
      <c r="B24" s="1502" t="s">
        <v>864</v>
      </c>
      <c r="C24" s="1493">
        <v>0</v>
      </c>
      <c r="D24" s="1493">
        <v>0</v>
      </c>
      <c r="E24" s="1493">
        <v>0</v>
      </c>
      <c r="F24" s="1494">
        <v>0</v>
      </c>
    </row>
    <row r="25" spans="1:8" ht="17.100000000000001" customHeight="1" x14ac:dyDescent="0.2">
      <c r="A25" s="1501" t="s">
        <v>807</v>
      </c>
      <c r="B25" s="1502" t="s">
        <v>865</v>
      </c>
      <c r="C25" s="1493">
        <v>0</v>
      </c>
      <c r="D25" s="1493">
        <v>0</v>
      </c>
      <c r="E25" s="1493">
        <v>0</v>
      </c>
      <c r="F25" s="1494">
        <v>0</v>
      </c>
    </row>
    <row r="26" spans="1:8" ht="17.100000000000001" customHeight="1" x14ac:dyDescent="0.2">
      <c r="A26" s="1501" t="s">
        <v>808</v>
      </c>
      <c r="B26" s="1504" t="s">
        <v>850</v>
      </c>
      <c r="C26" s="1493">
        <v>70202</v>
      </c>
      <c r="D26" s="1493">
        <v>68877.600000000006</v>
      </c>
      <c r="E26" s="1847">
        <v>39180.462999999996</v>
      </c>
      <c r="F26" s="1494">
        <v>56.884187311985315</v>
      </c>
    </row>
    <row r="27" spans="1:8" ht="17.100000000000001" customHeight="1" x14ac:dyDescent="0.2">
      <c r="A27" s="1501" t="s">
        <v>809</v>
      </c>
      <c r="B27" s="1502" t="s">
        <v>866</v>
      </c>
      <c r="C27" s="1493">
        <v>0</v>
      </c>
      <c r="D27" s="1493">
        <v>0</v>
      </c>
      <c r="E27" s="1493">
        <v>0</v>
      </c>
      <c r="F27" s="1494">
        <v>0</v>
      </c>
    </row>
    <row r="28" spans="1:8" ht="17.100000000000001" customHeight="1" x14ac:dyDescent="0.2">
      <c r="A28" s="1501" t="s">
        <v>810</v>
      </c>
      <c r="B28" s="1502" t="s">
        <v>867</v>
      </c>
      <c r="C28" s="1493">
        <v>0</v>
      </c>
      <c r="D28" s="1493">
        <v>0</v>
      </c>
      <c r="E28" s="1493">
        <v>0</v>
      </c>
      <c r="F28" s="1494">
        <v>0</v>
      </c>
    </row>
    <row r="29" spans="1:8" ht="17.100000000000001" customHeight="1" x14ac:dyDescent="0.2">
      <c r="A29" s="1501" t="s">
        <v>811</v>
      </c>
      <c r="B29" s="1504" t="s">
        <v>853</v>
      </c>
      <c r="C29" s="1493">
        <v>1201671</v>
      </c>
      <c r="D29" s="1493">
        <v>1194966.5089999998</v>
      </c>
      <c r="E29" s="1847">
        <v>1152612.2729999998</v>
      </c>
      <c r="F29" s="1494">
        <v>96.455613133840558</v>
      </c>
    </row>
    <row r="30" spans="1:8" s="30" customFormat="1" ht="17.100000000000001" customHeight="1" x14ac:dyDescent="0.2">
      <c r="A30" s="1501" t="s">
        <v>812</v>
      </c>
      <c r="B30" s="1505" t="s">
        <v>854</v>
      </c>
      <c r="C30" s="1493">
        <v>1324295</v>
      </c>
      <c r="D30" s="1493">
        <v>3663119.4939999999</v>
      </c>
      <c r="E30" s="1493">
        <v>0</v>
      </c>
      <c r="F30" s="1506">
        <v>0</v>
      </c>
    </row>
    <row r="31" spans="1:8" ht="20.100000000000001" customHeight="1" x14ac:dyDescent="0.2">
      <c r="A31" s="1507" t="s">
        <v>112</v>
      </c>
      <c r="B31" s="1508" t="s">
        <v>813</v>
      </c>
      <c r="C31" s="1498">
        <v>4644020</v>
      </c>
      <c r="D31" s="1498">
        <v>7362867.574</v>
      </c>
      <c r="E31" s="1498">
        <v>3766450.0550000002</v>
      </c>
      <c r="F31" s="1499">
        <v>51.154662461949094</v>
      </c>
    </row>
    <row r="32" spans="1:8" ht="18" customHeight="1" x14ac:dyDescent="0.2">
      <c r="A32" s="1509" t="s">
        <v>38</v>
      </c>
      <c r="B32" s="1510" t="s">
        <v>385</v>
      </c>
      <c r="C32" s="1526">
        <v>3301089</v>
      </c>
      <c r="D32" s="1526">
        <v>5429358.4960000003</v>
      </c>
      <c r="E32" s="1849">
        <v>2169086.85</v>
      </c>
      <c r="F32" s="1527">
        <v>39.951070676177359</v>
      </c>
    </row>
    <row r="33" spans="1:6" ht="18" customHeight="1" x14ac:dyDescent="0.2">
      <c r="A33" s="1509" t="s">
        <v>39</v>
      </c>
      <c r="B33" s="1497" t="s">
        <v>386</v>
      </c>
      <c r="C33" s="1526">
        <v>164105</v>
      </c>
      <c r="D33" s="1526">
        <v>294942.20899999997</v>
      </c>
      <c r="E33" s="1849">
        <v>229649.44099999993</v>
      </c>
      <c r="F33" s="1527">
        <v>77.862521535532395</v>
      </c>
    </row>
    <row r="34" spans="1:6" ht="18" customHeight="1" x14ac:dyDescent="0.2">
      <c r="A34" s="1509" t="s">
        <v>622</v>
      </c>
      <c r="B34" s="1508" t="s">
        <v>519</v>
      </c>
      <c r="C34" s="1511">
        <v>1178826</v>
      </c>
      <c r="D34" s="1511">
        <v>1638566.8689999999</v>
      </c>
      <c r="E34" s="1511">
        <v>1367713.764</v>
      </c>
      <c r="F34" s="1506">
        <v>83.470121963023786</v>
      </c>
    </row>
    <row r="35" spans="1:6" ht="17.100000000000001" customHeight="1" x14ac:dyDescent="0.2">
      <c r="A35" s="1501" t="s">
        <v>814</v>
      </c>
      <c r="B35" s="1502" t="s">
        <v>868</v>
      </c>
      <c r="C35" s="1512">
        <v>0</v>
      </c>
      <c r="D35" s="1512">
        <v>0</v>
      </c>
      <c r="E35" s="1512">
        <v>0</v>
      </c>
      <c r="F35" s="1503">
        <v>0</v>
      </c>
    </row>
    <row r="36" spans="1:6" s="30" customFormat="1" ht="17.100000000000001" customHeight="1" x14ac:dyDescent="0.2">
      <c r="A36" s="1501" t="s">
        <v>815</v>
      </c>
      <c r="B36" s="1502" t="s">
        <v>869</v>
      </c>
      <c r="C36" s="1493">
        <v>0</v>
      </c>
      <c r="D36" s="1493">
        <v>0</v>
      </c>
      <c r="E36" s="1493">
        <v>0</v>
      </c>
      <c r="F36" s="1494">
        <v>0</v>
      </c>
    </row>
    <row r="37" spans="1:6" s="30" customFormat="1" ht="17.100000000000001" customHeight="1" x14ac:dyDescent="0.2">
      <c r="A37" s="1501" t="s">
        <v>816</v>
      </c>
      <c r="B37" s="1502" t="s">
        <v>870</v>
      </c>
      <c r="C37" s="1493">
        <v>0</v>
      </c>
      <c r="D37" s="1493">
        <v>0</v>
      </c>
      <c r="E37" s="1493">
        <v>0</v>
      </c>
      <c r="F37" s="1494">
        <v>0</v>
      </c>
    </row>
    <row r="38" spans="1:6" s="30" customFormat="1" ht="17.100000000000001" customHeight="1" x14ac:dyDescent="0.2">
      <c r="A38" s="1501" t="s">
        <v>817</v>
      </c>
      <c r="B38" s="1504" t="s">
        <v>842</v>
      </c>
      <c r="C38" s="1493">
        <v>0</v>
      </c>
      <c r="D38" s="1493">
        <v>27400</v>
      </c>
      <c r="E38" s="1847">
        <v>27400</v>
      </c>
      <c r="F38" s="1494">
        <v>100</v>
      </c>
    </row>
    <row r="39" spans="1:6" s="30" customFormat="1" ht="17.100000000000001" customHeight="1" x14ac:dyDescent="0.2">
      <c r="A39" s="1501" t="s">
        <v>818</v>
      </c>
      <c r="B39" s="1502" t="s">
        <v>871</v>
      </c>
      <c r="C39" s="1493">
        <v>0</v>
      </c>
      <c r="D39" s="1493">
        <v>0</v>
      </c>
      <c r="E39" s="1493">
        <v>0</v>
      </c>
      <c r="F39" s="1494">
        <v>0</v>
      </c>
    </row>
    <row r="40" spans="1:6" s="30" customFormat="1" ht="17.100000000000001" customHeight="1" x14ac:dyDescent="0.2">
      <c r="A40" s="1501" t="s">
        <v>819</v>
      </c>
      <c r="B40" s="1502" t="s">
        <v>873</v>
      </c>
      <c r="C40" s="1493">
        <v>888000</v>
      </c>
      <c r="D40" s="1493">
        <v>1118015</v>
      </c>
      <c r="E40" s="1847">
        <v>1115014.9450000001</v>
      </c>
      <c r="F40" s="1494">
        <v>99.731662365889548</v>
      </c>
    </row>
    <row r="41" spans="1:6" s="30" customFormat="1" ht="17.100000000000001" customHeight="1" x14ac:dyDescent="0.2">
      <c r="A41" s="1501" t="s">
        <v>820</v>
      </c>
      <c r="B41" s="1502" t="s">
        <v>874</v>
      </c>
      <c r="C41" s="1493">
        <v>0</v>
      </c>
      <c r="D41" s="1493">
        <v>0</v>
      </c>
      <c r="E41" s="1493">
        <v>0</v>
      </c>
      <c r="F41" s="1494">
        <v>0</v>
      </c>
    </row>
    <row r="42" spans="1:6" ht="17.100000000000001" customHeight="1" x14ac:dyDescent="0.2">
      <c r="A42" s="1501" t="s">
        <v>821</v>
      </c>
      <c r="B42" s="1504" t="s">
        <v>839</v>
      </c>
      <c r="C42" s="1511">
        <v>290826</v>
      </c>
      <c r="D42" s="1511">
        <v>493151.86900000006</v>
      </c>
      <c r="E42" s="1850">
        <v>225298.81900000002</v>
      </c>
      <c r="F42" s="1506">
        <v>45.685484160661268</v>
      </c>
    </row>
    <row r="43" spans="1:6" ht="20.100000000000001" customHeight="1" x14ac:dyDescent="0.2">
      <c r="A43" s="1507"/>
      <c r="B43" s="1508" t="s">
        <v>822</v>
      </c>
      <c r="C43" s="1513">
        <v>23397629.317000002</v>
      </c>
      <c r="D43" s="1513">
        <v>29404501.165000003</v>
      </c>
      <c r="E43" s="1851">
        <v>19666415.140000001</v>
      </c>
      <c r="F43" s="1679">
        <v>66.882328761995169</v>
      </c>
    </row>
    <row r="44" spans="1:6" ht="20.100000000000001" customHeight="1" x14ac:dyDescent="0.2">
      <c r="A44" s="1507" t="s">
        <v>113</v>
      </c>
      <c r="B44" s="1508" t="s">
        <v>66</v>
      </c>
      <c r="C44" s="1513">
        <v>100984.683</v>
      </c>
      <c r="D44" s="1513">
        <v>100984.683</v>
      </c>
      <c r="E44" s="1514">
        <v>100984.683</v>
      </c>
      <c r="F44" s="1679">
        <v>100</v>
      </c>
    </row>
    <row r="45" spans="1:6" ht="18" customHeight="1" x14ac:dyDescent="0.2">
      <c r="A45" s="1515" t="s">
        <v>40</v>
      </c>
      <c r="B45" s="1530" t="s">
        <v>823</v>
      </c>
      <c r="C45" s="1516">
        <v>100984.683</v>
      </c>
      <c r="D45" s="1516">
        <v>100984.683</v>
      </c>
      <c r="E45" s="1517">
        <v>100984.683</v>
      </c>
      <c r="F45" s="1506">
        <v>100</v>
      </c>
    </row>
    <row r="46" spans="1:6" ht="17.100000000000001" customHeight="1" x14ac:dyDescent="0.2">
      <c r="A46" s="1501" t="s">
        <v>824</v>
      </c>
      <c r="B46" s="1528" t="s">
        <v>825</v>
      </c>
      <c r="C46" s="1512">
        <v>0</v>
      </c>
      <c r="D46" s="1512">
        <v>0</v>
      </c>
      <c r="E46" s="1512">
        <v>0</v>
      </c>
      <c r="F46" s="1503">
        <v>0</v>
      </c>
    </row>
    <row r="47" spans="1:6" ht="17.100000000000001" customHeight="1" x14ac:dyDescent="0.2">
      <c r="A47" s="1518" t="s">
        <v>826</v>
      </c>
      <c r="B47" s="1495" t="s">
        <v>855</v>
      </c>
      <c r="C47" s="1519">
        <v>0</v>
      </c>
      <c r="D47" s="1519">
        <v>0</v>
      </c>
      <c r="E47" s="1519">
        <v>0</v>
      </c>
      <c r="F47" s="1680">
        <v>0</v>
      </c>
    </row>
    <row r="48" spans="1:6" ht="17.100000000000001" customHeight="1" x14ac:dyDescent="0.2">
      <c r="A48" s="1518" t="s">
        <v>827</v>
      </c>
      <c r="B48" s="1495" t="s">
        <v>872</v>
      </c>
      <c r="C48" s="1519">
        <v>0</v>
      </c>
      <c r="D48" s="1519">
        <v>0</v>
      </c>
      <c r="E48" s="1519">
        <v>0</v>
      </c>
      <c r="F48" s="1680">
        <v>0</v>
      </c>
    </row>
    <row r="49" spans="1:6" ht="17.100000000000001" customHeight="1" x14ac:dyDescent="0.2">
      <c r="A49" s="1518" t="s">
        <v>828</v>
      </c>
      <c r="B49" s="1495" t="s">
        <v>829</v>
      </c>
      <c r="C49" s="1519">
        <v>0</v>
      </c>
      <c r="D49" s="1519">
        <v>0</v>
      </c>
      <c r="E49" s="1519">
        <v>0</v>
      </c>
      <c r="F49" s="1680">
        <v>0</v>
      </c>
    </row>
    <row r="50" spans="1:6" ht="17.100000000000001" customHeight="1" x14ac:dyDescent="0.2">
      <c r="A50" s="1501" t="s">
        <v>830</v>
      </c>
      <c r="B50" s="1502" t="s">
        <v>857</v>
      </c>
      <c r="C50" s="1493">
        <v>0</v>
      </c>
      <c r="D50" s="1493">
        <v>0</v>
      </c>
      <c r="E50" s="1493">
        <v>0</v>
      </c>
      <c r="F50" s="1494">
        <v>0</v>
      </c>
    </row>
    <row r="51" spans="1:6" ht="17.100000000000001" customHeight="1" x14ac:dyDescent="0.2">
      <c r="A51" s="1501" t="s">
        <v>831</v>
      </c>
      <c r="B51" s="1502" t="s">
        <v>1094</v>
      </c>
      <c r="C51" s="1493">
        <v>100984.683</v>
      </c>
      <c r="D51" s="1493">
        <v>100984.683</v>
      </c>
      <c r="E51" s="1847">
        <v>100984.683</v>
      </c>
      <c r="F51" s="1494">
        <v>100</v>
      </c>
    </row>
    <row r="52" spans="1:6" ht="17.100000000000001" customHeight="1" x14ac:dyDescent="0.2">
      <c r="A52" s="1501" t="s">
        <v>832</v>
      </c>
      <c r="B52" s="1502" t="s">
        <v>1041</v>
      </c>
      <c r="C52" s="1511">
        <v>0</v>
      </c>
      <c r="D52" s="1511">
        <v>0</v>
      </c>
      <c r="E52" s="1511">
        <v>0</v>
      </c>
      <c r="F52" s="1506">
        <v>0</v>
      </c>
    </row>
    <row r="53" spans="1:6" ht="18" customHeight="1" x14ac:dyDescent="0.2">
      <c r="A53" s="1520" t="s">
        <v>621</v>
      </c>
      <c r="B53" s="1529" t="s">
        <v>833</v>
      </c>
      <c r="C53" s="1511">
        <v>0</v>
      </c>
      <c r="D53" s="1511">
        <v>0</v>
      </c>
      <c r="E53" s="1511">
        <v>0</v>
      </c>
      <c r="F53" s="1506">
        <v>0</v>
      </c>
    </row>
    <row r="54" spans="1:6" ht="18" customHeight="1" thickBot="1" x14ac:dyDescent="0.25">
      <c r="A54" s="1521" t="s">
        <v>834</v>
      </c>
      <c r="B54" s="1522" t="s">
        <v>835</v>
      </c>
      <c r="C54" s="1493">
        <v>0</v>
      </c>
      <c r="D54" s="1493">
        <v>0</v>
      </c>
      <c r="E54" s="1493">
        <v>0</v>
      </c>
      <c r="F54" s="1494">
        <v>0</v>
      </c>
    </row>
    <row r="55" spans="1:6" ht="24.95" customHeight="1" thickBot="1" x14ac:dyDescent="0.25">
      <c r="A55" s="1523"/>
      <c r="B55" s="1524" t="s">
        <v>836</v>
      </c>
      <c r="C55" s="1525">
        <v>23498614</v>
      </c>
      <c r="D55" s="1525">
        <v>29505485.848000001</v>
      </c>
      <c r="E55" s="1525">
        <v>19767399.822999999</v>
      </c>
      <c r="F55" s="1681">
        <v>66.995676413645327</v>
      </c>
    </row>
    <row r="56" spans="1:6" x14ac:dyDescent="0.2">
      <c r="A56" s="3"/>
    </row>
    <row r="57" spans="1:6" x14ac:dyDescent="0.2">
      <c r="A57" s="3"/>
    </row>
    <row r="58" spans="1:6" x14ac:dyDescent="0.2">
      <c r="A58" s="3"/>
    </row>
    <row r="59" spans="1:6" x14ac:dyDescent="0.2">
      <c r="A59" s="3"/>
    </row>
    <row r="60" spans="1:6" x14ac:dyDescent="0.2">
      <c r="A60" s="3"/>
    </row>
    <row r="61" spans="1:6" x14ac:dyDescent="0.2">
      <c r="A61" s="3"/>
    </row>
    <row r="62" spans="1:6" x14ac:dyDescent="0.2">
      <c r="A62" s="3"/>
    </row>
    <row r="63" spans="1:6" x14ac:dyDescent="0.2">
      <c r="A63" s="3"/>
    </row>
    <row r="64" spans="1:6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  <row r="71" spans="1:1" x14ac:dyDescent="0.2">
      <c r="A71" s="3"/>
    </row>
    <row r="72" spans="1:1" x14ac:dyDescent="0.2">
      <c r="A72" s="3"/>
    </row>
  </sheetData>
  <mergeCells count="2">
    <mergeCell ref="A7:F7"/>
    <mergeCell ref="A8:F8"/>
  </mergeCells>
  <phoneticPr fontId="0" type="noConversion"/>
  <printOptions horizontalCentered="1" verticalCentered="1"/>
  <pageMargins left="0.15748031496062992" right="0.15748031496062992" top="0.31496062992125984" bottom="0.31496062992125984" header="0.11811023622047245" footer="0.15748031496062992"/>
  <pageSetup paperSize="9" scale="80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160"/>
  <sheetViews>
    <sheetView topLeftCell="A4" zoomScale="90" workbookViewId="0">
      <selection activeCell="D14" sqref="D14"/>
    </sheetView>
  </sheetViews>
  <sheetFormatPr defaultRowHeight="15" x14ac:dyDescent="0.2"/>
  <cols>
    <col min="1" max="1" width="5.5703125" style="85" customWidth="1"/>
    <col min="2" max="2" width="68.5703125" style="85" customWidth="1"/>
    <col min="3" max="5" width="14.7109375" style="85" customWidth="1"/>
    <col min="6" max="16384" width="9.140625" style="85"/>
  </cols>
  <sheetData>
    <row r="2" spans="1:46" ht="15.75" hidden="1" x14ac:dyDescent="0.25">
      <c r="C2" s="13"/>
      <c r="D2" s="13"/>
      <c r="E2" s="318" t="s">
        <v>679</v>
      </c>
    </row>
    <row r="3" spans="1:46" ht="15.75" hidden="1" x14ac:dyDescent="0.25">
      <c r="C3" s="13"/>
      <c r="D3" s="13"/>
      <c r="E3" s="318" t="s">
        <v>55</v>
      </c>
    </row>
    <row r="4" spans="1:46" ht="15.75" x14ac:dyDescent="0.25">
      <c r="C4" s="13"/>
      <c r="D4" s="13"/>
      <c r="E4" s="318" t="s">
        <v>639</v>
      </c>
    </row>
    <row r="5" spans="1:46" ht="9.9499999999999993" customHeight="1" x14ac:dyDescent="0.25">
      <c r="A5" s="2460" t="s">
        <v>273</v>
      </c>
      <c r="B5" s="2460"/>
      <c r="C5" s="2460"/>
      <c r="D5" s="2460"/>
      <c r="E5" s="2460"/>
    </row>
    <row r="6" spans="1:46" ht="15.75" x14ac:dyDescent="0.25">
      <c r="A6" s="2493" t="s">
        <v>517</v>
      </c>
      <c r="B6" s="2493"/>
      <c r="C6" s="2493"/>
      <c r="D6" s="2493"/>
      <c r="E6" s="2493"/>
    </row>
    <row r="7" spans="1:46" ht="13.5" customHeight="1" x14ac:dyDescent="0.2">
      <c r="A7" s="2484" t="s">
        <v>56</v>
      </c>
      <c r="B7" s="2484"/>
      <c r="C7" s="2484"/>
      <c r="D7" s="2484"/>
      <c r="E7" s="2484"/>
    </row>
    <row r="8" spans="1:46" ht="16.5" thickBot="1" x14ac:dyDescent="0.3">
      <c r="A8" s="46"/>
      <c r="B8" s="13"/>
      <c r="C8" s="13"/>
      <c r="D8" s="13"/>
      <c r="E8" s="13"/>
    </row>
    <row r="9" spans="1:46" ht="16.5" thickBot="1" x14ac:dyDescent="0.3">
      <c r="A9" s="432" t="s">
        <v>649</v>
      </c>
      <c r="B9" s="2489" t="s">
        <v>650</v>
      </c>
      <c r="C9" s="433" t="s">
        <v>154</v>
      </c>
      <c r="D9" s="433" t="s">
        <v>157</v>
      </c>
      <c r="E9" s="2491" t="s">
        <v>189</v>
      </c>
    </row>
    <row r="10" spans="1:46" ht="16.5" thickBot="1" x14ac:dyDescent="0.3">
      <c r="A10" s="434" t="s">
        <v>201</v>
      </c>
      <c r="B10" s="2490"/>
      <c r="C10" s="2487" t="s">
        <v>8</v>
      </c>
      <c r="D10" s="2488"/>
      <c r="E10" s="2492"/>
    </row>
    <row r="11" spans="1:46" ht="15.75" customHeight="1" x14ac:dyDescent="0.2">
      <c r="A11" s="408">
        <v>1</v>
      </c>
      <c r="B11" s="409" t="s">
        <v>319</v>
      </c>
      <c r="C11" s="435">
        <f>T.2._kiadás!C15</f>
        <v>7362266</v>
      </c>
      <c r="D11" s="435">
        <f>T.2._kiadás!D15</f>
        <v>7605877.7590000005</v>
      </c>
      <c r="E11" s="436">
        <f>T.2._kiadás!E15</f>
        <v>7073359.4470000006</v>
      </c>
    </row>
    <row r="12" spans="1:46" ht="15.75" customHeight="1" x14ac:dyDescent="0.2">
      <c r="A12" s="408">
        <v>2</v>
      </c>
      <c r="B12" s="409" t="s">
        <v>156</v>
      </c>
      <c r="C12" s="435">
        <f>T.2._kiadás!C16</f>
        <v>1397237</v>
      </c>
      <c r="D12" s="435">
        <f>T.2._kiadás!D16</f>
        <v>1466729.531</v>
      </c>
      <c r="E12" s="436">
        <f>T.2._kiadás!E16</f>
        <v>1263840.0719999999</v>
      </c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</row>
    <row r="13" spans="1:46" ht="15.75" customHeight="1" x14ac:dyDescent="0.2">
      <c r="A13" s="408">
        <v>3</v>
      </c>
      <c r="B13" s="409" t="s">
        <v>651</v>
      </c>
      <c r="C13" s="435">
        <f>T.2._kiadás!C17</f>
        <v>6837821.1720000003</v>
      </c>
      <c r="D13" s="435">
        <f>T.2._kiadás!D17</f>
        <v>7464946.6280000005</v>
      </c>
      <c r="E13" s="436">
        <f>T.2._kiadás!E17</f>
        <v>5876958.4120000005</v>
      </c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</row>
    <row r="14" spans="1:46" ht="15.75" customHeight="1" x14ac:dyDescent="0.2">
      <c r="A14" s="408">
        <v>4</v>
      </c>
      <c r="B14" s="409" t="s">
        <v>212</v>
      </c>
      <c r="C14" s="435">
        <f>T.2._kiadás!C20+T.2._kiadás!C25</f>
        <v>2957490.145</v>
      </c>
      <c r="D14" s="435">
        <f>T.2._kiadás!D20+T.2._kiadás!D25</f>
        <v>5264123.6730000004</v>
      </c>
      <c r="E14" s="436">
        <f>T.2._kiadás!E20+T.2._kiadás!E25</f>
        <v>1528952.8059999999</v>
      </c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</row>
    <row r="15" spans="1:46" ht="15.75" customHeight="1" x14ac:dyDescent="0.2">
      <c r="A15" s="408">
        <v>5</v>
      </c>
      <c r="B15" s="409" t="s">
        <v>213</v>
      </c>
      <c r="C15" s="435">
        <f>T.2._kiadás!C23</f>
        <v>0</v>
      </c>
      <c r="D15" s="435">
        <f>T.2._kiadás!D23</f>
        <v>0</v>
      </c>
      <c r="E15" s="436">
        <f>T.2._kiadás!E23</f>
        <v>0</v>
      </c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</row>
    <row r="16" spans="1:46" ht="15.75" customHeight="1" x14ac:dyDescent="0.2">
      <c r="A16" s="408">
        <v>6</v>
      </c>
      <c r="B16" s="409" t="s">
        <v>214</v>
      </c>
      <c r="C16" s="435">
        <f>T.2._kiadás!C26</f>
        <v>70202</v>
      </c>
      <c r="D16" s="435">
        <f>T.2._kiadás!D26</f>
        <v>68877.600000000006</v>
      </c>
      <c r="E16" s="436">
        <f>T.2._kiadás!E26</f>
        <v>39180.462999999996</v>
      </c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</row>
    <row r="17" spans="1:45" ht="15.75" customHeight="1" x14ac:dyDescent="0.2">
      <c r="A17" s="408">
        <v>7</v>
      </c>
      <c r="B17" s="409" t="s">
        <v>10</v>
      </c>
      <c r="C17" s="435">
        <f>T.2._kiadás!C31</f>
        <v>4644020</v>
      </c>
      <c r="D17" s="435">
        <f>T.2._kiadás!D31</f>
        <v>7362867.574</v>
      </c>
      <c r="E17" s="436">
        <f>T.2._kiadás!E31</f>
        <v>3766450.0550000002</v>
      </c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</row>
    <row r="18" spans="1:45" ht="15.75" customHeight="1" x14ac:dyDescent="0.2">
      <c r="A18" s="408">
        <v>8</v>
      </c>
      <c r="B18" s="409" t="s">
        <v>235</v>
      </c>
      <c r="C18" s="435">
        <f>T.2._kiadás!C32</f>
        <v>3301089</v>
      </c>
      <c r="D18" s="435">
        <f>T.2._kiadás!D32+T.2._kiadás!D37</f>
        <v>5429358.4960000003</v>
      </c>
      <c r="E18" s="436">
        <f>T.2._kiadás!E32+T.2._kiadás!E37</f>
        <v>2169086.85</v>
      </c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</row>
    <row r="19" spans="1:45" ht="15.75" customHeight="1" x14ac:dyDescent="0.2">
      <c r="A19" s="408">
        <v>9</v>
      </c>
      <c r="B19" s="409" t="s">
        <v>215</v>
      </c>
      <c r="C19" s="435">
        <f>T.2._kiadás!C21+T.2._kiadás!C37</f>
        <v>0</v>
      </c>
      <c r="D19" s="435">
        <f>T.2._kiadás!D21</f>
        <v>0</v>
      </c>
      <c r="E19" s="436">
        <f>T.2._kiadás!E21</f>
        <v>0</v>
      </c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</row>
    <row r="20" spans="1:45" ht="15.75" customHeight="1" x14ac:dyDescent="0.2">
      <c r="A20" s="408">
        <v>10</v>
      </c>
      <c r="B20" s="409" t="s">
        <v>252</v>
      </c>
      <c r="C20" s="435">
        <f>T.2._kiadás!C24</f>
        <v>0</v>
      </c>
      <c r="D20" s="435">
        <f>T.2._kiadás!D24</f>
        <v>0</v>
      </c>
      <c r="E20" s="436">
        <f>T.2._kiadás!E24</f>
        <v>0</v>
      </c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</row>
    <row r="21" spans="1:45" ht="15.75" customHeight="1" x14ac:dyDescent="0.2">
      <c r="A21" s="408">
        <v>11</v>
      </c>
      <c r="B21" s="409" t="s">
        <v>253</v>
      </c>
      <c r="C21" s="435">
        <f>T.2._kiadás!C35</f>
        <v>0</v>
      </c>
      <c r="D21" s="435">
        <f>T.2._kiadás!D35</f>
        <v>0</v>
      </c>
      <c r="E21" s="436">
        <f>T.2._kiadás!E35</f>
        <v>0</v>
      </c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</row>
    <row r="22" spans="1:45" ht="15.75" customHeight="1" x14ac:dyDescent="0.2">
      <c r="A22" s="408">
        <v>12</v>
      </c>
      <c r="B22" s="409" t="s">
        <v>254</v>
      </c>
      <c r="C22" s="435">
        <f>T.2._kiadás!C34</f>
        <v>1178826</v>
      </c>
      <c r="D22" s="435">
        <f>T.2._kiadás!D34</f>
        <v>1638566.8689999999</v>
      </c>
      <c r="E22" s="436">
        <f>T.2._kiadás!E34</f>
        <v>1367713.764</v>
      </c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</row>
    <row r="23" spans="1:45" ht="15.75" customHeight="1" x14ac:dyDescent="0.2">
      <c r="A23" s="410">
        <v>13</v>
      </c>
      <c r="B23" s="411" t="s">
        <v>255</v>
      </c>
      <c r="C23" s="437">
        <f>SUM(C11:C22)</f>
        <v>27748951.317000002</v>
      </c>
      <c r="D23" s="437">
        <f>SUM(D11:D22)</f>
        <v>36301348.13000001</v>
      </c>
      <c r="E23" s="438">
        <f>SUM(E11:E22)</f>
        <v>23085541.869000003</v>
      </c>
    </row>
    <row r="24" spans="1:45" ht="15.75" customHeight="1" x14ac:dyDescent="0.2">
      <c r="A24" s="412">
        <v>14</v>
      </c>
      <c r="B24" s="413" t="s">
        <v>723</v>
      </c>
      <c r="C24" s="520">
        <f>T.2._kiadás!C38</f>
        <v>0</v>
      </c>
      <c r="D24" s="520">
        <f>T.2._kiadás!D38</f>
        <v>27400</v>
      </c>
      <c r="E24" s="524">
        <f>T.2._kiadás!E38</f>
        <v>27400</v>
      </c>
    </row>
    <row r="25" spans="1:45" ht="15.75" customHeight="1" x14ac:dyDescent="0.2">
      <c r="A25" s="408">
        <v>15</v>
      </c>
      <c r="B25" s="413" t="s">
        <v>724</v>
      </c>
      <c r="C25" s="446"/>
      <c r="D25" s="446"/>
      <c r="E25" s="447"/>
    </row>
    <row r="26" spans="1:45" ht="15.75" customHeight="1" x14ac:dyDescent="0.2">
      <c r="A26" s="408">
        <v>16</v>
      </c>
      <c r="B26" s="413" t="s">
        <v>725</v>
      </c>
      <c r="C26" s="446"/>
      <c r="D26" s="446"/>
      <c r="E26" s="447"/>
    </row>
    <row r="27" spans="1:45" ht="15.75" customHeight="1" x14ac:dyDescent="0.2">
      <c r="A27" s="408">
        <v>17</v>
      </c>
      <c r="B27" s="413" t="s">
        <v>256</v>
      </c>
      <c r="C27" s="439"/>
      <c r="D27" s="435"/>
      <c r="E27" s="436"/>
    </row>
    <row r="28" spans="1:45" ht="15.75" customHeight="1" x14ac:dyDescent="0.2">
      <c r="A28" s="408">
        <v>18</v>
      </c>
      <c r="B28" s="413" t="s">
        <v>257</v>
      </c>
      <c r="C28" s="439"/>
      <c r="D28" s="439"/>
      <c r="E28" s="1292"/>
    </row>
    <row r="29" spans="1:45" ht="15.75" customHeight="1" x14ac:dyDescent="0.2">
      <c r="A29" s="408">
        <v>19</v>
      </c>
      <c r="B29" s="1291" t="s">
        <v>236</v>
      </c>
      <c r="C29" s="439"/>
      <c r="D29" s="439"/>
      <c r="E29" s="1292"/>
    </row>
    <row r="30" spans="1:45" ht="15.75" customHeight="1" x14ac:dyDescent="0.2">
      <c r="A30" s="410">
        <v>20</v>
      </c>
      <c r="B30" s="414" t="s">
        <v>238</v>
      </c>
      <c r="C30" s="440">
        <f>SUM(C24:C28)</f>
        <v>0</v>
      </c>
      <c r="D30" s="440">
        <f>SUM(D24:D28)</f>
        <v>27400</v>
      </c>
      <c r="E30" s="525">
        <f>SUM(E24:E28)</f>
        <v>27400</v>
      </c>
    </row>
    <row r="31" spans="1:45" ht="15.75" customHeight="1" x14ac:dyDescent="0.2">
      <c r="A31" s="410">
        <v>21</v>
      </c>
      <c r="B31" s="414" t="s">
        <v>237</v>
      </c>
      <c r="C31" s="440">
        <f>C23+C30</f>
        <v>27748951.317000002</v>
      </c>
      <c r="D31" s="440">
        <f>D23+D30</f>
        <v>36328748.13000001</v>
      </c>
      <c r="E31" s="525">
        <f>E23+E30</f>
        <v>23112941.869000003</v>
      </c>
    </row>
    <row r="32" spans="1:45" ht="15.75" customHeight="1" x14ac:dyDescent="0.2">
      <c r="A32" s="408">
        <v>22</v>
      </c>
      <c r="B32" s="409" t="s">
        <v>46</v>
      </c>
      <c r="C32" s="521">
        <f>T.2._kiadás!C27</f>
        <v>0</v>
      </c>
      <c r="D32" s="521">
        <f>T.2._kiadás!D27</f>
        <v>0</v>
      </c>
      <c r="E32" s="526">
        <f>T.2._kiadás!E27</f>
        <v>0</v>
      </c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</row>
    <row r="33" spans="1:45" ht="15.75" customHeight="1" x14ac:dyDescent="0.2">
      <c r="A33" s="415">
        <v>23</v>
      </c>
      <c r="B33" s="416" t="s">
        <v>258</v>
      </c>
      <c r="C33" s="441"/>
      <c r="D33" s="441"/>
      <c r="E33" s="442">
        <f>T.2._kiadás!E40</f>
        <v>1115014.9450000001</v>
      </c>
    </row>
    <row r="34" spans="1:45" ht="15.75" customHeight="1" x14ac:dyDescent="0.2">
      <c r="A34" s="410">
        <v>24</v>
      </c>
      <c r="B34" s="417" t="s">
        <v>239</v>
      </c>
      <c r="C34" s="437">
        <f>SUM(C31:C33)</f>
        <v>27748951.317000002</v>
      </c>
      <c r="D34" s="437">
        <f>SUM(D31:D33)</f>
        <v>36328748.13000001</v>
      </c>
      <c r="E34" s="438">
        <f>SUM(E31:E33)</f>
        <v>24227956.814000003</v>
      </c>
    </row>
    <row r="35" spans="1:45" ht="15.75" customHeight="1" x14ac:dyDescent="0.2">
      <c r="A35" s="412">
        <v>25</v>
      </c>
      <c r="B35" s="418" t="s">
        <v>244</v>
      </c>
      <c r="C35" s="521">
        <f>T.3._bevétel!C13</f>
        <v>17262396</v>
      </c>
      <c r="D35" s="521">
        <f>T.3._bevétel!D13</f>
        <v>16894855.957000002</v>
      </c>
      <c r="E35" s="526">
        <f>T.3._bevétel!E13</f>
        <v>15385920.189999999</v>
      </c>
    </row>
    <row r="36" spans="1:45" ht="15.75" customHeight="1" x14ac:dyDescent="0.2">
      <c r="A36" s="408">
        <v>26</v>
      </c>
      <c r="B36" s="409" t="s">
        <v>259</v>
      </c>
      <c r="C36" s="435">
        <f>T.3._bevétel!C52</f>
        <v>818412</v>
      </c>
      <c r="D36" s="435">
        <f>T.3._bevétel!D52+T.3._bevétel!D88</f>
        <v>544475.96299999999</v>
      </c>
      <c r="E36" s="436">
        <f>T.3._bevétel!E52</f>
        <v>540931.1399999999</v>
      </c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  <c r="AS36" s="167"/>
    </row>
    <row r="37" spans="1:45" ht="15.75" customHeight="1" x14ac:dyDescent="0.2">
      <c r="A37" s="408">
        <v>27</v>
      </c>
      <c r="B37" s="409" t="s">
        <v>260</v>
      </c>
      <c r="C37" s="435">
        <f>T.3._bevétel!C85</f>
        <v>3478925</v>
      </c>
      <c r="D37" s="435">
        <f>T.3._bevétel!D85</f>
        <v>9338804.8909999989</v>
      </c>
      <c r="E37" s="436">
        <f>T.3._bevétel!E85</f>
        <v>9484162.4100000001</v>
      </c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</row>
    <row r="38" spans="1:45" ht="15.75" customHeight="1" x14ac:dyDescent="0.2">
      <c r="A38" s="419">
        <v>28</v>
      </c>
      <c r="B38" s="420" t="s">
        <v>47</v>
      </c>
      <c r="C38" s="435">
        <f>T.3._bevétel!C57-C44</f>
        <v>-873642.01300000004</v>
      </c>
      <c r="D38" s="435">
        <f>T.3._bevétel!D57-D44</f>
        <v>-923397.96900000004</v>
      </c>
      <c r="E38" s="436">
        <f>T.3._bevétel!E57-E44</f>
        <v>-911362.66500000004</v>
      </c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</row>
    <row r="39" spans="1:45" s="169" customFormat="1" ht="15.75" customHeight="1" x14ac:dyDescent="0.2">
      <c r="A39" s="421">
        <v>29</v>
      </c>
      <c r="B39" s="422" t="s">
        <v>433</v>
      </c>
      <c r="C39" s="443">
        <f>T.3._bevétel!C58+T.3._bevétel!C67</f>
        <v>0</v>
      </c>
      <c r="D39" s="443">
        <f>T.3._bevétel!D58+T.3._bevétel!D67-T.3._bevétel!D66</f>
        <v>-1820738.639</v>
      </c>
      <c r="E39" s="974">
        <f>T.3._bevétel!E58+T.3._bevétel!E67-T.3._bevétel!E66</f>
        <v>-1580572.9970000002</v>
      </c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</row>
    <row r="40" spans="1:45" s="169" customFormat="1" ht="15.75" customHeight="1" x14ac:dyDescent="0.2">
      <c r="A40" s="423">
        <v>30</v>
      </c>
      <c r="B40" s="409" t="s">
        <v>261</v>
      </c>
      <c r="C40" s="446">
        <f>T.3._bevétel!C54</f>
        <v>1127.951</v>
      </c>
      <c r="D40" s="446">
        <f>T.3._bevétel!D54+T.3._bevétel!D89</f>
        <v>9339448.7389999982</v>
      </c>
      <c r="E40" s="447">
        <f>T.3._bevétel!E54</f>
        <v>6262.5809999999992</v>
      </c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168"/>
    </row>
    <row r="41" spans="1:45" s="169" customFormat="1" ht="15.75" customHeight="1" x14ac:dyDescent="0.2">
      <c r="A41" s="423">
        <v>31</v>
      </c>
      <c r="B41" s="409" t="s">
        <v>262</v>
      </c>
      <c r="C41" s="446">
        <f>T.3._bevétel!C86</f>
        <v>3478925</v>
      </c>
      <c r="D41" s="446">
        <f>T.3._bevétel!D86</f>
        <v>9338804.8909999989</v>
      </c>
      <c r="E41" s="447">
        <f>T.3._bevétel!E86</f>
        <v>9484162.4100000001</v>
      </c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168"/>
    </row>
    <row r="42" spans="1:45" ht="15.75" customHeight="1" x14ac:dyDescent="0.2">
      <c r="A42" s="419">
        <v>32</v>
      </c>
      <c r="B42" s="420" t="s">
        <v>263</v>
      </c>
      <c r="C42" s="435">
        <f>T.3._bevétel!C47+T.3._bevétel!C48</f>
        <v>1444224</v>
      </c>
      <c r="D42" s="435">
        <f>T.3._bevétel!D47+T.3._bevétel!D48</f>
        <v>1052387.6830000002</v>
      </c>
      <c r="E42" s="436">
        <f>T.3._bevétel!E47+T.3._bevétel!E48</f>
        <v>1149245.3659999999</v>
      </c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</row>
    <row r="43" spans="1:45" s="169" customFormat="1" ht="15.75" customHeight="1" x14ac:dyDescent="0.2">
      <c r="A43" s="421">
        <v>33</v>
      </c>
      <c r="B43" s="424" t="s">
        <v>264</v>
      </c>
      <c r="C43" s="444">
        <f>C42</f>
        <v>1444224</v>
      </c>
      <c r="D43" s="444">
        <f>D42</f>
        <v>1052387.6830000002</v>
      </c>
      <c r="E43" s="527">
        <f>E42</f>
        <v>1149245.3659999999</v>
      </c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</row>
    <row r="44" spans="1:45" ht="15.75" customHeight="1" x14ac:dyDescent="0.2">
      <c r="A44" s="408">
        <v>34</v>
      </c>
      <c r="B44" s="409" t="s">
        <v>265</v>
      </c>
      <c r="C44" s="435">
        <f>T.3._bevétel!C80</f>
        <v>887000</v>
      </c>
      <c r="D44" s="435">
        <f>T.3._bevétel!D80</f>
        <v>931000</v>
      </c>
      <c r="E44" s="436">
        <f>T.3._bevétel!E80</f>
        <v>930131.78899999999</v>
      </c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</row>
    <row r="45" spans="1:45" ht="15.75" customHeight="1" x14ac:dyDescent="0.2">
      <c r="A45" s="415">
        <v>35</v>
      </c>
      <c r="B45" s="416" t="s">
        <v>266</v>
      </c>
      <c r="C45" s="441">
        <f>T.3._bevétel!C42</f>
        <v>0</v>
      </c>
      <c r="D45" s="441">
        <f>T.3._bevétel!D42</f>
        <v>30</v>
      </c>
      <c r="E45" s="1303">
        <f>T.3._bevétel!E42</f>
        <v>30</v>
      </c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</row>
    <row r="46" spans="1:45" ht="32.25" customHeight="1" x14ac:dyDescent="0.2">
      <c r="A46" s="425">
        <v>36</v>
      </c>
      <c r="B46" s="426" t="s">
        <v>240</v>
      </c>
      <c r="C46" s="445">
        <f>SUM(C35:C45)-C39-C43</f>
        <v>26497367.938000001</v>
      </c>
      <c r="D46" s="445">
        <f>SUM(D35:D45)-D39-D43</f>
        <v>46516410.155000001</v>
      </c>
      <c r="E46" s="528">
        <f>SUM(E35:E45)-E39-E43</f>
        <v>36069483.221000001</v>
      </c>
    </row>
    <row r="47" spans="1:45" ht="15.75" customHeight="1" x14ac:dyDescent="0.2">
      <c r="A47" s="427">
        <v>37</v>
      </c>
      <c r="B47" s="428" t="s">
        <v>267</v>
      </c>
      <c r="C47" s="446"/>
      <c r="D47" s="446"/>
      <c r="E47" s="447"/>
    </row>
    <row r="48" spans="1:45" ht="15.75" customHeight="1" x14ac:dyDescent="0.2">
      <c r="A48" s="427">
        <v>38</v>
      </c>
      <c r="B48" s="428" t="s">
        <v>268</v>
      </c>
      <c r="C48" s="446"/>
      <c r="D48" s="446"/>
      <c r="E48" s="447"/>
    </row>
    <row r="49" spans="1:45" ht="15.75" customHeight="1" x14ac:dyDescent="0.2">
      <c r="A49" s="427">
        <v>39</v>
      </c>
      <c r="B49" s="428" t="s">
        <v>726</v>
      </c>
      <c r="C49" s="446"/>
      <c r="D49" s="446"/>
      <c r="E49" s="447"/>
    </row>
    <row r="50" spans="1:45" ht="15.75" customHeight="1" x14ac:dyDescent="0.2">
      <c r="A50" s="427">
        <v>40</v>
      </c>
      <c r="B50" s="428" t="s">
        <v>270</v>
      </c>
      <c r="C50" s="446"/>
      <c r="D50" s="446"/>
      <c r="E50" s="447"/>
    </row>
    <row r="51" spans="1:45" ht="15.75" customHeight="1" x14ac:dyDescent="0.2">
      <c r="A51" s="427">
        <v>41</v>
      </c>
      <c r="B51" s="428" t="s">
        <v>271</v>
      </c>
      <c r="C51" s="446"/>
      <c r="D51" s="446"/>
      <c r="E51" s="447"/>
    </row>
    <row r="52" spans="1:45" ht="15.75" customHeight="1" x14ac:dyDescent="0.2">
      <c r="A52" s="410">
        <v>42</v>
      </c>
      <c r="B52" s="414" t="s">
        <v>727</v>
      </c>
      <c r="C52" s="448">
        <f>SUM(C47:C51)</f>
        <v>0</v>
      </c>
      <c r="D52" s="448">
        <f>SUM(D47:D51)</f>
        <v>0</v>
      </c>
      <c r="E52" s="529">
        <f>SUM(E47:E51)</f>
        <v>0</v>
      </c>
    </row>
    <row r="53" spans="1:45" ht="15.75" customHeight="1" x14ac:dyDescent="0.2">
      <c r="A53" s="410">
        <v>43</v>
      </c>
      <c r="B53" s="414" t="s">
        <v>728</v>
      </c>
      <c r="C53" s="448">
        <f>C46+C52</f>
        <v>26497367.938000001</v>
      </c>
      <c r="D53" s="448">
        <f>D46+D52</f>
        <v>46516410.155000001</v>
      </c>
      <c r="E53" s="529">
        <f>E46+E52</f>
        <v>36069483.221000001</v>
      </c>
    </row>
    <row r="54" spans="1:45" ht="15.75" customHeight="1" x14ac:dyDescent="0.2">
      <c r="A54" s="408">
        <v>44</v>
      </c>
      <c r="B54" s="429" t="s">
        <v>552</v>
      </c>
      <c r="C54" s="435" t="e">
        <f>T.3._bevétel!#REF!</f>
        <v>#REF!</v>
      </c>
      <c r="D54" s="435" t="e">
        <f>T.3._bevétel!#REF!</f>
        <v>#REF!</v>
      </c>
      <c r="E54" s="436" t="e">
        <f>T.3._bevétel!#REF!</f>
        <v>#REF!</v>
      </c>
    </row>
    <row r="55" spans="1:45" ht="15.75" customHeight="1" thickBot="1" x14ac:dyDescent="0.25">
      <c r="A55" s="408">
        <v>45</v>
      </c>
      <c r="B55" s="429" t="s">
        <v>272</v>
      </c>
      <c r="C55" s="441"/>
      <c r="D55" s="435"/>
      <c r="E55" s="436" t="e">
        <f>T.3._bevétel!#REF!</f>
        <v>#REF!</v>
      </c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</row>
    <row r="56" spans="1:45" ht="15.75" customHeight="1" x14ac:dyDescent="0.2">
      <c r="A56" s="410">
        <v>46</v>
      </c>
      <c r="B56" s="430" t="s">
        <v>241</v>
      </c>
      <c r="C56" s="437" t="e">
        <f>SUM(C53:C55)</f>
        <v>#REF!</v>
      </c>
      <c r="D56" s="437" t="e">
        <f>SUM(D53:D55)</f>
        <v>#REF!</v>
      </c>
      <c r="E56" s="438" t="e">
        <f>SUM(E53:E55)</f>
        <v>#REF!</v>
      </c>
    </row>
    <row r="57" spans="1:45" ht="31.5" customHeight="1" x14ac:dyDescent="0.2">
      <c r="A57" s="410">
        <v>47</v>
      </c>
      <c r="B57" s="426" t="s">
        <v>6</v>
      </c>
      <c r="C57" s="445">
        <f>C46-C23</f>
        <v>-1251583.3790000007</v>
      </c>
      <c r="D57" s="445">
        <f>D46-D23</f>
        <v>10215062.024999991</v>
      </c>
      <c r="E57" s="528">
        <f>E46-E23</f>
        <v>12983941.351999998</v>
      </c>
    </row>
    <row r="58" spans="1:45" ht="48" customHeight="1" x14ac:dyDescent="0.2">
      <c r="A58" s="410">
        <v>48</v>
      </c>
      <c r="B58" s="426" t="s">
        <v>245</v>
      </c>
      <c r="C58" s="445" t="e">
        <f>C57+C54-C32</f>
        <v>#REF!</v>
      </c>
      <c r="D58" s="445" t="e">
        <f>D57+D54-D32</f>
        <v>#REF!</v>
      </c>
      <c r="E58" s="528" t="e">
        <f>E57+E54-E32</f>
        <v>#REF!</v>
      </c>
    </row>
    <row r="59" spans="1:45" ht="15.75" customHeight="1" x14ac:dyDescent="0.2">
      <c r="A59" s="410">
        <v>49</v>
      </c>
      <c r="B59" s="430" t="s">
        <v>242</v>
      </c>
      <c r="C59" s="437">
        <f>C52-C30</f>
        <v>0</v>
      </c>
      <c r="D59" s="437">
        <f>D52-D30</f>
        <v>-27400</v>
      </c>
      <c r="E59" s="438">
        <f>E52-E30</f>
        <v>-27400</v>
      </c>
    </row>
    <row r="60" spans="1:45" ht="15.75" customHeight="1" thickBot="1" x14ac:dyDescent="0.25">
      <c r="A60" s="1293">
        <v>50</v>
      </c>
      <c r="B60" s="431" t="s">
        <v>243</v>
      </c>
      <c r="C60" s="449">
        <f>C55-C33</f>
        <v>0</v>
      </c>
      <c r="D60" s="449">
        <f>D55-D33</f>
        <v>0</v>
      </c>
      <c r="E60" s="1304" t="e">
        <f>E55-E33</f>
        <v>#REF!</v>
      </c>
    </row>
    <row r="61" spans="1:45" ht="15.75" customHeight="1" x14ac:dyDescent="0.2"/>
    <row r="62" spans="1:45" ht="15.75" customHeight="1" x14ac:dyDescent="0.2"/>
    <row r="63" spans="1:45" ht="15.75" customHeight="1" x14ac:dyDescent="0.2"/>
    <row r="64" spans="1:4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</sheetData>
  <mergeCells count="6">
    <mergeCell ref="A5:E5"/>
    <mergeCell ref="A7:E7"/>
    <mergeCell ref="C10:D10"/>
    <mergeCell ref="B9:B10"/>
    <mergeCell ref="E9:E10"/>
    <mergeCell ref="A6:E6"/>
  </mergeCells>
  <phoneticPr fontId="0" type="noConversion"/>
  <printOptions horizontalCentered="1" verticalCentered="1"/>
  <pageMargins left="0" right="0" top="0.39370078740157483" bottom="0.31" header="0.11811023622047245" footer="0.11811023622047245"/>
  <pageSetup paperSize="9" scale="84" orientation="portrait" horizontalDpi="4294967292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22" workbookViewId="0">
      <selection activeCell="F24" sqref="F24"/>
    </sheetView>
  </sheetViews>
  <sheetFormatPr defaultRowHeight="12.75" x14ac:dyDescent="0.2"/>
  <cols>
    <col min="1" max="1" width="4" style="171" customWidth="1"/>
    <col min="2" max="2" width="43.42578125" style="171" customWidth="1"/>
    <col min="3" max="3" width="11.7109375" style="171" customWidth="1"/>
    <col min="4" max="4" width="11.42578125" style="171" customWidth="1"/>
    <col min="5" max="5" width="10.42578125" style="171" customWidth="1"/>
    <col min="6" max="7" width="10.85546875" style="171" customWidth="1"/>
    <col min="8" max="16384" width="9.140625" style="171"/>
  </cols>
  <sheetData>
    <row r="1" spans="1:8" x14ac:dyDescent="0.2">
      <c r="B1" s="56"/>
      <c r="C1" s="56"/>
      <c r="D1" s="56"/>
      <c r="E1" s="56"/>
      <c r="F1" s="56"/>
      <c r="H1" s="313" t="s">
        <v>665</v>
      </c>
    </row>
    <row r="2" spans="1:8" x14ac:dyDescent="0.2">
      <c r="B2" s="56"/>
      <c r="C2" s="56"/>
      <c r="D2" s="56"/>
      <c r="E2" s="56"/>
      <c r="F2" s="56"/>
      <c r="H2" s="313" t="s">
        <v>55</v>
      </c>
    </row>
    <row r="3" spans="1:8" x14ac:dyDescent="0.2">
      <c r="B3" s="56"/>
      <c r="C3" s="56"/>
      <c r="D3" s="56"/>
      <c r="E3" s="56"/>
      <c r="G3" s="172"/>
      <c r="H3" s="172"/>
    </row>
    <row r="4" spans="1:8" x14ac:dyDescent="0.2">
      <c r="B4" s="56"/>
      <c r="C4" s="56"/>
      <c r="D4" s="56"/>
      <c r="E4" s="56"/>
      <c r="F4" s="56"/>
      <c r="G4" s="56"/>
      <c r="H4" s="56"/>
    </row>
    <row r="5" spans="1:8" x14ac:dyDescent="0.2">
      <c r="B5" s="56"/>
      <c r="C5" s="56"/>
      <c r="D5" s="56"/>
      <c r="E5" s="56"/>
      <c r="F5" s="56"/>
      <c r="G5" s="56"/>
      <c r="H5" s="56"/>
    </row>
    <row r="6" spans="1:8" x14ac:dyDescent="0.2">
      <c r="B6" s="2494" t="s">
        <v>7</v>
      </c>
      <c r="C6" s="2494"/>
      <c r="D6" s="2494"/>
      <c r="E6" s="2494"/>
      <c r="F6" s="2494"/>
      <c r="G6" s="2494"/>
      <c r="H6" s="2494"/>
    </row>
    <row r="7" spans="1:8" x14ac:dyDescent="0.2">
      <c r="B7" s="2495" t="s">
        <v>56</v>
      </c>
      <c r="C7" s="2495"/>
      <c r="D7" s="2495"/>
      <c r="E7" s="2495"/>
      <c r="F7" s="2495"/>
      <c r="G7" s="2495"/>
      <c r="H7" s="2495"/>
    </row>
    <row r="8" spans="1:8" x14ac:dyDescent="0.2">
      <c r="B8" s="32"/>
      <c r="C8" s="32"/>
      <c r="D8" s="32"/>
      <c r="E8" s="32"/>
      <c r="F8" s="32"/>
      <c r="G8" s="32"/>
      <c r="H8" s="32"/>
    </row>
    <row r="9" spans="1:8" ht="13.5" thickBot="1" x14ac:dyDescent="0.25">
      <c r="B9" s="173"/>
      <c r="C9" s="173"/>
      <c r="D9" s="173"/>
      <c r="E9" s="173"/>
      <c r="F9" s="173"/>
      <c r="G9" s="173"/>
      <c r="H9" s="174"/>
    </row>
    <row r="10" spans="1:8" x14ac:dyDescent="0.2">
      <c r="A10" s="451"/>
      <c r="B10" s="2496" t="s">
        <v>31</v>
      </c>
      <c r="C10" s="148" t="s">
        <v>199</v>
      </c>
      <c r="D10" s="148"/>
      <c r="E10" s="148" t="s">
        <v>361</v>
      </c>
      <c r="F10" s="148" t="s">
        <v>304</v>
      </c>
      <c r="G10" s="148"/>
      <c r="H10" s="147" t="s">
        <v>304</v>
      </c>
    </row>
    <row r="11" spans="1:8" x14ac:dyDescent="0.2">
      <c r="A11" s="452"/>
      <c r="B11" s="2497"/>
      <c r="C11" s="148" t="s">
        <v>362</v>
      </c>
      <c r="D11" s="148" t="s">
        <v>363</v>
      </c>
      <c r="E11" s="148" t="s">
        <v>335</v>
      </c>
      <c r="F11" s="148" t="s">
        <v>362</v>
      </c>
      <c r="G11" s="148" t="s">
        <v>363</v>
      </c>
      <c r="H11" s="150" t="s">
        <v>335</v>
      </c>
    </row>
    <row r="12" spans="1:8" x14ac:dyDescent="0.2">
      <c r="A12" s="28" t="s">
        <v>200</v>
      </c>
      <c r="B12" s="2497"/>
      <c r="C12" s="148" t="s">
        <v>364</v>
      </c>
      <c r="D12" s="148" t="s">
        <v>365</v>
      </c>
      <c r="E12" s="148" t="s">
        <v>366</v>
      </c>
      <c r="F12" s="148" t="s">
        <v>364</v>
      </c>
      <c r="G12" s="148" t="s">
        <v>365</v>
      </c>
      <c r="H12" s="150" t="s">
        <v>366</v>
      </c>
    </row>
    <row r="13" spans="1:8" x14ac:dyDescent="0.2">
      <c r="A13" s="28" t="s">
        <v>201</v>
      </c>
      <c r="B13" s="2497"/>
      <c r="C13" s="148" t="s">
        <v>367</v>
      </c>
      <c r="D13" s="148" t="s">
        <v>346</v>
      </c>
      <c r="E13" s="148" t="s">
        <v>368</v>
      </c>
      <c r="F13" s="148" t="s">
        <v>367</v>
      </c>
      <c r="G13" s="148" t="s">
        <v>347</v>
      </c>
      <c r="H13" s="150" t="s">
        <v>368</v>
      </c>
    </row>
    <row r="14" spans="1:8" x14ac:dyDescent="0.2">
      <c r="A14" s="452"/>
      <c r="B14" s="2497"/>
      <c r="C14" s="148" t="s">
        <v>350</v>
      </c>
      <c r="D14" s="148" t="s">
        <v>57</v>
      </c>
      <c r="E14" s="148" t="s">
        <v>367</v>
      </c>
      <c r="F14" s="148" t="s">
        <v>350</v>
      </c>
      <c r="G14" s="148" t="s">
        <v>57</v>
      </c>
      <c r="H14" s="150" t="s">
        <v>367</v>
      </c>
    </row>
    <row r="15" spans="1:8" x14ac:dyDescent="0.2">
      <c r="A15" s="453"/>
      <c r="B15" s="2498"/>
      <c r="C15" s="175"/>
      <c r="D15" s="175"/>
      <c r="E15" s="151" t="s">
        <v>350</v>
      </c>
      <c r="F15" s="175"/>
      <c r="G15" s="175"/>
      <c r="H15" s="176" t="s">
        <v>350</v>
      </c>
    </row>
    <row r="16" spans="1:8" ht="24.95" customHeight="1" x14ac:dyDescent="0.2">
      <c r="A16" s="454" t="s">
        <v>318</v>
      </c>
      <c r="B16" s="455" t="s">
        <v>644</v>
      </c>
      <c r="C16" s="456">
        <v>4474250</v>
      </c>
      <c r="D16" s="456"/>
      <c r="E16" s="456">
        <f t="shared" ref="E16:E27" si="0">SUM(C16:D16)</f>
        <v>4474250</v>
      </c>
      <c r="F16" s="456">
        <v>4856650</v>
      </c>
      <c r="G16" s="456"/>
      <c r="H16" s="457">
        <f t="shared" ref="H16:H27" si="1">SUM(F16:G16)</f>
        <v>4856650</v>
      </c>
    </row>
    <row r="17" spans="1:9" ht="24.95" customHeight="1" x14ac:dyDescent="0.2">
      <c r="A17" s="454" t="s">
        <v>112</v>
      </c>
      <c r="B17" s="461" t="s">
        <v>279</v>
      </c>
      <c r="C17" s="459">
        <v>0</v>
      </c>
      <c r="D17" s="459"/>
      <c r="E17" s="456">
        <f t="shared" si="0"/>
        <v>0</v>
      </c>
      <c r="F17" s="459">
        <v>0</v>
      </c>
      <c r="G17" s="459"/>
      <c r="H17" s="457">
        <f t="shared" si="1"/>
        <v>0</v>
      </c>
    </row>
    <row r="18" spans="1:9" ht="24.95" customHeight="1" x14ac:dyDescent="0.2">
      <c r="A18" s="454" t="s">
        <v>113</v>
      </c>
      <c r="B18" s="458" t="s">
        <v>58</v>
      </c>
      <c r="C18" s="459">
        <v>106041</v>
      </c>
      <c r="D18" s="459"/>
      <c r="E18" s="459">
        <f t="shared" si="0"/>
        <v>106041</v>
      </c>
      <c r="F18" s="459">
        <v>86841</v>
      </c>
      <c r="G18" s="459"/>
      <c r="H18" s="460">
        <f t="shared" si="1"/>
        <v>86841</v>
      </c>
    </row>
    <row r="19" spans="1:9" ht="24.95" customHeight="1" x14ac:dyDescent="0.2">
      <c r="A19" s="454" t="s">
        <v>114</v>
      </c>
      <c r="B19" s="461" t="s">
        <v>59</v>
      </c>
      <c r="C19" s="459">
        <v>2524415</v>
      </c>
      <c r="D19" s="459"/>
      <c r="E19" s="459">
        <f t="shared" si="0"/>
        <v>2524415</v>
      </c>
      <c r="F19" s="459">
        <v>0</v>
      </c>
      <c r="G19" s="459"/>
      <c r="H19" s="460">
        <f t="shared" si="1"/>
        <v>0</v>
      </c>
    </row>
    <row r="20" spans="1:9" ht="24.95" customHeight="1" x14ac:dyDescent="0.2">
      <c r="A20" s="454" t="s">
        <v>115</v>
      </c>
      <c r="B20" s="458" t="s">
        <v>280</v>
      </c>
      <c r="C20" s="459">
        <v>0</v>
      </c>
      <c r="D20" s="459"/>
      <c r="E20" s="459">
        <f t="shared" si="0"/>
        <v>0</v>
      </c>
      <c r="F20" s="459">
        <v>0</v>
      </c>
      <c r="G20" s="459"/>
      <c r="H20" s="460">
        <f t="shared" si="1"/>
        <v>0</v>
      </c>
    </row>
    <row r="21" spans="1:9" ht="24.95" customHeight="1" x14ac:dyDescent="0.2">
      <c r="A21" s="454" t="s">
        <v>116</v>
      </c>
      <c r="B21" s="461" t="s">
        <v>281</v>
      </c>
      <c r="C21" s="584">
        <f>C16+C17+C18-C19-C20</f>
        <v>2055876</v>
      </c>
      <c r="D21" s="584"/>
      <c r="E21" s="584">
        <f>E16+E17+E18-E19-E20</f>
        <v>2055876</v>
      </c>
      <c r="F21" s="584">
        <f>F16+F17+F18-F19-F20</f>
        <v>4943491</v>
      </c>
      <c r="G21" s="584"/>
      <c r="H21" s="665">
        <f>H16+H17+H18-H19-H20</f>
        <v>4943491</v>
      </c>
    </row>
    <row r="22" spans="1:9" ht="24.95" customHeight="1" x14ac:dyDescent="0.2">
      <c r="A22" s="454" t="s">
        <v>117</v>
      </c>
      <c r="B22" s="461" t="s">
        <v>282</v>
      </c>
      <c r="C22" s="459">
        <v>2616</v>
      </c>
      <c r="D22" s="459"/>
      <c r="E22" s="459">
        <f t="shared" si="0"/>
        <v>2616</v>
      </c>
      <c r="F22" s="459">
        <v>15606</v>
      </c>
      <c r="G22" s="459"/>
      <c r="H22" s="460">
        <f t="shared" si="1"/>
        <v>15606</v>
      </c>
    </row>
    <row r="23" spans="1:9" ht="24.95" customHeight="1" x14ac:dyDescent="0.2">
      <c r="A23" s="454" t="s">
        <v>118</v>
      </c>
      <c r="B23" s="461" t="s">
        <v>67</v>
      </c>
      <c r="C23" s="459">
        <v>0</v>
      </c>
      <c r="D23" s="459"/>
      <c r="E23" s="459">
        <f t="shared" si="0"/>
        <v>0</v>
      </c>
      <c r="F23" s="459">
        <v>0</v>
      </c>
      <c r="G23" s="459"/>
      <c r="H23" s="460">
        <f t="shared" si="1"/>
        <v>0</v>
      </c>
    </row>
    <row r="24" spans="1:9" ht="24.95" customHeight="1" x14ac:dyDescent="0.2">
      <c r="A24" s="454" t="s">
        <v>119</v>
      </c>
      <c r="B24" s="461" t="s">
        <v>283</v>
      </c>
      <c r="C24" s="459">
        <f>C21+C22+C23</f>
        <v>2058492</v>
      </c>
      <c r="D24" s="459"/>
      <c r="E24" s="459">
        <f t="shared" si="0"/>
        <v>2058492</v>
      </c>
      <c r="F24" s="459">
        <f>F21+F22+F23</f>
        <v>4959097</v>
      </c>
      <c r="G24" s="459"/>
      <c r="H24" s="460">
        <f t="shared" si="1"/>
        <v>4959097</v>
      </c>
    </row>
    <row r="25" spans="1:9" ht="24.95" customHeight="1" x14ac:dyDescent="0.2">
      <c r="A25" s="454" t="s">
        <v>120</v>
      </c>
      <c r="B25" s="458" t="s">
        <v>284</v>
      </c>
      <c r="C25" s="459">
        <v>0</v>
      </c>
      <c r="D25" s="459"/>
      <c r="E25" s="459">
        <f t="shared" si="0"/>
        <v>0</v>
      </c>
      <c r="F25" s="459">
        <v>0</v>
      </c>
      <c r="G25" s="459"/>
      <c r="H25" s="460">
        <f t="shared" si="1"/>
        <v>0</v>
      </c>
    </row>
    <row r="26" spans="1:9" ht="24.95" customHeight="1" x14ac:dyDescent="0.2">
      <c r="A26" s="454" t="s">
        <v>121</v>
      </c>
      <c r="B26" s="458" t="s">
        <v>567</v>
      </c>
      <c r="C26" s="459">
        <v>0</v>
      </c>
      <c r="D26" s="459"/>
      <c r="E26" s="459">
        <f t="shared" si="0"/>
        <v>0</v>
      </c>
      <c r="F26" s="459">
        <v>0</v>
      </c>
      <c r="G26" s="459"/>
      <c r="H26" s="460">
        <f t="shared" si="1"/>
        <v>0</v>
      </c>
    </row>
    <row r="27" spans="1:9" ht="24.95" customHeight="1" x14ac:dyDescent="0.2">
      <c r="A27" s="454" t="s">
        <v>122</v>
      </c>
      <c r="B27" s="462" t="s">
        <v>285</v>
      </c>
      <c r="C27" s="463">
        <f>C21+C22+C23+C25+C26</f>
        <v>2058492</v>
      </c>
      <c r="D27" s="463"/>
      <c r="E27" s="463">
        <f t="shared" si="0"/>
        <v>2058492</v>
      </c>
      <c r="F27" s="463">
        <f>F21+F22+F23+F25+F26</f>
        <v>4959097</v>
      </c>
      <c r="G27" s="463"/>
      <c r="H27" s="464">
        <f t="shared" si="1"/>
        <v>4959097</v>
      </c>
    </row>
    <row r="28" spans="1:9" ht="19.5" customHeight="1" x14ac:dyDescent="0.2">
      <c r="A28" s="465" t="s">
        <v>123</v>
      </c>
      <c r="B28" s="466" t="s">
        <v>286</v>
      </c>
      <c r="C28" s="390"/>
      <c r="D28" s="390"/>
      <c r="E28" s="390"/>
      <c r="F28" s="390"/>
      <c r="G28" s="390"/>
      <c r="H28" s="467"/>
    </row>
    <row r="29" spans="1:9" ht="17.25" customHeight="1" x14ac:dyDescent="0.2">
      <c r="A29" s="468"/>
      <c r="B29" s="469" t="s">
        <v>568</v>
      </c>
      <c r="C29" s="459">
        <v>0</v>
      </c>
      <c r="D29" s="459"/>
      <c r="E29" s="459">
        <f>SUM(C29:D29)</f>
        <v>0</v>
      </c>
      <c r="F29" s="459">
        <v>0</v>
      </c>
      <c r="G29" s="459"/>
      <c r="H29" s="460">
        <f>SUM(F29:G29)</f>
        <v>0</v>
      </c>
    </row>
    <row r="30" spans="1:9" ht="24.95" customHeight="1" x14ac:dyDescent="0.2">
      <c r="A30" s="454" t="s">
        <v>287</v>
      </c>
      <c r="B30" s="470" t="s">
        <v>288</v>
      </c>
      <c r="C30" s="522">
        <v>1526367</v>
      </c>
      <c r="D30" s="456"/>
      <c r="E30" s="456">
        <f>SUM(C30:D30)</f>
        <v>1526367</v>
      </c>
      <c r="F30" s="456">
        <v>4795907</v>
      </c>
      <c r="G30" s="456"/>
      <c r="H30" s="457">
        <f>SUM(F30:G30)</f>
        <v>4795907</v>
      </c>
      <c r="I30" s="508"/>
    </row>
    <row r="31" spans="1:9" ht="24.95" customHeight="1" thickBot="1" x14ac:dyDescent="0.25">
      <c r="A31" s="471" t="s">
        <v>289</v>
      </c>
      <c r="B31" s="472" t="s">
        <v>569</v>
      </c>
      <c r="C31" s="523">
        <v>532125</v>
      </c>
      <c r="D31" s="473"/>
      <c r="E31" s="473">
        <f>SUM(C31:D31)</f>
        <v>532125</v>
      </c>
      <c r="F31" s="473">
        <v>163190</v>
      </c>
      <c r="G31" s="473"/>
      <c r="H31" s="474">
        <f>SUM(F31:G31)</f>
        <v>163190</v>
      </c>
      <c r="I31" s="508"/>
    </row>
    <row r="32" spans="1:9" x14ac:dyDescent="0.2">
      <c r="B32" s="56"/>
      <c r="C32" s="56"/>
      <c r="D32" s="56"/>
      <c r="E32" s="56"/>
      <c r="F32" s="56"/>
      <c r="G32" s="56"/>
      <c r="H32" s="56"/>
    </row>
    <row r="33" spans="2:8" x14ac:dyDescent="0.2">
      <c r="B33" s="668" t="s">
        <v>48</v>
      </c>
      <c r="C33" s="668"/>
      <c r="D33" s="56"/>
      <c r="E33" s="56"/>
      <c r="F33" s="56"/>
      <c r="G33" s="56"/>
      <c r="H33" s="56"/>
    </row>
    <row r="34" spans="2:8" x14ac:dyDescent="0.2">
      <c r="B34" s="668" t="s">
        <v>49</v>
      </c>
      <c r="C34" s="668"/>
      <c r="D34" s="56"/>
      <c r="E34" s="56"/>
      <c r="F34" s="56"/>
      <c r="G34" s="56"/>
      <c r="H34" s="56"/>
    </row>
    <row r="35" spans="2:8" x14ac:dyDescent="0.2">
      <c r="B35" s="14"/>
      <c r="C35" s="14"/>
      <c r="D35" s="14"/>
      <c r="E35" s="14"/>
      <c r="F35" s="14"/>
      <c r="G35" s="14"/>
      <c r="H35" s="14"/>
    </row>
  </sheetData>
  <mergeCells count="3">
    <mergeCell ref="B6:H6"/>
    <mergeCell ref="B7:H7"/>
    <mergeCell ref="B10:B15"/>
  </mergeCells>
  <phoneticPr fontId="0" type="noConversion"/>
  <printOptions horizontalCentered="1" verticalCentered="1"/>
  <pageMargins left="0" right="0" top="0" bottom="0" header="0.51181102362204722" footer="0.51181102362204722"/>
  <pageSetup paperSize="9" scale="85" orientation="portrait" horizontalDpi="4294967292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41"/>
  <sheetViews>
    <sheetView workbookViewId="0">
      <selection activeCell="A6" sqref="A6:K6"/>
    </sheetView>
  </sheetViews>
  <sheetFormatPr defaultRowHeight="12.75" x14ac:dyDescent="0.2"/>
  <cols>
    <col min="1" max="1" width="6.42578125" style="143" customWidth="1"/>
    <col min="2" max="2" width="28.28515625" style="143" customWidth="1"/>
    <col min="3" max="7" width="10.7109375" style="143" customWidth="1"/>
    <col min="8" max="8" width="10.85546875" style="143" customWidth="1"/>
    <col min="9" max="10" width="10.7109375" style="143" customWidth="1"/>
    <col min="11" max="11" width="10.140625" style="143" customWidth="1"/>
    <col min="12" max="30" width="9.140625" style="178"/>
    <col min="31" max="16384" width="9.140625" style="143"/>
  </cols>
  <sheetData>
    <row r="1" spans="1:12" x14ac:dyDescent="0.2">
      <c r="I1" s="177"/>
      <c r="J1" s="177"/>
      <c r="K1" s="319" t="s">
        <v>551</v>
      </c>
    </row>
    <row r="2" spans="1:12" x14ac:dyDescent="0.2">
      <c r="I2" s="174"/>
      <c r="J2" s="174"/>
      <c r="K2" s="319" t="s">
        <v>55</v>
      </c>
    </row>
    <row r="3" spans="1:12" ht="30.75" customHeight="1" x14ac:dyDescent="0.2"/>
    <row r="4" spans="1:12" x14ac:dyDescent="0.2">
      <c r="A4" s="174"/>
      <c r="B4" s="174"/>
      <c r="C4" s="174"/>
      <c r="D4" s="174"/>
      <c r="E4" s="174"/>
      <c r="F4" s="174"/>
      <c r="G4" s="174"/>
      <c r="H4" s="174"/>
      <c r="K4" s="177"/>
      <c r="L4" s="179"/>
    </row>
    <row r="5" spans="1:12" ht="15.75" x14ac:dyDescent="0.25">
      <c r="A5" s="2493" t="s">
        <v>544</v>
      </c>
      <c r="B5" s="2493"/>
      <c r="C5" s="2493"/>
      <c r="D5" s="2493"/>
      <c r="E5" s="2493"/>
      <c r="F5" s="2493"/>
      <c r="G5" s="2493"/>
      <c r="H5" s="2493"/>
      <c r="I5" s="2493"/>
      <c r="J5" s="2493"/>
      <c r="K5" s="2493"/>
      <c r="L5" s="180"/>
    </row>
    <row r="6" spans="1:12" ht="11.25" customHeight="1" x14ac:dyDescent="0.2">
      <c r="A6" s="2484" t="s">
        <v>56</v>
      </c>
      <c r="B6" s="2484"/>
      <c r="C6" s="2484"/>
      <c r="D6" s="2484"/>
      <c r="E6" s="2484"/>
      <c r="F6" s="2484"/>
      <c r="G6" s="2484"/>
      <c r="H6" s="2484"/>
      <c r="I6" s="2484"/>
      <c r="J6" s="2484"/>
      <c r="K6" s="2484"/>
      <c r="L6" s="181"/>
    </row>
    <row r="7" spans="1:12" ht="11.25" customHeight="1" x14ac:dyDescent="0.2">
      <c r="A7" s="450"/>
      <c r="B7" s="450"/>
      <c r="C7" s="450"/>
      <c r="D7" s="450"/>
      <c r="E7" s="450"/>
      <c r="F7" s="450"/>
      <c r="G7" s="450"/>
      <c r="H7" s="450"/>
      <c r="I7" s="450"/>
      <c r="J7" s="450"/>
      <c r="K7" s="450"/>
      <c r="L7" s="181"/>
    </row>
    <row r="8" spans="1:12" ht="30.75" customHeight="1" thickBot="1" x14ac:dyDescent="0.25">
      <c r="A8" s="174"/>
      <c r="B8" s="174"/>
      <c r="C8" s="174"/>
      <c r="D8" s="174"/>
      <c r="E8" s="174"/>
      <c r="F8" s="174"/>
      <c r="G8" s="174"/>
      <c r="H8" s="174"/>
      <c r="I8" s="174"/>
      <c r="J8" s="174"/>
      <c r="K8" s="174"/>
    </row>
    <row r="9" spans="1:12" ht="12.75" customHeight="1" x14ac:dyDescent="0.2">
      <c r="A9" s="182"/>
      <c r="B9" s="183"/>
      <c r="C9" s="184"/>
      <c r="D9" s="183"/>
      <c r="E9" s="184"/>
      <c r="F9" s="184"/>
      <c r="G9" s="475"/>
      <c r="H9" s="183"/>
      <c r="I9" s="184"/>
      <c r="J9" s="184"/>
      <c r="K9" s="185"/>
    </row>
    <row r="10" spans="1:12" x14ac:dyDescent="0.2">
      <c r="A10" s="186" t="s">
        <v>360</v>
      </c>
      <c r="B10" s="187" t="s">
        <v>31</v>
      </c>
      <c r="C10" s="188" t="s">
        <v>373</v>
      </c>
      <c r="D10" s="187" t="s">
        <v>374</v>
      </c>
      <c r="E10" s="188" t="s">
        <v>375</v>
      </c>
      <c r="F10" s="188" t="s">
        <v>550</v>
      </c>
      <c r="G10" s="188" t="s">
        <v>747</v>
      </c>
      <c r="H10" s="189" t="s">
        <v>376</v>
      </c>
      <c r="I10" s="190" t="s">
        <v>545</v>
      </c>
      <c r="J10" s="190" t="s">
        <v>547</v>
      </c>
      <c r="K10" s="191" t="s">
        <v>377</v>
      </c>
    </row>
    <row r="11" spans="1:12" x14ac:dyDescent="0.2">
      <c r="A11" s="186"/>
      <c r="B11" s="187"/>
      <c r="C11" s="192" t="s">
        <v>135</v>
      </c>
      <c r="D11" s="2499" t="s">
        <v>378</v>
      </c>
      <c r="E11" s="2500"/>
      <c r="F11" s="188" t="s">
        <v>549</v>
      </c>
      <c r="G11" s="188" t="s">
        <v>748</v>
      </c>
      <c r="H11" s="189" t="s">
        <v>543</v>
      </c>
      <c r="I11" s="190" t="s">
        <v>546</v>
      </c>
      <c r="J11" s="190" t="s">
        <v>548</v>
      </c>
      <c r="K11" s="191" t="s">
        <v>642</v>
      </c>
    </row>
    <row r="12" spans="1:12" x14ac:dyDescent="0.2">
      <c r="A12" s="193"/>
      <c r="B12" s="194"/>
      <c r="C12" s="196" t="s">
        <v>136</v>
      </c>
      <c r="D12" s="197"/>
      <c r="E12" s="195"/>
      <c r="F12" s="195" t="s">
        <v>379</v>
      </c>
      <c r="G12" s="188" t="s">
        <v>749</v>
      </c>
      <c r="H12" s="198"/>
      <c r="I12" s="199"/>
      <c r="J12" s="199" t="s">
        <v>160</v>
      </c>
      <c r="K12" s="200"/>
    </row>
    <row r="13" spans="1:12" ht="12.75" customHeight="1" x14ac:dyDescent="0.2">
      <c r="A13" s="201">
        <v>1</v>
      </c>
      <c r="B13" s="202">
        <v>2</v>
      </c>
      <c r="C13" s="1019">
        <v>3</v>
      </c>
      <c r="D13" s="1020">
        <v>4</v>
      </c>
      <c r="E13" s="1020">
        <v>5</v>
      </c>
      <c r="F13" s="1019">
        <v>6</v>
      </c>
      <c r="G13" s="1019">
        <v>7</v>
      </c>
      <c r="H13" s="1021">
        <v>8</v>
      </c>
      <c r="I13" s="1021">
        <v>9</v>
      </c>
      <c r="J13" s="1022">
        <v>10</v>
      </c>
      <c r="K13" s="203">
        <v>11</v>
      </c>
      <c r="L13" s="204"/>
    </row>
    <row r="14" spans="1:12" ht="24.95" customHeight="1" x14ac:dyDescent="0.2">
      <c r="A14" s="476">
        <v>1</v>
      </c>
      <c r="B14" s="477" t="s">
        <v>572</v>
      </c>
      <c r="C14" s="478"/>
      <c r="D14" s="478"/>
      <c r="E14" s="478"/>
      <c r="F14" s="478">
        <v>40439</v>
      </c>
      <c r="G14" s="478">
        <f>pm.ÖM!AH15</f>
        <v>37833</v>
      </c>
      <c r="H14" s="479">
        <f t="shared" ref="H14:H35" si="0">SUM(C14:G14)</f>
        <v>78272</v>
      </c>
      <c r="I14" s="506">
        <v>4762127</v>
      </c>
      <c r="J14" s="975">
        <v>14506</v>
      </c>
      <c r="K14" s="480">
        <f>SUM(H14:J14)</f>
        <v>4854905</v>
      </c>
      <c r="L14" s="205"/>
    </row>
    <row r="15" spans="1:12" ht="24.95" customHeight="1" x14ac:dyDescent="0.2">
      <c r="A15" s="476">
        <v>2</v>
      </c>
      <c r="B15" s="481" t="s">
        <v>573</v>
      </c>
      <c r="C15" s="478"/>
      <c r="D15" s="478"/>
      <c r="E15" s="478"/>
      <c r="F15" s="478">
        <v>544</v>
      </c>
      <c r="G15" s="478">
        <f>pm.ÖM!AH16</f>
        <v>0</v>
      </c>
      <c r="H15" s="479">
        <f t="shared" si="0"/>
        <v>544</v>
      </c>
      <c r="I15" s="506">
        <v>155</v>
      </c>
      <c r="J15" s="975">
        <v>1046</v>
      </c>
      <c r="K15" s="480">
        <f>SUM(H15:J15)</f>
        <v>1745</v>
      </c>
      <c r="L15" s="205"/>
    </row>
    <row r="16" spans="1:12" ht="24.95" customHeight="1" x14ac:dyDescent="0.2">
      <c r="A16" s="482">
        <v>3</v>
      </c>
      <c r="B16" s="483" t="s">
        <v>574</v>
      </c>
      <c r="C16" s="484">
        <f>SUM(C14:C15)</f>
        <v>0</v>
      </c>
      <c r="D16" s="484">
        <f>SUM(D14:D15)</f>
        <v>0</v>
      </c>
      <c r="E16" s="484">
        <f>SUM(E14:E15)</f>
        <v>0</v>
      </c>
      <c r="F16" s="484">
        <f>SUM(F14:F15)</f>
        <v>40983</v>
      </c>
      <c r="G16" s="484">
        <f>SUM(G14:G15)</f>
        <v>37833</v>
      </c>
      <c r="H16" s="479">
        <f t="shared" si="0"/>
        <v>78816</v>
      </c>
      <c r="I16" s="479">
        <f>SUM(I14:I15)</f>
        <v>4762282</v>
      </c>
      <c r="J16" s="479">
        <f>SUM(J14:J15)</f>
        <v>15552</v>
      </c>
      <c r="K16" s="480">
        <f>SUM(H16:J16)</f>
        <v>4856650</v>
      </c>
      <c r="L16" s="205"/>
    </row>
    <row r="17" spans="1:47" ht="24.95" customHeight="1" x14ac:dyDescent="0.2">
      <c r="A17" s="476">
        <v>4</v>
      </c>
      <c r="B17" s="481" t="s">
        <v>575</v>
      </c>
      <c r="C17" s="478"/>
      <c r="D17" s="478"/>
      <c r="E17" s="478"/>
      <c r="F17" s="478"/>
      <c r="G17" s="478">
        <f>pm.ÖM!AH18</f>
        <v>-68424</v>
      </c>
      <c r="H17" s="485">
        <f t="shared" si="0"/>
        <v>-68424</v>
      </c>
      <c r="I17" s="506"/>
      <c r="J17" s="975"/>
      <c r="K17" s="480">
        <f t="shared" ref="K17:K39" si="1">SUM(H17:J17)</f>
        <v>-68424</v>
      </c>
      <c r="L17" s="205"/>
    </row>
    <row r="18" spans="1:47" ht="24.95" customHeight="1" x14ac:dyDescent="0.2">
      <c r="A18" s="476">
        <v>5</v>
      </c>
      <c r="B18" s="481" t="s">
        <v>576</v>
      </c>
      <c r="C18" s="478"/>
      <c r="D18" s="478"/>
      <c r="E18" s="478"/>
      <c r="F18" s="478"/>
      <c r="G18" s="478">
        <f>pm.ÖM!AH19</f>
        <v>344</v>
      </c>
      <c r="H18" s="485">
        <f t="shared" si="0"/>
        <v>344</v>
      </c>
      <c r="I18" s="976"/>
      <c r="J18" s="977"/>
      <c r="K18" s="480">
        <f t="shared" si="1"/>
        <v>344</v>
      </c>
      <c r="L18" s="205"/>
    </row>
    <row r="19" spans="1:47" ht="24.95" customHeight="1" x14ac:dyDescent="0.2">
      <c r="A19" s="476">
        <v>6</v>
      </c>
      <c r="B19" s="481" t="s">
        <v>577</v>
      </c>
      <c r="C19" s="478">
        <v>5898</v>
      </c>
      <c r="D19" s="478">
        <v>702</v>
      </c>
      <c r="E19" s="478">
        <v>753</v>
      </c>
      <c r="F19" s="478">
        <v>17774</v>
      </c>
      <c r="G19" s="478">
        <f>pm.ÖM!AH20</f>
        <v>31854</v>
      </c>
      <c r="H19" s="485">
        <f t="shared" si="0"/>
        <v>56981</v>
      </c>
      <c r="I19" s="978">
        <v>98767</v>
      </c>
      <c r="J19" s="977">
        <v>78030</v>
      </c>
      <c r="K19" s="480">
        <f t="shared" si="1"/>
        <v>233778</v>
      </c>
      <c r="L19" s="205"/>
    </row>
    <row r="20" spans="1:47" ht="24.95" customHeight="1" x14ac:dyDescent="0.2">
      <c r="A20" s="476">
        <v>7</v>
      </c>
      <c r="B20" s="481" t="s">
        <v>583</v>
      </c>
      <c r="C20" s="478"/>
      <c r="D20" s="478"/>
      <c r="E20" s="478"/>
      <c r="F20" s="478"/>
      <c r="G20" s="478">
        <f>pm.ÖM!AH21</f>
        <v>0</v>
      </c>
      <c r="H20" s="485">
        <f t="shared" si="0"/>
        <v>0</v>
      </c>
      <c r="I20" s="978">
        <v>30655</v>
      </c>
      <c r="J20" s="977"/>
      <c r="K20" s="480">
        <f t="shared" si="1"/>
        <v>30655</v>
      </c>
      <c r="L20" s="205"/>
    </row>
    <row r="21" spans="1:47" ht="24.95" customHeight="1" x14ac:dyDescent="0.2">
      <c r="A21" s="476">
        <v>8</v>
      </c>
      <c r="B21" s="481" t="s">
        <v>584</v>
      </c>
      <c r="C21" s="478"/>
      <c r="D21" s="478"/>
      <c r="E21" s="478"/>
      <c r="F21" s="478">
        <v>100</v>
      </c>
      <c r="G21" s="478">
        <f>pm.ÖM!AH22</f>
        <v>562</v>
      </c>
      <c r="H21" s="479">
        <f t="shared" si="0"/>
        <v>662</v>
      </c>
      <c r="I21" s="978">
        <v>893</v>
      </c>
      <c r="J21" s="977"/>
      <c r="K21" s="480">
        <f t="shared" si="1"/>
        <v>1555</v>
      </c>
      <c r="L21" s="205"/>
    </row>
    <row r="22" spans="1:47" ht="24.95" customHeight="1" x14ac:dyDescent="0.2">
      <c r="A22" s="476">
        <v>9</v>
      </c>
      <c r="B22" s="481" t="s">
        <v>585</v>
      </c>
      <c r="C22" s="478">
        <v>25</v>
      </c>
      <c r="D22" s="478"/>
      <c r="E22" s="478">
        <v>565</v>
      </c>
      <c r="F22" s="478">
        <v>218</v>
      </c>
      <c r="G22" s="478">
        <f>pm.ÖM!AH23</f>
        <v>1738</v>
      </c>
      <c r="H22" s="479">
        <f t="shared" si="0"/>
        <v>2546</v>
      </c>
      <c r="I22" s="978">
        <v>46139</v>
      </c>
      <c r="J22" s="977">
        <v>384</v>
      </c>
      <c r="K22" s="672">
        <f t="shared" si="1"/>
        <v>49069</v>
      </c>
      <c r="L22" s="205"/>
    </row>
    <row r="23" spans="1:47" ht="24.95" customHeight="1" x14ac:dyDescent="0.2">
      <c r="A23" s="487">
        <v>10</v>
      </c>
      <c r="B23" s="488" t="s">
        <v>586</v>
      </c>
      <c r="C23" s="484">
        <f>SUM(C17-C18+C19-C20+C21-C22)</f>
        <v>5873</v>
      </c>
      <c r="D23" s="484">
        <f>SUM(D17-D18+D19-D20+D21-D22)</f>
        <v>702</v>
      </c>
      <c r="E23" s="484">
        <f>SUM(E17-E18+E19-E20+E21-E22)</f>
        <v>188</v>
      </c>
      <c r="F23" s="484">
        <f>SUM(F17-F18+F19-F20+F21-F22)</f>
        <v>17656</v>
      </c>
      <c r="G23" s="484">
        <f>SUM(G17-G18+G19-G20+G21-G22)</f>
        <v>-38090</v>
      </c>
      <c r="H23" s="479">
        <f t="shared" si="0"/>
        <v>-13671</v>
      </c>
      <c r="I23" s="479">
        <f>SUM(I17-I18+I19-I20+I21-I22)</f>
        <v>22866</v>
      </c>
      <c r="J23" s="479">
        <f>SUM(J17-J18+J19-J20+J21-J22)</f>
        <v>77646</v>
      </c>
      <c r="K23" s="480">
        <f t="shared" si="1"/>
        <v>86841</v>
      </c>
      <c r="L23" s="205"/>
    </row>
    <row r="24" spans="1:47" ht="24.95" customHeight="1" x14ac:dyDescent="0.2">
      <c r="A24" s="476">
        <v>11</v>
      </c>
      <c r="B24" s="481" t="s">
        <v>587</v>
      </c>
      <c r="C24" s="478"/>
      <c r="D24" s="478"/>
      <c r="E24" s="478"/>
      <c r="F24" s="478"/>
      <c r="G24" s="478">
        <f>pm.ÖM!AH25</f>
        <v>0</v>
      </c>
      <c r="H24" s="485">
        <f t="shared" si="0"/>
        <v>0</v>
      </c>
      <c r="I24" s="489"/>
      <c r="J24" s="489"/>
      <c r="K24" s="480">
        <f t="shared" si="1"/>
        <v>0</v>
      </c>
      <c r="L24" s="204"/>
    </row>
    <row r="25" spans="1:47" ht="24.95" customHeight="1" x14ac:dyDescent="0.2">
      <c r="A25" s="476">
        <v>12</v>
      </c>
      <c r="B25" s="481" t="s">
        <v>588</v>
      </c>
      <c r="C25" s="478"/>
      <c r="D25" s="478"/>
      <c r="E25" s="478"/>
      <c r="F25" s="478"/>
      <c r="G25" s="478">
        <f>pm.ÖM!AH26</f>
        <v>0</v>
      </c>
      <c r="H25" s="479">
        <f t="shared" si="0"/>
        <v>0</v>
      </c>
      <c r="I25" s="489"/>
      <c r="J25" s="489"/>
      <c r="K25" s="480">
        <f t="shared" si="1"/>
        <v>0</v>
      </c>
      <c r="L25" s="204"/>
    </row>
    <row r="26" spans="1:47" ht="24.95" customHeight="1" x14ac:dyDescent="0.2">
      <c r="A26" s="487">
        <v>13</v>
      </c>
      <c r="B26" s="490" t="s">
        <v>589</v>
      </c>
      <c r="C26" s="484">
        <f>SUM(C16+C23-C24-C25)</f>
        <v>5873</v>
      </c>
      <c r="D26" s="484">
        <f>SUM(D16+D23-D24-D25)</f>
        <v>702</v>
      </c>
      <c r="E26" s="484">
        <f>SUM(E16+E23-E24-E25)</f>
        <v>188</v>
      </c>
      <c r="F26" s="484">
        <f>SUM(F16+F23-F24-F25)</f>
        <v>58639</v>
      </c>
      <c r="G26" s="484">
        <f>SUM(G16+G23-G24-G25)</f>
        <v>-257</v>
      </c>
      <c r="H26" s="479">
        <f t="shared" si="0"/>
        <v>65145</v>
      </c>
      <c r="I26" s="479">
        <f>SUM(I16+I23-I24-I25)</f>
        <v>4785148</v>
      </c>
      <c r="J26" s="479">
        <f>SUM(J16+J23-J24-J25)</f>
        <v>93198</v>
      </c>
      <c r="K26" s="480">
        <f t="shared" si="1"/>
        <v>4943491</v>
      </c>
      <c r="L26" s="206"/>
    </row>
    <row r="27" spans="1:47" ht="24.95" customHeight="1" x14ac:dyDescent="0.2">
      <c r="A27" s="476">
        <v>14</v>
      </c>
      <c r="B27" s="481" t="s">
        <v>590</v>
      </c>
      <c r="C27" s="478"/>
      <c r="D27" s="478"/>
      <c r="E27" s="478"/>
      <c r="F27" s="478"/>
      <c r="G27" s="478">
        <f>pm.ÖM!AH28</f>
        <v>0</v>
      </c>
      <c r="H27" s="479">
        <f t="shared" si="0"/>
        <v>0</v>
      </c>
      <c r="I27" s="975">
        <v>0</v>
      </c>
      <c r="J27" s="975"/>
      <c r="K27" s="480">
        <f t="shared" si="1"/>
        <v>0</v>
      </c>
      <c r="L27" s="204"/>
    </row>
    <row r="28" spans="1:47" ht="24.95" customHeight="1" x14ac:dyDescent="0.2">
      <c r="A28" s="476">
        <v>15</v>
      </c>
      <c r="B28" s="481" t="s">
        <v>591</v>
      </c>
      <c r="C28" s="478"/>
      <c r="D28" s="478"/>
      <c r="E28" s="478"/>
      <c r="F28" s="478"/>
      <c r="G28" s="478">
        <f>pm.ÖM!AH29</f>
        <v>0</v>
      </c>
      <c r="H28" s="485">
        <f t="shared" si="0"/>
        <v>0</v>
      </c>
      <c r="I28" s="975">
        <v>-18</v>
      </c>
      <c r="J28" s="975"/>
      <c r="K28" s="480">
        <f t="shared" si="1"/>
        <v>-18</v>
      </c>
      <c r="L28" s="204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</row>
    <row r="29" spans="1:47" ht="24.95" customHeight="1" x14ac:dyDescent="0.2">
      <c r="A29" s="476">
        <v>16</v>
      </c>
      <c r="B29" s="481" t="s">
        <v>592</v>
      </c>
      <c r="C29" s="478"/>
      <c r="D29" s="478"/>
      <c r="E29" s="478"/>
      <c r="F29" s="478"/>
      <c r="G29" s="478">
        <f>pm.ÖM!AH30</f>
        <v>0</v>
      </c>
      <c r="H29" s="479">
        <f t="shared" si="0"/>
        <v>0</v>
      </c>
      <c r="I29" s="975">
        <v>-328336</v>
      </c>
      <c r="J29" s="975">
        <v>328336</v>
      </c>
      <c r="K29" s="480">
        <f t="shared" si="1"/>
        <v>0</v>
      </c>
      <c r="L29" s="204"/>
    </row>
    <row r="30" spans="1:47" ht="24.95" customHeight="1" x14ac:dyDescent="0.2">
      <c r="A30" s="476">
        <v>17</v>
      </c>
      <c r="B30" s="481" t="s">
        <v>593</v>
      </c>
      <c r="C30" s="478"/>
      <c r="D30" s="478"/>
      <c r="E30" s="478"/>
      <c r="F30" s="478"/>
      <c r="G30" s="478">
        <f>pm.ÖM!AH31</f>
        <v>0</v>
      </c>
      <c r="H30" s="485">
        <f t="shared" si="0"/>
        <v>0</v>
      </c>
      <c r="I30" s="975">
        <v>15624</v>
      </c>
      <c r="J30" s="975"/>
      <c r="K30" s="480">
        <f t="shared" si="1"/>
        <v>15624</v>
      </c>
      <c r="L30" s="204"/>
    </row>
    <row r="31" spans="1:47" ht="24.95" customHeight="1" x14ac:dyDescent="0.2">
      <c r="A31" s="476">
        <v>18</v>
      </c>
      <c r="B31" s="491" t="s">
        <v>594</v>
      </c>
      <c r="C31" s="478"/>
      <c r="D31" s="478"/>
      <c r="E31" s="478"/>
      <c r="F31" s="492"/>
      <c r="G31" s="478">
        <f>pm.ÖM!AH32</f>
        <v>0</v>
      </c>
      <c r="H31" s="479">
        <f t="shared" si="0"/>
        <v>0</v>
      </c>
      <c r="I31" s="978">
        <v>0</v>
      </c>
      <c r="J31" s="978"/>
      <c r="K31" s="480">
        <f t="shared" si="1"/>
        <v>0</v>
      </c>
      <c r="L31" s="204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</row>
    <row r="32" spans="1:47" ht="24.95" customHeight="1" x14ac:dyDescent="0.2">
      <c r="A32" s="487">
        <v>19</v>
      </c>
      <c r="B32" s="490" t="s">
        <v>595</v>
      </c>
      <c r="C32" s="484">
        <f>SUM(C26:C31)</f>
        <v>5873</v>
      </c>
      <c r="D32" s="484">
        <f>SUM(D26:D31)</f>
        <v>702</v>
      </c>
      <c r="E32" s="484">
        <f>SUM(E26:E31)</f>
        <v>188</v>
      </c>
      <c r="F32" s="484">
        <f>SUM(F26:F31)</f>
        <v>58639</v>
      </c>
      <c r="G32" s="484">
        <f>SUM(G26:G31)</f>
        <v>-257</v>
      </c>
      <c r="H32" s="479">
        <f t="shared" si="0"/>
        <v>65145</v>
      </c>
      <c r="I32" s="479">
        <f>SUM(I26:I31)</f>
        <v>4472418</v>
      </c>
      <c r="J32" s="479">
        <f>SUM(J26:J31)</f>
        <v>421534</v>
      </c>
      <c r="K32" s="480">
        <f t="shared" si="1"/>
        <v>4959097</v>
      </c>
    </row>
    <row r="33" spans="1:11" ht="24.95" customHeight="1" x14ac:dyDescent="0.2">
      <c r="A33" s="476">
        <v>20</v>
      </c>
      <c r="B33" s="481" t="s">
        <v>596</v>
      </c>
      <c r="C33" s="478"/>
      <c r="D33" s="478"/>
      <c r="E33" s="478"/>
      <c r="F33" s="478"/>
      <c r="G33" s="478">
        <f>pm.ÖM!AH34</f>
        <v>0</v>
      </c>
      <c r="H33" s="479">
        <f t="shared" si="0"/>
        <v>0</v>
      </c>
      <c r="I33" s="489"/>
      <c r="J33" s="489"/>
      <c r="K33" s="480">
        <f t="shared" si="1"/>
        <v>0</v>
      </c>
    </row>
    <row r="34" spans="1:11" ht="24.95" customHeight="1" x14ac:dyDescent="0.2">
      <c r="A34" s="476">
        <v>21</v>
      </c>
      <c r="B34" s="481" t="s">
        <v>597</v>
      </c>
      <c r="C34" s="478"/>
      <c r="D34" s="478"/>
      <c r="E34" s="478"/>
      <c r="F34" s="478"/>
      <c r="G34" s="478">
        <f>pm.ÖM!AH35</f>
        <v>0</v>
      </c>
      <c r="H34" s="479">
        <f t="shared" si="0"/>
        <v>0</v>
      </c>
      <c r="I34" s="489"/>
      <c r="J34" s="489"/>
      <c r="K34" s="480">
        <f t="shared" si="1"/>
        <v>0</v>
      </c>
    </row>
    <row r="35" spans="1:11" ht="24.95" customHeight="1" x14ac:dyDescent="0.2">
      <c r="A35" s="487">
        <v>22</v>
      </c>
      <c r="B35" s="490" t="s">
        <v>598</v>
      </c>
      <c r="C35" s="484">
        <f>SUM(C32+C33-C34)</f>
        <v>5873</v>
      </c>
      <c r="D35" s="484">
        <f>SUM(D32+D33-D34)</f>
        <v>702</v>
      </c>
      <c r="E35" s="484">
        <f>SUM(E32+E33-E34)</f>
        <v>188</v>
      </c>
      <c r="F35" s="484">
        <f>SUM(F32+F33-F34)</f>
        <v>58639</v>
      </c>
      <c r="G35" s="484">
        <f>SUM(G32+G33-G34)</f>
        <v>-257</v>
      </c>
      <c r="H35" s="479">
        <f t="shared" si="0"/>
        <v>65145</v>
      </c>
      <c r="I35" s="479">
        <f>SUM(I32+I33-I34)</f>
        <v>4472418</v>
      </c>
      <c r="J35" s="479">
        <f>SUM(J32+J33-J34)</f>
        <v>421534</v>
      </c>
      <c r="K35" s="480">
        <f t="shared" si="1"/>
        <v>4959097</v>
      </c>
    </row>
    <row r="36" spans="1:11" ht="24.95" customHeight="1" x14ac:dyDescent="0.2">
      <c r="A36" s="493">
        <v>23</v>
      </c>
      <c r="B36" s="494" t="s">
        <v>599</v>
      </c>
      <c r="C36" s="358"/>
      <c r="D36" s="358"/>
      <c r="E36" s="358"/>
      <c r="F36" s="358"/>
      <c r="G36" s="358"/>
      <c r="H36" s="495"/>
      <c r="I36" s="496"/>
      <c r="J36" s="496"/>
      <c r="K36" s="486"/>
    </row>
    <row r="37" spans="1:11" ht="24.95" customHeight="1" x14ac:dyDescent="0.2">
      <c r="A37" s="493"/>
      <c r="B37" s="497" t="s">
        <v>82</v>
      </c>
      <c r="C37" s="498"/>
      <c r="D37" s="498"/>
      <c r="E37" s="498"/>
      <c r="F37" s="498"/>
      <c r="G37" s="498">
        <f>pm.ÖM!AH38</f>
        <v>0</v>
      </c>
      <c r="H37" s="499">
        <f>SUM(C37:G37)</f>
        <v>0</v>
      </c>
      <c r="I37" s="500">
        <v>0</v>
      </c>
      <c r="J37" s="500"/>
      <c r="K37" s="501">
        <f t="shared" si="1"/>
        <v>0</v>
      </c>
    </row>
    <row r="38" spans="1:11" ht="24.95" customHeight="1" x14ac:dyDescent="0.2">
      <c r="A38" s="502"/>
      <c r="B38" s="503" t="s">
        <v>83</v>
      </c>
      <c r="C38" s="499">
        <v>631</v>
      </c>
      <c r="D38" s="499">
        <v>702</v>
      </c>
      <c r="E38" s="499">
        <v>188</v>
      </c>
      <c r="F38" s="499">
        <v>58639</v>
      </c>
      <c r="G38" s="498">
        <f>pm.ÖM!AH39</f>
        <v>0</v>
      </c>
      <c r="H38" s="517">
        <f>SUM(C38:G38)</f>
        <v>60160</v>
      </c>
      <c r="I38" s="500">
        <v>4319223</v>
      </c>
      <c r="J38" s="500">
        <v>416524</v>
      </c>
      <c r="K38" s="501">
        <f t="shared" si="1"/>
        <v>4795907</v>
      </c>
    </row>
    <row r="39" spans="1:11" ht="24.95" customHeight="1" x14ac:dyDescent="0.2">
      <c r="A39" s="504"/>
      <c r="B39" s="505" t="s">
        <v>84</v>
      </c>
      <c r="C39" s="506">
        <v>5242</v>
      </c>
      <c r="D39" s="506"/>
      <c r="E39" s="506"/>
      <c r="F39" s="506"/>
      <c r="G39" s="1025">
        <f>pm.ÖM!AH40</f>
        <v>-257</v>
      </c>
      <c r="H39" s="673">
        <f>SUM(C39:G39)</f>
        <v>4985</v>
      </c>
      <c r="I39" s="506">
        <v>153195</v>
      </c>
      <c r="J39" s="975">
        <v>5010</v>
      </c>
      <c r="K39" s="507">
        <f t="shared" si="1"/>
        <v>163190</v>
      </c>
    </row>
    <row r="40" spans="1:11" x14ac:dyDescent="0.2">
      <c r="C40" s="223"/>
      <c r="D40" s="223"/>
      <c r="E40" s="223"/>
      <c r="F40" s="223"/>
      <c r="G40" s="223"/>
      <c r="H40" s="223"/>
      <c r="I40" s="223"/>
      <c r="J40" s="223"/>
      <c r="K40" s="223"/>
    </row>
    <row r="41" spans="1:11" x14ac:dyDescent="0.2">
      <c r="C41" s="223"/>
      <c r="D41" s="223"/>
      <c r="E41" s="223"/>
      <c r="F41" s="223"/>
      <c r="G41" s="223"/>
      <c r="H41" s="223"/>
      <c r="I41" s="223"/>
      <c r="J41" s="223"/>
      <c r="K41" s="223"/>
    </row>
  </sheetData>
  <mergeCells count="3">
    <mergeCell ref="A5:K5"/>
    <mergeCell ref="A6:K6"/>
    <mergeCell ref="D11:E11"/>
  </mergeCells>
  <phoneticPr fontId="0" type="noConversion"/>
  <printOptions horizontalCentered="1"/>
  <pageMargins left="0" right="0" top="1.1811023622047245" bottom="0.78740157480314965" header="0.51181102362204722" footer="0.51181102362204722"/>
  <pageSetup paperSize="9" scale="70" orientation="portrait" horizontalDpi="4294967292" verticalDpi="300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2"/>
  <sheetViews>
    <sheetView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E20" sqref="E20"/>
    </sheetView>
  </sheetViews>
  <sheetFormatPr defaultRowHeight="12.75" x14ac:dyDescent="0.2"/>
  <cols>
    <col min="1" max="1" width="6.42578125" style="143" customWidth="1"/>
    <col min="2" max="2" width="28.28515625" style="143" customWidth="1"/>
    <col min="3" max="10" width="8.7109375" style="143" customWidth="1"/>
    <col min="11" max="11" width="10.5703125" style="143" customWidth="1"/>
    <col min="12" max="18" width="8.7109375" style="143" customWidth="1"/>
    <col min="19" max="19" width="10.28515625" style="143" customWidth="1"/>
    <col min="20" max="20" width="8.7109375" style="143" customWidth="1"/>
    <col min="21" max="21" width="10.85546875" style="143" customWidth="1"/>
    <col min="22" max="31" width="8.7109375" style="143" customWidth="1"/>
    <col min="32" max="32" width="10.42578125" style="143" customWidth="1"/>
    <col min="33" max="33" width="11.140625" style="143" customWidth="1"/>
    <col min="34" max="34" width="10.85546875" style="143" customWidth="1"/>
    <col min="35" max="53" width="9.140625" style="178"/>
    <col min="54" max="16384" width="9.140625" style="143"/>
  </cols>
  <sheetData>
    <row r="1" spans="1:35" x14ac:dyDescent="0.2">
      <c r="M1" s="319" t="s">
        <v>0</v>
      </c>
      <c r="N1" s="319"/>
      <c r="X1" s="319" t="s">
        <v>1</v>
      </c>
      <c r="AH1" s="319" t="s">
        <v>2</v>
      </c>
    </row>
    <row r="2" spans="1:35" x14ac:dyDescent="0.2">
      <c r="M2" s="319" t="s">
        <v>55</v>
      </c>
      <c r="N2" s="319"/>
      <c r="X2" s="319" t="s">
        <v>55</v>
      </c>
      <c r="AH2" s="319" t="s">
        <v>55</v>
      </c>
    </row>
    <row r="3" spans="1:35" ht="30.75" customHeight="1" x14ac:dyDescent="0.2"/>
    <row r="4" spans="1:35" x14ac:dyDescent="0.2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9"/>
    </row>
    <row r="5" spans="1:35" ht="15.75" x14ac:dyDescent="0.25">
      <c r="A5" s="985"/>
      <c r="B5" s="985"/>
      <c r="C5" s="2493" t="s">
        <v>5</v>
      </c>
      <c r="D5" s="2493"/>
      <c r="E5" s="2493"/>
      <c r="F5" s="2493"/>
      <c r="G5" s="2493"/>
      <c r="H5" s="2493"/>
      <c r="I5" s="2493"/>
      <c r="J5" s="2493"/>
      <c r="K5" s="2493"/>
      <c r="L5" s="985"/>
      <c r="M5" s="985"/>
      <c r="N5" s="985"/>
      <c r="O5" s="985"/>
      <c r="P5" s="985"/>
      <c r="Q5" s="985"/>
      <c r="R5" s="985"/>
      <c r="S5" s="985"/>
      <c r="T5" s="985"/>
      <c r="U5" s="985"/>
      <c r="V5" s="985"/>
      <c r="W5" s="985"/>
      <c r="X5" s="985"/>
      <c r="Y5" s="985"/>
      <c r="Z5" s="985"/>
      <c r="AA5" s="985"/>
      <c r="AB5" s="985"/>
      <c r="AC5" s="985"/>
      <c r="AD5" s="985"/>
      <c r="AE5" s="985"/>
      <c r="AF5" s="985"/>
      <c r="AG5" s="985"/>
      <c r="AH5" s="985"/>
      <c r="AI5" s="180"/>
    </row>
    <row r="6" spans="1:35" ht="15.75" x14ac:dyDescent="0.25">
      <c r="A6" s="985"/>
      <c r="B6" s="985"/>
      <c r="C6" s="2493" t="s">
        <v>3</v>
      </c>
      <c r="D6" s="2493"/>
      <c r="E6" s="2493"/>
      <c r="F6" s="2493"/>
      <c r="G6" s="2493"/>
      <c r="H6" s="2493"/>
      <c r="I6" s="2493"/>
      <c r="J6" s="2493"/>
      <c r="K6" s="2493"/>
      <c r="L6" s="985"/>
      <c r="M6" s="985"/>
      <c r="N6" s="985"/>
      <c r="O6" s="985"/>
      <c r="P6" s="985"/>
      <c r="Q6" s="985"/>
      <c r="R6" s="985"/>
      <c r="S6" s="985"/>
      <c r="T6" s="985"/>
      <c r="U6" s="985"/>
      <c r="V6" s="985"/>
      <c r="W6" s="985"/>
      <c r="X6" s="985"/>
      <c r="Y6" s="985"/>
      <c r="Z6" s="985"/>
      <c r="AA6" s="985"/>
      <c r="AB6" s="985"/>
      <c r="AC6" s="985"/>
      <c r="AD6" s="985"/>
      <c r="AE6" s="985"/>
      <c r="AF6" s="985"/>
      <c r="AG6" s="985"/>
      <c r="AH6" s="985"/>
      <c r="AI6" s="180"/>
    </row>
    <row r="7" spans="1:35" ht="11.25" customHeight="1" x14ac:dyDescent="0.2">
      <c r="A7" s="986"/>
      <c r="B7" s="986"/>
      <c r="C7" s="2484" t="s">
        <v>56</v>
      </c>
      <c r="D7" s="2484"/>
      <c r="E7" s="2484"/>
      <c r="F7" s="2484"/>
      <c r="G7" s="2484"/>
      <c r="H7" s="2484"/>
      <c r="I7" s="2484"/>
      <c r="J7" s="2484"/>
      <c r="K7" s="2484"/>
      <c r="L7" s="986"/>
      <c r="M7" s="986"/>
      <c r="N7" s="986"/>
      <c r="O7" s="986"/>
      <c r="P7" s="986"/>
      <c r="Q7" s="986"/>
      <c r="R7" s="986"/>
      <c r="S7" s="986"/>
      <c r="T7" s="986"/>
      <c r="U7" s="986"/>
      <c r="V7" s="986"/>
      <c r="W7" s="986"/>
      <c r="X7" s="986"/>
      <c r="Y7" s="986"/>
      <c r="Z7" s="986"/>
      <c r="AA7" s="986"/>
      <c r="AB7" s="986"/>
      <c r="AC7" s="986"/>
      <c r="AD7" s="986"/>
      <c r="AE7" s="986"/>
      <c r="AF7" s="986"/>
      <c r="AG7" s="986"/>
      <c r="AH7" s="986"/>
      <c r="AI7" s="181"/>
    </row>
    <row r="8" spans="1:35" ht="11.25" customHeight="1" x14ac:dyDescent="0.2">
      <c r="A8" s="450"/>
      <c r="B8" s="450"/>
      <c r="C8" s="450"/>
      <c r="D8" s="450"/>
      <c r="E8" s="450"/>
      <c r="F8" s="450"/>
      <c r="G8" s="450"/>
      <c r="H8" s="450"/>
      <c r="I8" s="450"/>
      <c r="J8" s="450"/>
      <c r="K8" s="450"/>
      <c r="L8" s="450"/>
      <c r="M8" s="450"/>
      <c r="N8" s="450"/>
      <c r="O8" s="450"/>
      <c r="P8" s="450"/>
      <c r="Q8" s="450"/>
      <c r="R8" s="450"/>
      <c r="S8" s="450"/>
      <c r="T8" s="450"/>
      <c r="U8" s="450"/>
      <c r="V8" s="450"/>
      <c r="W8" s="450"/>
      <c r="X8" s="450"/>
      <c r="Y8" s="450"/>
      <c r="Z8" s="450"/>
      <c r="AA8" s="450"/>
      <c r="AB8" s="450"/>
      <c r="AC8" s="450"/>
      <c r="AD8" s="450"/>
      <c r="AE8" s="450"/>
      <c r="AF8" s="450"/>
      <c r="AG8" s="450"/>
      <c r="AH8" s="450"/>
      <c r="AI8" s="181"/>
    </row>
    <row r="9" spans="1:35" ht="30.75" customHeight="1" thickBot="1" x14ac:dyDescent="0.25">
      <c r="A9" s="174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</row>
    <row r="10" spans="1:35" x14ac:dyDescent="0.2">
      <c r="A10" s="182"/>
      <c r="B10" s="183"/>
      <c r="C10" s="984"/>
      <c r="D10" s="183"/>
      <c r="E10" s="184"/>
      <c r="F10" s="475" t="s">
        <v>750</v>
      </c>
      <c r="G10" s="475"/>
      <c r="H10" s="475"/>
      <c r="I10" s="475"/>
      <c r="J10" s="475"/>
      <c r="K10" s="475"/>
      <c r="L10" s="475" t="s">
        <v>751</v>
      </c>
      <c r="M10" s="987" t="s">
        <v>752</v>
      </c>
      <c r="N10" s="475"/>
      <c r="O10" s="475"/>
      <c r="P10" s="475" t="s">
        <v>753</v>
      </c>
      <c r="Q10" s="475"/>
      <c r="R10" s="1018"/>
      <c r="S10" s="475" t="s">
        <v>570</v>
      </c>
      <c r="T10" s="475" t="s">
        <v>754</v>
      </c>
      <c r="U10" s="475" t="s">
        <v>755</v>
      </c>
      <c r="V10" s="475"/>
      <c r="W10" s="475" t="s">
        <v>756</v>
      </c>
      <c r="X10" s="987" t="s">
        <v>757</v>
      </c>
      <c r="Y10" s="475"/>
      <c r="Z10" s="475"/>
      <c r="AA10" s="475"/>
      <c r="AB10" s="475"/>
      <c r="AC10" s="475"/>
      <c r="AD10" s="475"/>
      <c r="AE10" s="475"/>
      <c r="AF10" s="2501" t="s">
        <v>758</v>
      </c>
      <c r="AG10" s="987"/>
      <c r="AH10" s="988"/>
    </row>
    <row r="11" spans="1:35" x14ac:dyDescent="0.2">
      <c r="A11" s="186" t="s">
        <v>360</v>
      </c>
      <c r="B11" s="187" t="s">
        <v>31</v>
      </c>
      <c r="C11" s="192" t="s">
        <v>759</v>
      </c>
      <c r="D11" s="187" t="s">
        <v>4</v>
      </c>
      <c r="E11" s="192" t="s">
        <v>760</v>
      </c>
      <c r="F11" s="187" t="s">
        <v>761</v>
      </c>
      <c r="G11" s="187" t="s">
        <v>762</v>
      </c>
      <c r="H11" s="187" t="s">
        <v>763</v>
      </c>
      <c r="I11" s="187" t="s">
        <v>764</v>
      </c>
      <c r="J11" s="187" t="s">
        <v>765</v>
      </c>
      <c r="K11" s="187" t="s">
        <v>766</v>
      </c>
      <c r="L11" s="187" t="s">
        <v>767</v>
      </c>
      <c r="M11" s="989" t="s">
        <v>768</v>
      </c>
      <c r="N11" s="188" t="s">
        <v>769</v>
      </c>
      <c r="O11" s="187" t="s">
        <v>770</v>
      </c>
      <c r="P11" s="187" t="s">
        <v>135</v>
      </c>
      <c r="Q11" s="187" t="s">
        <v>771</v>
      </c>
      <c r="R11" s="187" t="s">
        <v>772</v>
      </c>
      <c r="S11" s="187" t="s">
        <v>571</v>
      </c>
      <c r="T11" s="187" t="s">
        <v>773</v>
      </c>
      <c r="U11" s="187" t="s">
        <v>774</v>
      </c>
      <c r="V11" s="187" t="s">
        <v>765</v>
      </c>
      <c r="W11" s="187" t="s">
        <v>775</v>
      </c>
      <c r="X11" s="989" t="s">
        <v>135</v>
      </c>
      <c r="Y11" s="188" t="s">
        <v>752</v>
      </c>
      <c r="Z11" s="187" t="s">
        <v>776</v>
      </c>
      <c r="AA11" s="187" t="s">
        <v>146</v>
      </c>
      <c r="AB11" s="187" t="s">
        <v>777</v>
      </c>
      <c r="AC11" s="187" t="s">
        <v>778</v>
      </c>
      <c r="AD11" s="187" t="s">
        <v>779</v>
      </c>
      <c r="AE11" s="187" t="s">
        <v>780</v>
      </c>
      <c r="AF11" s="2502"/>
      <c r="AG11" s="989" t="s">
        <v>758</v>
      </c>
      <c r="AH11" s="990" t="s">
        <v>376</v>
      </c>
    </row>
    <row r="12" spans="1:35" x14ac:dyDescent="0.2">
      <c r="A12" s="186"/>
      <c r="B12" s="187"/>
      <c r="C12" s="192" t="s">
        <v>781</v>
      </c>
      <c r="D12" s="187" t="s">
        <v>784</v>
      </c>
      <c r="E12" s="192" t="s">
        <v>768</v>
      </c>
      <c r="F12" s="187" t="s">
        <v>783</v>
      </c>
      <c r="G12" s="187" t="s">
        <v>784</v>
      </c>
      <c r="H12" s="188" t="s">
        <v>784</v>
      </c>
      <c r="I12" s="188" t="s">
        <v>784</v>
      </c>
      <c r="J12" s="188" t="s">
        <v>784</v>
      </c>
      <c r="K12" s="188" t="s">
        <v>782</v>
      </c>
      <c r="L12" s="188" t="s">
        <v>784</v>
      </c>
      <c r="M12" s="989" t="s">
        <v>785</v>
      </c>
      <c r="N12" s="188" t="s">
        <v>786</v>
      </c>
      <c r="O12" s="188" t="s">
        <v>784</v>
      </c>
      <c r="P12" s="188" t="s">
        <v>787</v>
      </c>
      <c r="Q12" s="188" t="s">
        <v>784</v>
      </c>
      <c r="R12" s="187" t="s">
        <v>788</v>
      </c>
      <c r="S12" s="188" t="s">
        <v>789</v>
      </c>
      <c r="T12" s="188" t="s">
        <v>789</v>
      </c>
      <c r="U12" s="188" t="s">
        <v>790</v>
      </c>
      <c r="V12" s="188" t="s">
        <v>784</v>
      </c>
      <c r="W12" s="188" t="s">
        <v>135</v>
      </c>
      <c r="X12" s="989" t="s">
        <v>791</v>
      </c>
      <c r="Y12" s="188" t="s">
        <v>768</v>
      </c>
      <c r="Z12" s="188" t="s">
        <v>135</v>
      </c>
      <c r="AA12" s="188"/>
      <c r="AB12" s="188" t="s">
        <v>792</v>
      </c>
      <c r="AC12" s="188" t="s">
        <v>793</v>
      </c>
      <c r="AD12" s="188" t="s">
        <v>793</v>
      </c>
      <c r="AE12" s="188" t="s">
        <v>793</v>
      </c>
      <c r="AF12" s="188" t="s">
        <v>794</v>
      </c>
      <c r="AG12" s="192" t="s">
        <v>795</v>
      </c>
      <c r="AH12" s="990" t="s">
        <v>543</v>
      </c>
    </row>
    <row r="13" spans="1:35" x14ac:dyDescent="0.2">
      <c r="A13" s="193"/>
      <c r="B13" s="194"/>
      <c r="C13" s="196"/>
      <c r="D13" s="194" t="s">
        <v>782</v>
      </c>
      <c r="E13" s="196" t="s">
        <v>782</v>
      </c>
      <c r="F13" s="194" t="s">
        <v>782</v>
      </c>
      <c r="G13" s="194" t="s">
        <v>782</v>
      </c>
      <c r="H13" s="195" t="s">
        <v>782</v>
      </c>
      <c r="I13" s="195" t="s">
        <v>782</v>
      </c>
      <c r="J13" s="195" t="s">
        <v>782</v>
      </c>
      <c r="K13" s="195"/>
      <c r="L13" s="195" t="s">
        <v>782</v>
      </c>
      <c r="M13" s="1023" t="s">
        <v>782</v>
      </c>
      <c r="N13" s="195" t="s">
        <v>782</v>
      </c>
      <c r="O13" s="195" t="s">
        <v>135</v>
      </c>
      <c r="P13" s="195" t="s">
        <v>796</v>
      </c>
      <c r="Q13" s="195" t="s">
        <v>135</v>
      </c>
      <c r="R13" s="195" t="s">
        <v>797</v>
      </c>
      <c r="S13" s="195" t="s">
        <v>798</v>
      </c>
      <c r="T13" s="195" t="s">
        <v>796</v>
      </c>
      <c r="U13" s="195" t="s">
        <v>135</v>
      </c>
      <c r="V13" s="195" t="s">
        <v>135</v>
      </c>
      <c r="W13" s="195"/>
      <c r="X13" s="1023" t="s">
        <v>796</v>
      </c>
      <c r="Y13" s="195" t="s">
        <v>135</v>
      </c>
      <c r="Z13" s="195"/>
      <c r="AA13" s="195"/>
      <c r="AB13" s="195" t="s">
        <v>799</v>
      </c>
      <c r="AC13" s="195" t="s">
        <v>799</v>
      </c>
      <c r="AD13" s="195" t="s">
        <v>799</v>
      </c>
      <c r="AE13" s="195" t="s">
        <v>799</v>
      </c>
      <c r="AF13" s="195" t="s">
        <v>643</v>
      </c>
      <c r="AG13" s="196" t="s">
        <v>379</v>
      </c>
      <c r="AH13" s="991"/>
    </row>
    <row r="14" spans="1:35" x14ac:dyDescent="0.2">
      <c r="A14" s="201">
        <v>1</v>
      </c>
      <c r="B14" s="202">
        <v>2</v>
      </c>
      <c r="C14" s="202">
        <v>3</v>
      </c>
      <c r="D14" s="202">
        <v>4</v>
      </c>
      <c r="E14" s="202">
        <v>5</v>
      </c>
      <c r="F14" s="202">
        <v>6</v>
      </c>
      <c r="G14" s="202">
        <v>7</v>
      </c>
      <c r="H14" s="202">
        <v>8</v>
      </c>
      <c r="I14" s="202">
        <v>9</v>
      </c>
      <c r="J14" s="202">
        <v>10</v>
      </c>
      <c r="K14" s="202">
        <v>11</v>
      </c>
      <c r="L14" s="202">
        <v>12</v>
      </c>
      <c r="M14" s="993">
        <v>13</v>
      </c>
      <c r="N14" s="992">
        <v>3</v>
      </c>
      <c r="O14" s="202">
        <v>4</v>
      </c>
      <c r="P14" s="202">
        <v>5</v>
      </c>
      <c r="Q14" s="202">
        <v>6</v>
      </c>
      <c r="R14" s="202">
        <v>7</v>
      </c>
      <c r="S14" s="202">
        <v>8</v>
      </c>
      <c r="T14" s="202">
        <v>9</v>
      </c>
      <c r="U14" s="202">
        <v>10</v>
      </c>
      <c r="V14" s="202">
        <v>11</v>
      </c>
      <c r="W14" s="202">
        <v>12</v>
      </c>
      <c r="X14" s="993">
        <v>13</v>
      </c>
      <c r="Y14" s="992">
        <v>3</v>
      </c>
      <c r="Z14" s="202">
        <v>4</v>
      </c>
      <c r="AA14" s="202">
        <v>5</v>
      </c>
      <c r="AB14" s="202">
        <v>6</v>
      </c>
      <c r="AC14" s="202">
        <v>7</v>
      </c>
      <c r="AD14" s="202">
        <v>8</v>
      </c>
      <c r="AE14" s="202">
        <v>9</v>
      </c>
      <c r="AF14" s="202">
        <v>10</v>
      </c>
      <c r="AG14" s="1024">
        <v>11</v>
      </c>
      <c r="AH14" s="994">
        <v>12</v>
      </c>
    </row>
    <row r="15" spans="1:35" ht="24.95" customHeight="1" x14ac:dyDescent="0.2">
      <c r="A15" s="476">
        <v>1</v>
      </c>
      <c r="B15" s="477" t="s">
        <v>572</v>
      </c>
      <c r="C15" s="478">
        <v>5785</v>
      </c>
      <c r="D15" s="478">
        <v>88</v>
      </c>
      <c r="E15" s="478">
        <v>1549</v>
      </c>
      <c r="F15" s="478">
        <v>773</v>
      </c>
      <c r="G15" s="478">
        <v>208</v>
      </c>
      <c r="H15" s="478">
        <v>148</v>
      </c>
      <c r="I15" s="478">
        <v>205</v>
      </c>
      <c r="J15" s="478">
        <v>3401</v>
      </c>
      <c r="K15" s="478">
        <v>786</v>
      </c>
      <c r="L15" s="478">
        <v>751</v>
      </c>
      <c r="M15" s="995">
        <v>2177</v>
      </c>
      <c r="N15" s="996">
        <v>3068</v>
      </c>
      <c r="O15" s="478">
        <v>3456</v>
      </c>
      <c r="P15" s="478">
        <v>0</v>
      </c>
      <c r="Q15" s="478">
        <v>0</v>
      </c>
      <c r="R15" s="478">
        <v>0</v>
      </c>
      <c r="S15" s="478">
        <v>1124</v>
      </c>
      <c r="T15" s="478">
        <v>0</v>
      </c>
      <c r="U15" s="478">
        <v>5884</v>
      </c>
      <c r="V15" s="478">
        <v>0</v>
      </c>
      <c r="W15" s="478">
        <v>369</v>
      </c>
      <c r="X15" s="995">
        <v>1</v>
      </c>
      <c r="Y15" s="996">
        <v>0</v>
      </c>
      <c r="Z15" s="478">
        <v>10</v>
      </c>
      <c r="AA15" s="478">
        <v>997</v>
      </c>
      <c r="AB15" s="478">
        <v>843</v>
      </c>
      <c r="AC15" s="478">
        <v>2874</v>
      </c>
      <c r="AD15" s="478">
        <v>2701</v>
      </c>
      <c r="AE15" s="478">
        <v>635</v>
      </c>
      <c r="AF15" s="478">
        <v>0</v>
      </c>
      <c r="AG15" s="997">
        <v>0</v>
      </c>
      <c r="AH15" s="998">
        <f t="shared" ref="AH15:AH36" si="0">SUM(C15:AG15)</f>
        <v>37833</v>
      </c>
      <c r="AI15" s="999"/>
    </row>
    <row r="16" spans="1:35" ht="24.95" customHeight="1" x14ac:dyDescent="0.2">
      <c r="A16" s="476">
        <v>2</v>
      </c>
      <c r="B16" s="481" t="s">
        <v>573</v>
      </c>
      <c r="C16" s="478"/>
      <c r="D16" s="478"/>
      <c r="E16" s="478"/>
      <c r="F16" s="478"/>
      <c r="G16" s="478"/>
      <c r="H16" s="478"/>
      <c r="I16" s="478"/>
      <c r="J16" s="478"/>
      <c r="K16" s="478"/>
      <c r="L16" s="478"/>
      <c r="M16" s="995"/>
      <c r="N16" s="996"/>
      <c r="O16" s="478"/>
      <c r="P16" s="478"/>
      <c r="Q16" s="478"/>
      <c r="R16" s="478"/>
      <c r="S16" s="478"/>
      <c r="T16" s="478"/>
      <c r="U16" s="478"/>
      <c r="V16" s="478"/>
      <c r="W16" s="478"/>
      <c r="X16" s="995"/>
      <c r="Y16" s="996"/>
      <c r="Z16" s="478"/>
      <c r="AA16" s="478"/>
      <c r="AB16" s="478"/>
      <c r="AC16" s="478"/>
      <c r="AD16" s="478"/>
      <c r="AE16" s="478"/>
      <c r="AF16" s="478"/>
      <c r="AG16" s="997">
        <v>0</v>
      </c>
      <c r="AH16" s="998">
        <f t="shared" si="0"/>
        <v>0</v>
      </c>
      <c r="AI16" s="999"/>
    </row>
    <row r="17" spans="1:70" ht="24.95" customHeight="1" x14ac:dyDescent="0.2">
      <c r="A17" s="482">
        <v>3</v>
      </c>
      <c r="B17" s="483" t="s">
        <v>574</v>
      </c>
      <c r="C17" s="484">
        <f t="shared" ref="C17:AG17" si="1">SUM(C15:C16)</f>
        <v>5785</v>
      </c>
      <c r="D17" s="484">
        <f t="shared" si="1"/>
        <v>88</v>
      </c>
      <c r="E17" s="484">
        <f t="shared" si="1"/>
        <v>1549</v>
      </c>
      <c r="F17" s="484">
        <f t="shared" si="1"/>
        <v>773</v>
      </c>
      <c r="G17" s="484">
        <f t="shared" si="1"/>
        <v>208</v>
      </c>
      <c r="H17" s="484">
        <f t="shared" si="1"/>
        <v>148</v>
      </c>
      <c r="I17" s="484">
        <f t="shared" si="1"/>
        <v>205</v>
      </c>
      <c r="J17" s="484">
        <f t="shared" si="1"/>
        <v>3401</v>
      </c>
      <c r="K17" s="484">
        <f t="shared" si="1"/>
        <v>786</v>
      </c>
      <c r="L17" s="484">
        <f t="shared" si="1"/>
        <v>751</v>
      </c>
      <c r="M17" s="1000">
        <f t="shared" si="1"/>
        <v>2177</v>
      </c>
      <c r="N17" s="1001">
        <f t="shared" si="1"/>
        <v>3068</v>
      </c>
      <c r="O17" s="484">
        <f t="shared" si="1"/>
        <v>3456</v>
      </c>
      <c r="P17" s="484">
        <f t="shared" si="1"/>
        <v>0</v>
      </c>
      <c r="Q17" s="484">
        <f t="shared" si="1"/>
        <v>0</v>
      </c>
      <c r="R17" s="484">
        <f t="shared" si="1"/>
        <v>0</v>
      </c>
      <c r="S17" s="484">
        <f t="shared" si="1"/>
        <v>1124</v>
      </c>
      <c r="T17" s="484">
        <f t="shared" si="1"/>
        <v>0</v>
      </c>
      <c r="U17" s="484">
        <f t="shared" si="1"/>
        <v>5884</v>
      </c>
      <c r="V17" s="484">
        <f t="shared" si="1"/>
        <v>0</v>
      </c>
      <c r="W17" s="484">
        <f t="shared" si="1"/>
        <v>369</v>
      </c>
      <c r="X17" s="1000">
        <f t="shared" si="1"/>
        <v>1</v>
      </c>
      <c r="Y17" s="1001">
        <f t="shared" si="1"/>
        <v>0</v>
      </c>
      <c r="Z17" s="484">
        <f t="shared" si="1"/>
        <v>10</v>
      </c>
      <c r="AA17" s="484">
        <f t="shared" si="1"/>
        <v>997</v>
      </c>
      <c r="AB17" s="484">
        <f t="shared" si="1"/>
        <v>843</v>
      </c>
      <c r="AC17" s="484">
        <f t="shared" si="1"/>
        <v>2874</v>
      </c>
      <c r="AD17" s="484">
        <f t="shared" si="1"/>
        <v>2701</v>
      </c>
      <c r="AE17" s="484">
        <f t="shared" si="1"/>
        <v>635</v>
      </c>
      <c r="AF17" s="484">
        <f t="shared" si="1"/>
        <v>0</v>
      </c>
      <c r="AG17" s="1002">
        <f t="shared" si="1"/>
        <v>0</v>
      </c>
      <c r="AH17" s="998">
        <f t="shared" si="0"/>
        <v>37833</v>
      </c>
      <c r="AI17" s="999"/>
    </row>
    <row r="18" spans="1:70" ht="24.95" customHeight="1" x14ac:dyDescent="0.2">
      <c r="A18" s="476">
        <v>4</v>
      </c>
      <c r="B18" s="481" t="s">
        <v>575</v>
      </c>
      <c r="C18" s="478">
        <v>-1728</v>
      </c>
      <c r="D18" s="478">
        <v>-1900</v>
      </c>
      <c r="E18" s="478">
        <v>-440</v>
      </c>
      <c r="F18" s="478">
        <v>-1653</v>
      </c>
      <c r="G18" s="478">
        <v>-760</v>
      </c>
      <c r="H18" s="478">
        <v>-1554</v>
      </c>
      <c r="I18" s="478">
        <v>-1315</v>
      </c>
      <c r="J18" s="478">
        <v>-1500</v>
      </c>
      <c r="K18" s="478">
        <v>-2100</v>
      </c>
      <c r="L18" s="478">
        <v>-1634</v>
      </c>
      <c r="M18" s="995">
        <v>-1307</v>
      </c>
      <c r="N18" s="996">
        <v>-899</v>
      </c>
      <c r="O18" s="478">
        <v>-2655</v>
      </c>
      <c r="P18" s="478">
        <v>-3418</v>
      </c>
      <c r="Q18" s="478">
        <v>-2884</v>
      </c>
      <c r="R18" s="478">
        <v>-1600</v>
      </c>
      <c r="S18" s="478">
        <v>-1064</v>
      </c>
      <c r="T18" s="478">
        <v>-2081</v>
      </c>
      <c r="U18" s="478">
        <v>-1952</v>
      </c>
      <c r="V18" s="478">
        <v>-2452</v>
      </c>
      <c r="W18" s="478">
        <v>-1062</v>
      </c>
      <c r="X18" s="995">
        <v>-2088</v>
      </c>
      <c r="Y18" s="996">
        <v>-3328</v>
      </c>
      <c r="Z18" s="478">
        <v>-2310</v>
      </c>
      <c r="AA18" s="478">
        <v>-3115</v>
      </c>
      <c r="AB18" s="478">
        <v>-3216</v>
      </c>
      <c r="AC18" s="478">
        <v>-441</v>
      </c>
      <c r="AD18" s="478">
        <v>-3271</v>
      </c>
      <c r="AE18" s="478">
        <v>-2164</v>
      </c>
      <c r="AF18" s="478">
        <v>-11048</v>
      </c>
      <c r="AG18" s="997">
        <v>-1485</v>
      </c>
      <c r="AH18" s="1003">
        <f t="shared" si="0"/>
        <v>-68424</v>
      </c>
      <c r="AI18" s="999"/>
    </row>
    <row r="19" spans="1:70" ht="24.95" customHeight="1" x14ac:dyDescent="0.2">
      <c r="A19" s="476">
        <v>5</v>
      </c>
      <c r="B19" s="481" t="s">
        <v>576</v>
      </c>
      <c r="C19" s="478"/>
      <c r="D19" s="478"/>
      <c r="E19" s="478"/>
      <c r="F19" s="478"/>
      <c r="G19" s="478"/>
      <c r="H19" s="478">
        <v>44</v>
      </c>
      <c r="I19" s="478"/>
      <c r="J19" s="478"/>
      <c r="K19" s="478"/>
      <c r="L19" s="478">
        <v>150</v>
      </c>
      <c r="M19" s="995"/>
      <c r="N19" s="996"/>
      <c r="O19" s="478"/>
      <c r="P19" s="478"/>
      <c r="Q19" s="478"/>
      <c r="R19" s="478"/>
      <c r="S19" s="478"/>
      <c r="T19" s="478"/>
      <c r="U19" s="478">
        <v>150</v>
      </c>
      <c r="V19" s="478"/>
      <c r="W19" s="478"/>
      <c r="X19" s="995"/>
      <c r="Y19" s="996"/>
      <c r="Z19" s="478"/>
      <c r="AA19" s="478"/>
      <c r="AB19" s="478"/>
      <c r="AC19" s="478"/>
      <c r="AD19" s="478"/>
      <c r="AE19" s="478"/>
      <c r="AF19" s="478"/>
      <c r="AG19" s="997"/>
      <c r="AH19" s="1003">
        <f t="shared" si="0"/>
        <v>344</v>
      </c>
      <c r="AI19" s="999"/>
    </row>
    <row r="20" spans="1:70" ht="24.95" customHeight="1" x14ac:dyDescent="0.2">
      <c r="A20" s="476">
        <v>6</v>
      </c>
      <c r="B20" s="481" t="s">
        <v>577</v>
      </c>
      <c r="C20" s="478">
        <v>713</v>
      </c>
      <c r="D20" s="478">
        <v>-35</v>
      </c>
      <c r="E20" s="478">
        <v>352</v>
      </c>
      <c r="F20" s="478">
        <v>1104</v>
      </c>
      <c r="G20" s="478">
        <v>942</v>
      </c>
      <c r="H20" s="478">
        <v>-174</v>
      </c>
      <c r="I20" s="478">
        <v>521</v>
      </c>
      <c r="J20" s="478">
        <v>-58</v>
      </c>
      <c r="K20" s="478">
        <v>2635</v>
      </c>
      <c r="L20" s="478">
        <v>-45</v>
      </c>
      <c r="M20" s="995">
        <v>-86</v>
      </c>
      <c r="N20" s="996">
        <v>-126</v>
      </c>
      <c r="O20" s="478">
        <v>1388</v>
      </c>
      <c r="P20" s="478">
        <v>-16368</v>
      </c>
      <c r="Q20" s="478">
        <v>-84</v>
      </c>
      <c r="R20" s="478">
        <v>1035</v>
      </c>
      <c r="S20" s="478">
        <v>-181</v>
      </c>
      <c r="T20" s="478">
        <v>1296</v>
      </c>
      <c r="U20" s="478">
        <v>548</v>
      </c>
      <c r="V20" s="478">
        <v>1922</v>
      </c>
      <c r="W20" s="478">
        <v>635</v>
      </c>
      <c r="X20" s="995">
        <v>1711</v>
      </c>
      <c r="Y20" s="996">
        <v>1922</v>
      </c>
      <c r="Z20" s="478">
        <v>6484</v>
      </c>
      <c r="AA20" s="478">
        <v>3927</v>
      </c>
      <c r="AB20" s="478">
        <v>8699</v>
      </c>
      <c r="AC20" s="478">
        <v>2980</v>
      </c>
      <c r="AD20" s="478">
        <v>2327</v>
      </c>
      <c r="AE20" s="478">
        <v>1972</v>
      </c>
      <c r="AF20" s="478">
        <v>1635</v>
      </c>
      <c r="AG20" s="997">
        <v>4263</v>
      </c>
      <c r="AH20" s="1003">
        <f t="shared" si="0"/>
        <v>31854</v>
      </c>
      <c r="AI20" s="999"/>
    </row>
    <row r="21" spans="1:70" ht="24.95" customHeight="1" x14ac:dyDescent="0.2">
      <c r="A21" s="476">
        <v>7</v>
      </c>
      <c r="B21" s="481" t="s">
        <v>583</v>
      </c>
      <c r="C21" s="478"/>
      <c r="D21" s="478"/>
      <c r="E21" s="478"/>
      <c r="F21" s="478"/>
      <c r="G21" s="478"/>
      <c r="H21" s="478"/>
      <c r="I21" s="478"/>
      <c r="J21" s="478"/>
      <c r="K21" s="478"/>
      <c r="L21" s="478"/>
      <c r="M21" s="995"/>
      <c r="N21" s="996"/>
      <c r="O21" s="478"/>
      <c r="P21" s="478"/>
      <c r="Q21" s="478"/>
      <c r="R21" s="478"/>
      <c r="S21" s="478"/>
      <c r="T21" s="478"/>
      <c r="U21" s="478"/>
      <c r="V21" s="478"/>
      <c r="W21" s="478"/>
      <c r="X21" s="995"/>
      <c r="Y21" s="996"/>
      <c r="Z21" s="478"/>
      <c r="AA21" s="478"/>
      <c r="AB21" s="478"/>
      <c r="AC21" s="478"/>
      <c r="AD21" s="478"/>
      <c r="AE21" s="478"/>
      <c r="AF21" s="478"/>
      <c r="AG21" s="997"/>
      <c r="AH21" s="1003">
        <f t="shared" si="0"/>
        <v>0</v>
      </c>
      <c r="AI21" s="999"/>
    </row>
    <row r="22" spans="1:70" ht="24.95" customHeight="1" x14ac:dyDescent="0.2">
      <c r="A22" s="476">
        <v>8</v>
      </c>
      <c r="B22" s="481" t="s">
        <v>584</v>
      </c>
      <c r="C22" s="478"/>
      <c r="D22" s="478"/>
      <c r="E22" s="478">
        <v>35</v>
      </c>
      <c r="F22" s="478"/>
      <c r="G22" s="478"/>
      <c r="H22" s="478"/>
      <c r="I22" s="478">
        <v>336</v>
      </c>
      <c r="J22" s="478"/>
      <c r="K22" s="478"/>
      <c r="L22" s="478"/>
      <c r="M22" s="995"/>
      <c r="N22" s="996"/>
      <c r="O22" s="478"/>
      <c r="P22" s="478"/>
      <c r="Q22" s="478"/>
      <c r="R22" s="478"/>
      <c r="S22" s="478"/>
      <c r="T22" s="478">
        <v>70</v>
      </c>
      <c r="U22" s="478"/>
      <c r="V22" s="478"/>
      <c r="W22" s="478"/>
      <c r="X22" s="995"/>
      <c r="Y22" s="996"/>
      <c r="Z22" s="478">
        <v>10</v>
      </c>
      <c r="AA22" s="478"/>
      <c r="AB22" s="478"/>
      <c r="AC22" s="478"/>
      <c r="AD22" s="478">
        <v>78</v>
      </c>
      <c r="AE22" s="478">
        <v>25</v>
      </c>
      <c r="AF22" s="478">
        <v>8</v>
      </c>
      <c r="AG22" s="997"/>
      <c r="AH22" s="998">
        <f t="shared" si="0"/>
        <v>562</v>
      </c>
      <c r="AI22" s="999"/>
    </row>
    <row r="23" spans="1:70" ht="24.95" customHeight="1" x14ac:dyDescent="0.2">
      <c r="A23" s="476">
        <v>9</v>
      </c>
      <c r="B23" s="481" t="s">
        <v>585</v>
      </c>
      <c r="C23" s="478">
        <v>630</v>
      </c>
      <c r="D23" s="478"/>
      <c r="E23" s="478"/>
      <c r="F23" s="478"/>
      <c r="G23" s="478">
        <v>11</v>
      </c>
      <c r="H23" s="478">
        <v>4</v>
      </c>
      <c r="I23" s="478"/>
      <c r="J23" s="478"/>
      <c r="K23" s="478"/>
      <c r="L23" s="478">
        <v>8</v>
      </c>
      <c r="M23" s="995">
        <v>-296</v>
      </c>
      <c r="N23" s="996">
        <v>7</v>
      </c>
      <c r="O23" s="478">
        <v>225</v>
      </c>
      <c r="P23" s="478">
        <v>135</v>
      </c>
      <c r="Q23" s="478">
        <v>87</v>
      </c>
      <c r="R23" s="478">
        <v>111</v>
      </c>
      <c r="S23" s="478">
        <v>6</v>
      </c>
      <c r="T23" s="478">
        <v>213</v>
      </c>
      <c r="U23" s="478">
        <v>282</v>
      </c>
      <c r="V23" s="478"/>
      <c r="W23" s="478">
        <v>-2</v>
      </c>
      <c r="X23" s="995">
        <v>-2</v>
      </c>
      <c r="Y23" s="996">
        <v>300</v>
      </c>
      <c r="Z23" s="478">
        <v>19</v>
      </c>
      <c r="AA23" s="478"/>
      <c r="AB23" s="478">
        <v>-1</v>
      </c>
      <c r="AC23" s="478"/>
      <c r="AD23" s="478"/>
      <c r="AE23" s="478"/>
      <c r="AF23" s="478">
        <v>1</v>
      </c>
      <c r="AG23" s="997"/>
      <c r="AH23" s="998">
        <f t="shared" si="0"/>
        <v>1738</v>
      </c>
      <c r="AI23" s="999"/>
    </row>
    <row r="24" spans="1:70" ht="24.95" customHeight="1" x14ac:dyDescent="0.2">
      <c r="A24" s="487">
        <v>10</v>
      </c>
      <c r="B24" s="488" t="s">
        <v>586</v>
      </c>
      <c r="C24" s="484">
        <f t="shared" ref="C24:AG24" si="2">SUM(C18-C19+C20-C21+C22-C23)</f>
        <v>-1645</v>
      </c>
      <c r="D24" s="484">
        <f t="shared" si="2"/>
        <v>-1935</v>
      </c>
      <c r="E24" s="484">
        <f t="shared" si="2"/>
        <v>-53</v>
      </c>
      <c r="F24" s="484">
        <f t="shared" si="2"/>
        <v>-549</v>
      </c>
      <c r="G24" s="484">
        <f t="shared" si="2"/>
        <v>171</v>
      </c>
      <c r="H24" s="484">
        <f t="shared" si="2"/>
        <v>-1776</v>
      </c>
      <c r="I24" s="484">
        <f t="shared" si="2"/>
        <v>-458</v>
      </c>
      <c r="J24" s="484">
        <f t="shared" si="2"/>
        <v>-1558</v>
      </c>
      <c r="K24" s="484">
        <f t="shared" si="2"/>
        <v>535</v>
      </c>
      <c r="L24" s="484">
        <f t="shared" si="2"/>
        <v>-1837</v>
      </c>
      <c r="M24" s="1000">
        <f t="shared" si="2"/>
        <v>-1097</v>
      </c>
      <c r="N24" s="1001">
        <f t="shared" si="2"/>
        <v>-1032</v>
      </c>
      <c r="O24" s="484">
        <f t="shared" si="2"/>
        <v>-1492</v>
      </c>
      <c r="P24" s="484">
        <f t="shared" si="2"/>
        <v>-19921</v>
      </c>
      <c r="Q24" s="484">
        <f t="shared" si="2"/>
        <v>-3055</v>
      </c>
      <c r="R24" s="484">
        <f t="shared" si="2"/>
        <v>-676</v>
      </c>
      <c r="S24" s="484">
        <f t="shared" si="2"/>
        <v>-1251</v>
      </c>
      <c r="T24" s="484">
        <f t="shared" si="2"/>
        <v>-928</v>
      </c>
      <c r="U24" s="484">
        <f t="shared" si="2"/>
        <v>-1836</v>
      </c>
      <c r="V24" s="484">
        <f t="shared" si="2"/>
        <v>-530</v>
      </c>
      <c r="W24" s="484">
        <f t="shared" si="2"/>
        <v>-425</v>
      </c>
      <c r="X24" s="1000">
        <f t="shared" si="2"/>
        <v>-375</v>
      </c>
      <c r="Y24" s="1001">
        <f t="shared" si="2"/>
        <v>-1706</v>
      </c>
      <c r="Z24" s="484">
        <f t="shared" si="2"/>
        <v>4165</v>
      </c>
      <c r="AA24" s="484">
        <f t="shared" si="2"/>
        <v>812</v>
      </c>
      <c r="AB24" s="484">
        <f t="shared" si="2"/>
        <v>5484</v>
      </c>
      <c r="AC24" s="484">
        <f t="shared" si="2"/>
        <v>2539</v>
      </c>
      <c r="AD24" s="484">
        <f t="shared" si="2"/>
        <v>-866</v>
      </c>
      <c r="AE24" s="484">
        <f t="shared" si="2"/>
        <v>-167</v>
      </c>
      <c r="AF24" s="484">
        <f t="shared" si="2"/>
        <v>-9406</v>
      </c>
      <c r="AG24" s="1002">
        <f t="shared" si="2"/>
        <v>2778</v>
      </c>
      <c r="AH24" s="998">
        <f t="shared" si="0"/>
        <v>-38090</v>
      </c>
      <c r="AI24" s="999"/>
    </row>
    <row r="25" spans="1:70" ht="24.95" customHeight="1" x14ac:dyDescent="0.2">
      <c r="A25" s="476">
        <v>11</v>
      </c>
      <c r="B25" s="481" t="s">
        <v>587</v>
      </c>
      <c r="C25" s="478"/>
      <c r="D25" s="478"/>
      <c r="E25" s="478"/>
      <c r="F25" s="478"/>
      <c r="G25" s="478"/>
      <c r="H25" s="478"/>
      <c r="I25" s="478"/>
      <c r="J25" s="478"/>
      <c r="K25" s="478"/>
      <c r="L25" s="478"/>
      <c r="M25" s="995"/>
      <c r="N25" s="996"/>
      <c r="O25" s="478"/>
      <c r="P25" s="478"/>
      <c r="Q25" s="478"/>
      <c r="R25" s="478"/>
      <c r="S25" s="478"/>
      <c r="T25" s="478"/>
      <c r="U25" s="478"/>
      <c r="V25" s="478"/>
      <c r="W25" s="478"/>
      <c r="X25" s="995"/>
      <c r="Y25" s="996"/>
      <c r="Z25" s="478"/>
      <c r="AA25" s="478"/>
      <c r="AB25" s="478"/>
      <c r="AC25" s="478"/>
      <c r="AD25" s="478"/>
      <c r="AE25" s="478"/>
      <c r="AF25" s="478"/>
      <c r="AG25" s="997"/>
      <c r="AH25" s="1003">
        <f t="shared" si="0"/>
        <v>0</v>
      </c>
    </row>
    <row r="26" spans="1:70" ht="24.95" customHeight="1" x14ac:dyDescent="0.2">
      <c r="A26" s="476">
        <v>12</v>
      </c>
      <c r="B26" s="481" t="s">
        <v>588</v>
      </c>
      <c r="C26" s="478"/>
      <c r="D26" s="478"/>
      <c r="E26" s="478"/>
      <c r="F26" s="478"/>
      <c r="G26" s="478"/>
      <c r="H26" s="478"/>
      <c r="I26" s="478"/>
      <c r="J26" s="478"/>
      <c r="K26" s="478"/>
      <c r="L26" s="478"/>
      <c r="M26" s="995"/>
      <c r="N26" s="996"/>
      <c r="O26" s="478"/>
      <c r="P26" s="478"/>
      <c r="Q26" s="478"/>
      <c r="R26" s="478"/>
      <c r="S26" s="478"/>
      <c r="T26" s="478"/>
      <c r="U26" s="478"/>
      <c r="V26" s="478"/>
      <c r="W26" s="478"/>
      <c r="X26" s="995"/>
      <c r="Y26" s="996"/>
      <c r="Z26" s="478"/>
      <c r="AA26" s="478"/>
      <c r="AB26" s="478"/>
      <c r="AC26" s="478"/>
      <c r="AD26" s="478"/>
      <c r="AE26" s="478"/>
      <c r="AF26" s="478"/>
      <c r="AG26" s="997"/>
      <c r="AH26" s="998">
        <f t="shared" si="0"/>
        <v>0</v>
      </c>
    </row>
    <row r="27" spans="1:70" ht="24.95" customHeight="1" x14ac:dyDescent="0.2">
      <c r="A27" s="487">
        <v>13</v>
      </c>
      <c r="B27" s="490" t="s">
        <v>589</v>
      </c>
      <c r="C27" s="484">
        <f t="shared" ref="C27:AG27" si="3">SUM(C17+C24-C25-C26)</f>
        <v>4140</v>
      </c>
      <c r="D27" s="484">
        <f t="shared" si="3"/>
        <v>-1847</v>
      </c>
      <c r="E27" s="484">
        <f t="shared" si="3"/>
        <v>1496</v>
      </c>
      <c r="F27" s="484">
        <f t="shared" si="3"/>
        <v>224</v>
      </c>
      <c r="G27" s="484">
        <f t="shared" si="3"/>
        <v>379</v>
      </c>
      <c r="H27" s="484">
        <f t="shared" si="3"/>
        <v>-1628</v>
      </c>
      <c r="I27" s="484">
        <f t="shared" si="3"/>
        <v>-253</v>
      </c>
      <c r="J27" s="484">
        <f t="shared" si="3"/>
        <v>1843</v>
      </c>
      <c r="K27" s="484">
        <f t="shared" si="3"/>
        <v>1321</v>
      </c>
      <c r="L27" s="484">
        <f t="shared" si="3"/>
        <v>-1086</v>
      </c>
      <c r="M27" s="1000">
        <f t="shared" si="3"/>
        <v>1080</v>
      </c>
      <c r="N27" s="1001">
        <f t="shared" si="3"/>
        <v>2036</v>
      </c>
      <c r="O27" s="484">
        <f t="shared" si="3"/>
        <v>1964</v>
      </c>
      <c r="P27" s="484">
        <f t="shared" si="3"/>
        <v>-19921</v>
      </c>
      <c r="Q27" s="484">
        <f t="shared" si="3"/>
        <v>-3055</v>
      </c>
      <c r="R27" s="484">
        <f t="shared" si="3"/>
        <v>-676</v>
      </c>
      <c r="S27" s="484">
        <f t="shared" si="3"/>
        <v>-127</v>
      </c>
      <c r="T27" s="484">
        <f t="shared" si="3"/>
        <v>-928</v>
      </c>
      <c r="U27" s="484">
        <f t="shared" si="3"/>
        <v>4048</v>
      </c>
      <c r="V27" s="484">
        <f t="shared" si="3"/>
        <v>-530</v>
      </c>
      <c r="W27" s="484">
        <f t="shared" si="3"/>
        <v>-56</v>
      </c>
      <c r="X27" s="1000">
        <f t="shared" si="3"/>
        <v>-374</v>
      </c>
      <c r="Y27" s="1001">
        <f t="shared" si="3"/>
        <v>-1706</v>
      </c>
      <c r="Z27" s="484">
        <f t="shared" si="3"/>
        <v>4175</v>
      </c>
      <c r="AA27" s="484">
        <f t="shared" si="3"/>
        <v>1809</v>
      </c>
      <c r="AB27" s="484">
        <f t="shared" si="3"/>
        <v>6327</v>
      </c>
      <c r="AC27" s="484">
        <f t="shared" si="3"/>
        <v>5413</v>
      </c>
      <c r="AD27" s="484">
        <f t="shared" si="3"/>
        <v>1835</v>
      </c>
      <c r="AE27" s="484">
        <f t="shared" si="3"/>
        <v>468</v>
      </c>
      <c r="AF27" s="484">
        <f t="shared" si="3"/>
        <v>-9406</v>
      </c>
      <c r="AG27" s="1002">
        <f t="shared" si="3"/>
        <v>2778</v>
      </c>
      <c r="AH27" s="998">
        <f t="shared" si="0"/>
        <v>-257</v>
      </c>
      <c r="AI27" s="1004"/>
    </row>
    <row r="28" spans="1:70" ht="24.95" customHeight="1" x14ac:dyDescent="0.2">
      <c r="A28" s="476">
        <v>14</v>
      </c>
      <c r="B28" s="481" t="s">
        <v>590</v>
      </c>
      <c r="C28" s="478"/>
      <c r="D28" s="478"/>
      <c r="E28" s="478"/>
      <c r="F28" s="478"/>
      <c r="G28" s="478"/>
      <c r="H28" s="478"/>
      <c r="I28" s="478"/>
      <c r="J28" s="478"/>
      <c r="K28" s="478"/>
      <c r="L28" s="478"/>
      <c r="M28" s="995"/>
      <c r="N28" s="996"/>
      <c r="O28" s="478"/>
      <c r="P28" s="478"/>
      <c r="Q28" s="478"/>
      <c r="R28" s="478"/>
      <c r="S28" s="478"/>
      <c r="T28" s="478"/>
      <c r="U28" s="478"/>
      <c r="V28" s="478"/>
      <c r="W28" s="478"/>
      <c r="X28" s="995"/>
      <c r="Y28" s="996"/>
      <c r="Z28" s="478"/>
      <c r="AA28" s="478"/>
      <c r="AB28" s="478"/>
      <c r="AC28" s="478"/>
      <c r="AD28" s="478"/>
      <c r="AE28" s="478"/>
      <c r="AF28" s="478"/>
      <c r="AG28" s="997"/>
      <c r="AH28" s="998">
        <f t="shared" si="0"/>
        <v>0</v>
      </c>
    </row>
    <row r="29" spans="1:70" ht="24.95" customHeight="1" x14ac:dyDescent="0.2">
      <c r="A29" s="476">
        <v>15</v>
      </c>
      <c r="B29" s="481" t="s">
        <v>591</v>
      </c>
      <c r="C29" s="478"/>
      <c r="D29" s="478"/>
      <c r="E29" s="478"/>
      <c r="F29" s="478"/>
      <c r="G29" s="478"/>
      <c r="H29" s="478"/>
      <c r="I29" s="478"/>
      <c r="J29" s="478"/>
      <c r="K29" s="478"/>
      <c r="L29" s="478"/>
      <c r="M29" s="995"/>
      <c r="N29" s="996"/>
      <c r="O29" s="478"/>
      <c r="P29" s="478"/>
      <c r="Q29" s="478"/>
      <c r="R29" s="478"/>
      <c r="S29" s="478"/>
      <c r="T29" s="478"/>
      <c r="U29" s="478"/>
      <c r="V29" s="478"/>
      <c r="W29" s="478"/>
      <c r="X29" s="995"/>
      <c r="Y29" s="996"/>
      <c r="Z29" s="478"/>
      <c r="AA29" s="478"/>
      <c r="AB29" s="478"/>
      <c r="AC29" s="478"/>
      <c r="AD29" s="478"/>
      <c r="AE29" s="478"/>
      <c r="AF29" s="478"/>
      <c r="AG29" s="997"/>
      <c r="AH29" s="1003">
        <f t="shared" si="0"/>
        <v>0</v>
      </c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207"/>
      <c r="BP29" s="207"/>
      <c r="BQ29" s="207"/>
      <c r="BR29" s="207"/>
    </row>
    <row r="30" spans="1:70" ht="24.95" customHeight="1" x14ac:dyDescent="0.2">
      <c r="A30" s="476">
        <v>16</v>
      </c>
      <c r="B30" s="481" t="s">
        <v>592</v>
      </c>
      <c r="C30" s="478"/>
      <c r="D30" s="478"/>
      <c r="E30" s="478"/>
      <c r="F30" s="478"/>
      <c r="G30" s="478"/>
      <c r="H30" s="478"/>
      <c r="I30" s="478"/>
      <c r="J30" s="478"/>
      <c r="K30" s="478"/>
      <c r="L30" s="478"/>
      <c r="M30" s="995"/>
      <c r="N30" s="996"/>
      <c r="O30" s="478"/>
      <c r="P30" s="478"/>
      <c r="Q30" s="478"/>
      <c r="R30" s="478"/>
      <c r="S30" s="478"/>
      <c r="T30" s="478"/>
      <c r="U30" s="478"/>
      <c r="V30" s="478"/>
      <c r="W30" s="478"/>
      <c r="X30" s="995"/>
      <c r="Y30" s="996"/>
      <c r="Z30" s="478"/>
      <c r="AA30" s="478"/>
      <c r="AB30" s="478"/>
      <c r="AC30" s="478"/>
      <c r="AD30" s="478"/>
      <c r="AE30" s="478"/>
      <c r="AF30" s="478"/>
      <c r="AG30" s="997"/>
      <c r="AH30" s="998">
        <f t="shared" si="0"/>
        <v>0</v>
      </c>
    </row>
    <row r="31" spans="1:70" ht="24.95" customHeight="1" x14ac:dyDescent="0.2">
      <c r="A31" s="476">
        <v>17</v>
      </c>
      <c r="B31" s="481" t="s">
        <v>593</v>
      </c>
      <c r="C31" s="478"/>
      <c r="D31" s="478"/>
      <c r="E31" s="478"/>
      <c r="F31" s="478"/>
      <c r="G31" s="478"/>
      <c r="H31" s="478"/>
      <c r="I31" s="478"/>
      <c r="J31" s="478"/>
      <c r="K31" s="478"/>
      <c r="L31" s="478"/>
      <c r="M31" s="995"/>
      <c r="N31" s="996"/>
      <c r="O31" s="478"/>
      <c r="P31" s="478"/>
      <c r="Q31" s="478"/>
      <c r="R31" s="478"/>
      <c r="S31" s="478"/>
      <c r="T31" s="478"/>
      <c r="U31" s="478"/>
      <c r="V31" s="478"/>
      <c r="W31" s="478"/>
      <c r="X31" s="995"/>
      <c r="Y31" s="996"/>
      <c r="Z31" s="478"/>
      <c r="AA31" s="478"/>
      <c r="AB31" s="478"/>
      <c r="AC31" s="478"/>
      <c r="AD31" s="478"/>
      <c r="AE31" s="478"/>
      <c r="AF31" s="478"/>
      <c r="AG31" s="997"/>
      <c r="AH31" s="1003">
        <f t="shared" si="0"/>
        <v>0</v>
      </c>
    </row>
    <row r="32" spans="1:70" ht="24.95" customHeight="1" x14ac:dyDescent="0.2">
      <c r="A32" s="476">
        <v>18</v>
      </c>
      <c r="B32" s="491" t="s">
        <v>594</v>
      </c>
      <c r="C32" s="478"/>
      <c r="D32" s="478"/>
      <c r="E32" s="478"/>
      <c r="F32" s="492"/>
      <c r="G32" s="492"/>
      <c r="H32" s="492"/>
      <c r="I32" s="492"/>
      <c r="J32" s="492"/>
      <c r="K32" s="492"/>
      <c r="L32" s="492"/>
      <c r="M32" s="1005"/>
      <c r="N32" s="1006"/>
      <c r="O32" s="492"/>
      <c r="P32" s="492"/>
      <c r="Q32" s="492"/>
      <c r="R32" s="492"/>
      <c r="S32" s="492"/>
      <c r="T32" s="492"/>
      <c r="U32" s="492"/>
      <c r="V32" s="492"/>
      <c r="W32" s="492"/>
      <c r="X32" s="1005"/>
      <c r="Y32" s="1006"/>
      <c r="Z32" s="492"/>
      <c r="AA32" s="492"/>
      <c r="AB32" s="492"/>
      <c r="AC32" s="492"/>
      <c r="AD32" s="492"/>
      <c r="AE32" s="492"/>
      <c r="AF32" s="478"/>
      <c r="AG32" s="997"/>
      <c r="AH32" s="998">
        <f t="shared" si="0"/>
        <v>0</v>
      </c>
      <c r="BB32" s="207"/>
      <c r="BC32" s="207"/>
      <c r="BD32" s="207"/>
      <c r="BE32" s="207"/>
      <c r="BF32" s="207"/>
      <c r="BG32" s="207"/>
      <c r="BH32" s="207"/>
      <c r="BI32" s="207"/>
      <c r="BJ32" s="207"/>
      <c r="BK32" s="207"/>
      <c r="BL32" s="207"/>
      <c r="BM32" s="207"/>
      <c r="BN32" s="207"/>
      <c r="BO32" s="207"/>
      <c r="BP32" s="207"/>
      <c r="BQ32" s="207"/>
      <c r="BR32" s="207"/>
    </row>
    <row r="33" spans="1:34" ht="24.95" customHeight="1" x14ac:dyDescent="0.2">
      <c r="A33" s="487">
        <v>19</v>
      </c>
      <c r="B33" s="490" t="s">
        <v>595</v>
      </c>
      <c r="C33" s="484">
        <f t="shared" ref="C33:AG33" si="4">SUM(C27:C32)</f>
        <v>4140</v>
      </c>
      <c r="D33" s="484">
        <f t="shared" si="4"/>
        <v>-1847</v>
      </c>
      <c r="E33" s="484">
        <f t="shared" si="4"/>
        <v>1496</v>
      </c>
      <c r="F33" s="484">
        <f t="shared" si="4"/>
        <v>224</v>
      </c>
      <c r="G33" s="484">
        <f t="shared" si="4"/>
        <v>379</v>
      </c>
      <c r="H33" s="484">
        <f t="shared" si="4"/>
        <v>-1628</v>
      </c>
      <c r="I33" s="484">
        <f t="shared" si="4"/>
        <v>-253</v>
      </c>
      <c r="J33" s="484">
        <f t="shared" si="4"/>
        <v>1843</v>
      </c>
      <c r="K33" s="484">
        <f t="shared" si="4"/>
        <v>1321</v>
      </c>
      <c r="L33" s="484">
        <f t="shared" si="4"/>
        <v>-1086</v>
      </c>
      <c r="M33" s="1000">
        <f t="shared" si="4"/>
        <v>1080</v>
      </c>
      <c r="N33" s="1001">
        <f t="shared" si="4"/>
        <v>2036</v>
      </c>
      <c r="O33" s="484">
        <f t="shared" si="4"/>
        <v>1964</v>
      </c>
      <c r="P33" s="484">
        <f t="shared" si="4"/>
        <v>-19921</v>
      </c>
      <c r="Q33" s="484">
        <f t="shared" si="4"/>
        <v>-3055</v>
      </c>
      <c r="R33" s="484">
        <f t="shared" si="4"/>
        <v>-676</v>
      </c>
      <c r="S33" s="484">
        <f t="shared" si="4"/>
        <v>-127</v>
      </c>
      <c r="T33" s="484">
        <f t="shared" si="4"/>
        <v>-928</v>
      </c>
      <c r="U33" s="484">
        <f t="shared" si="4"/>
        <v>4048</v>
      </c>
      <c r="V33" s="484">
        <f t="shared" si="4"/>
        <v>-530</v>
      </c>
      <c r="W33" s="484">
        <f t="shared" si="4"/>
        <v>-56</v>
      </c>
      <c r="X33" s="1000">
        <f t="shared" si="4"/>
        <v>-374</v>
      </c>
      <c r="Y33" s="1001">
        <f t="shared" si="4"/>
        <v>-1706</v>
      </c>
      <c r="Z33" s="484">
        <f t="shared" si="4"/>
        <v>4175</v>
      </c>
      <c r="AA33" s="484">
        <f t="shared" si="4"/>
        <v>1809</v>
      </c>
      <c r="AB33" s="484">
        <f t="shared" si="4"/>
        <v>6327</v>
      </c>
      <c r="AC33" s="484">
        <f t="shared" si="4"/>
        <v>5413</v>
      </c>
      <c r="AD33" s="484">
        <f t="shared" si="4"/>
        <v>1835</v>
      </c>
      <c r="AE33" s="484">
        <f t="shared" si="4"/>
        <v>468</v>
      </c>
      <c r="AF33" s="484">
        <f t="shared" si="4"/>
        <v>-9406</v>
      </c>
      <c r="AG33" s="1002">
        <f t="shared" si="4"/>
        <v>2778</v>
      </c>
      <c r="AH33" s="998">
        <f t="shared" si="0"/>
        <v>-257</v>
      </c>
    </row>
    <row r="34" spans="1:34" ht="24.95" customHeight="1" x14ac:dyDescent="0.2">
      <c r="A34" s="476">
        <v>20</v>
      </c>
      <c r="B34" s="481" t="s">
        <v>596</v>
      </c>
      <c r="C34" s="478"/>
      <c r="D34" s="478"/>
      <c r="E34" s="478"/>
      <c r="F34" s="478"/>
      <c r="G34" s="478"/>
      <c r="H34" s="478"/>
      <c r="I34" s="478"/>
      <c r="J34" s="478"/>
      <c r="K34" s="478"/>
      <c r="L34" s="478"/>
      <c r="M34" s="995"/>
      <c r="N34" s="996"/>
      <c r="O34" s="478"/>
      <c r="P34" s="478"/>
      <c r="Q34" s="478"/>
      <c r="R34" s="478"/>
      <c r="S34" s="478"/>
      <c r="T34" s="478"/>
      <c r="U34" s="478"/>
      <c r="V34" s="478"/>
      <c r="W34" s="478"/>
      <c r="X34" s="995"/>
      <c r="Y34" s="996"/>
      <c r="Z34" s="478"/>
      <c r="AA34" s="478"/>
      <c r="AB34" s="478"/>
      <c r="AC34" s="478"/>
      <c r="AD34" s="478"/>
      <c r="AE34" s="478"/>
      <c r="AF34" s="478"/>
      <c r="AG34" s="997"/>
      <c r="AH34" s="998">
        <f t="shared" si="0"/>
        <v>0</v>
      </c>
    </row>
    <row r="35" spans="1:34" ht="24.95" customHeight="1" x14ac:dyDescent="0.2">
      <c r="A35" s="476">
        <v>21</v>
      </c>
      <c r="B35" s="481" t="s">
        <v>597</v>
      </c>
      <c r="C35" s="478"/>
      <c r="D35" s="478"/>
      <c r="E35" s="478"/>
      <c r="F35" s="478"/>
      <c r="G35" s="478"/>
      <c r="H35" s="478"/>
      <c r="I35" s="478"/>
      <c r="J35" s="478"/>
      <c r="K35" s="478"/>
      <c r="L35" s="478"/>
      <c r="M35" s="995"/>
      <c r="N35" s="996"/>
      <c r="O35" s="478"/>
      <c r="P35" s="478"/>
      <c r="Q35" s="478"/>
      <c r="R35" s="478"/>
      <c r="S35" s="478"/>
      <c r="T35" s="478"/>
      <c r="U35" s="478"/>
      <c r="V35" s="478"/>
      <c r="W35" s="478"/>
      <c r="X35" s="995"/>
      <c r="Y35" s="996"/>
      <c r="Z35" s="478"/>
      <c r="AA35" s="478"/>
      <c r="AB35" s="478"/>
      <c r="AC35" s="478"/>
      <c r="AD35" s="478"/>
      <c r="AE35" s="478"/>
      <c r="AF35" s="478"/>
      <c r="AG35" s="997"/>
      <c r="AH35" s="998">
        <f t="shared" si="0"/>
        <v>0</v>
      </c>
    </row>
    <row r="36" spans="1:34" ht="24.95" customHeight="1" x14ac:dyDescent="0.2">
      <c r="A36" s="487">
        <v>22</v>
      </c>
      <c r="B36" s="490" t="s">
        <v>598</v>
      </c>
      <c r="C36" s="484">
        <f t="shared" ref="C36:AG36" si="5">SUM(C33+C34-C35)</f>
        <v>4140</v>
      </c>
      <c r="D36" s="484">
        <f t="shared" si="5"/>
        <v>-1847</v>
      </c>
      <c r="E36" s="484">
        <f t="shared" si="5"/>
        <v>1496</v>
      </c>
      <c r="F36" s="484">
        <f t="shared" si="5"/>
        <v>224</v>
      </c>
      <c r="G36" s="484">
        <f t="shared" si="5"/>
        <v>379</v>
      </c>
      <c r="H36" s="484">
        <f t="shared" si="5"/>
        <v>-1628</v>
      </c>
      <c r="I36" s="484">
        <f t="shared" si="5"/>
        <v>-253</v>
      </c>
      <c r="J36" s="484">
        <f t="shared" si="5"/>
        <v>1843</v>
      </c>
      <c r="K36" s="484">
        <f t="shared" si="5"/>
        <v>1321</v>
      </c>
      <c r="L36" s="484">
        <f t="shared" si="5"/>
        <v>-1086</v>
      </c>
      <c r="M36" s="1000">
        <f t="shared" si="5"/>
        <v>1080</v>
      </c>
      <c r="N36" s="1001">
        <f t="shared" si="5"/>
        <v>2036</v>
      </c>
      <c r="O36" s="484">
        <f t="shared" si="5"/>
        <v>1964</v>
      </c>
      <c r="P36" s="484">
        <f t="shared" si="5"/>
        <v>-19921</v>
      </c>
      <c r="Q36" s="484">
        <f t="shared" si="5"/>
        <v>-3055</v>
      </c>
      <c r="R36" s="484">
        <f t="shared" si="5"/>
        <v>-676</v>
      </c>
      <c r="S36" s="484">
        <f t="shared" si="5"/>
        <v>-127</v>
      </c>
      <c r="T36" s="484">
        <f t="shared" si="5"/>
        <v>-928</v>
      </c>
      <c r="U36" s="484">
        <f t="shared" si="5"/>
        <v>4048</v>
      </c>
      <c r="V36" s="484">
        <f t="shared" si="5"/>
        <v>-530</v>
      </c>
      <c r="W36" s="484">
        <f t="shared" si="5"/>
        <v>-56</v>
      </c>
      <c r="X36" s="1000">
        <f t="shared" si="5"/>
        <v>-374</v>
      </c>
      <c r="Y36" s="1001">
        <f t="shared" si="5"/>
        <v>-1706</v>
      </c>
      <c r="Z36" s="484">
        <f t="shared" si="5"/>
        <v>4175</v>
      </c>
      <c r="AA36" s="484">
        <f t="shared" si="5"/>
        <v>1809</v>
      </c>
      <c r="AB36" s="484">
        <f t="shared" si="5"/>
        <v>6327</v>
      </c>
      <c r="AC36" s="484">
        <f t="shared" si="5"/>
        <v>5413</v>
      </c>
      <c r="AD36" s="484">
        <f t="shared" si="5"/>
        <v>1835</v>
      </c>
      <c r="AE36" s="484">
        <f t="shared" si="5"/>
        <v>468</v>
      </c>
      <c r="AF36" s="484">
        <f t="shared" si="5"/>
        <v>-9406</v>
      </c>
      <c r="AG36" s="1002">
        <f t="shared" si="5"/>
        <v>2778</v>
      </c>
      <c r="AH36" s="998">
        <f t="shared" si="0"/>
        <v>-257</v>
      </c>
    </row>
    <row r="37" spans="1:34" ht="24.95" customHeight="1" x14ac:dyDescent="0.2">
      <c r="A37" s="493">
        <v>23</v>
      </c>
      <c r="B37" s="494" t="s">
        <v>599</v>
      </c>
      <c r="C37" s="358"/>
      <c r="D37" s="358"/>
      <c r="E37" s="358"/>
      <c r="F37" s="358"/>
      <c r="G37" s="358"/>
      <c r="H37" s="358"/>
      <c r="I37" s="358"/>
      <c r="J37" s="358"/>
      <c r="K37" s="358"/>
      <c r="L37" s="358"/>
      <c r="M37" s="1007"/>
      <c r="N37" s="1008"/>
      <c r="O37" s="358"/>
      <c r="P37" s="358"/>
      <c r="Q37" s="358"/>
      <c r="R37" s="358"/>
      <c r="S37" s="358"/>
      <c r="T37" s="358"/>
      <c r="U37" s="358"/>
      <c r="V37" s="358"/>
      <c r="W37" s="358"/>
      <c r="X37" s="1007"/>
      <c r="Y37" s="1008"/>
      <c r="Z37" s="358"/>
      <c r="AA37" s="358"/>
      <c r="AB37" s="358"/>
      <c r="AC37" s="358"/>
      <c r="AD37" s="358"/>
      <c r="AE37" s="358"/>
      <c r="AF37" s="358"/>
      <c r="AG37" s="1009"/>
      <c r="AH37" s="1010"/>
    </row>
    <row r="38" spans="1:34" ht="24.95" customHeight="1" x14ac:dyDescent="0.2">
      <c r="A38" s="493"/>
      <c r="B38" s="497" t="s">
        <v>82</v>
      </c>
      <c r="C38" s="498"/>
      <c r="D38" s="498"/>
      <c r="E38" s="498"/>
      <c r="F38" s="498"/>
      <c r="G38" s="498"/>
      <c r="H38" s="498"/>
      <c r="I38" s="498"/>
      <c r="J38" s="498"/>
      <c r="K38" s="498"/>
      <c r="L38" s="498"/>
      <c r="M38" s="1011"/>
      <c r="N38" s="1012"/>
      <c r="O38" s="498"/>
      <c r="P38" s="498"/>
      <c r="Q38" s="498"/>
      <c r="R38" s="498"/>
      <c r="S38" s="498"/>
      <c r="T38" s="498"/>
      <c r="U38" s="498"/>
      <c r="V38" s="498"/>
      <c r="W38" s="498"/>
      <c r="X38" s="1011"/>
      <c r="Y38" s="1012"/>
      <c r="Z38" s="498"/>
      <c r="AA38" s="498"/>
      <c r="AB38" s="498"/>
      <c r="AC38" s="498"/>
      <c r="AD38" s="498"/>
      <c r="AE38" s="498"/>
      <c r="AF38" s="498"/>
      <c r="AG38" s="1013"/>
      <c r="AH38" s="1014">
        <f>SUM(C38:AG38)</f>
        <v>0</v>
      </c>
    </row>
    <row r="39" spans="1:34" ht="24.95" customHeight="1" x14ac:dyDescent="0.2">
      <c r="A39" s="502"/>
      <c r="B39" s="503" t="s">
        <v>83</v>
      </c>
      <c r="C39" s="499"/>
      <c r="D39" s="499"/>
      <c r="E39" s="499"/>
      <c r="F39" s="499"/>
      <c r="G39" s="499"/>
      <c r="H39" s="499"/>
      <c r="I39" s="499"/>
      <c r="J39" s="499"/>
      <c r="K39" s="499"/>
      <c r="L39" s="499"/>
      <c r="M39" s="501"/>
      <c r="N39" s="1015"/>
      <c r="O39" s="499"/>
      <c r="P39" s="499"/>
      <c r="Q39" s="499"/>
      <c r="R39" s="499"/>
      <c r="S39" s="499"/>
      <c r="T39" s="499"/>
      <c r="U39" s="499"/>
      <c r="V39" s="499"/>
      <c r="W39" s="499"/>
      <c r="X39" s="501"/>
      <c r="Y39" s="1015"/>
      <c r="Z39" s="499"/>
      <c r="AA39" s="499"/>
      <c r="AB39" s="499"/>
      <c r="AC39" s="499"/>
      <c r="AD39" s="499"/>
      <c r="AE39" s="499"/>
      <c r="AF39" s="499"/>
      <c r="AG39" s="500"/>
      <c r="AH39" s="1016">
        <f>SUM(C39:AG39)</f>
        <v>0</v>
      </c>
    </row>
    <row r="40" spans="1:34" ht="24.95" customHeight="1" x14ac:dyDescent="0.2">
      <c r="A40" s="504"/>
      <c r="B40" s="505" t="s">
        <v>84</v>
      </c>
      <c r="C40" s="506">
        <v>4140</v>
      </c>
      <c r="D40" s="506">
        <v>-1847</v>
      </c>
      <c r="E40" s="506">
        <v>1496</v>
      </c>
      <c r="F40" s="506">
        <v>224</v>
      </c>
      <c r="G40" s="506">
        <v>379</v>
      </c>
      <c r="H40" s="506">
        <v>-1628</v>
      </c>
      <c r="I40" s="506">
        <v>-253</v>
      </c>
      <c r="J40" s="506">
        <v>1843</v>
      </c>
      <c r="K40" s="506">
        <v>1321</v>
      </c>
      <c r="L40" s="506">
        <v>-1086</v>
      </c>
      <c r="M40" s="507">
        <v>1080</v>
      </c>
      <c r="N40" s="976">
        <v>2036</v>
      </c>
      <c r="O40" s="506">
        <v>1964</v>
      </c>
      <c r="P40" s="506">
        <v>-19921</v>
      </c>
      <c r="Q40" s="506">
        <v>-3055</v>
      </c>
      <c r="R40" s="506">
        <v>-676</v>
      </c>
      <c r="S40" s="506">
        <v>-127</v>
      </c>
      <c r="T40" s="506">
        <v>-928</v>
      </c>
      <c r="U40" s="506">
        <v>4048</v>
      </c>
      <c r="V40" s="506">
        <v>-530</v>
      </c>
      <c r="W40" s="506">
        <v>-56</v>
      </c>
      <c r="X40" s="507">
        <v>-374</v>
      </c>
      <c r="Y40" s="976">
        <v>-1706</v>
      </c>
      <c r="Z40" s="506">
        <v>4175</v>
      </c>
      <c r="AA40" s="506">
        <v>1809</v>
      </c>
      <c r="AB40" s="506">
        <v>6327</v>
      </c>
      <c r="AC40" s="506">
        <v>5413</v>
      </c>
      <c r="AD40" s="506">
        <v>1835</v>
      </c>
      <c r="AE40" s="506">
        <v>468</v>
      </c>
      <c r="AF40" s="506">
        <v>-9406</v>
      </c>
      <c r="AG40" s="975">
        <v>2778</v>
      </c>
      <c r="AH40" s="1017">
        <f>SUM(C40:AG40)</f>
        <v>-257</v>
      </c>
    </row>
    <row r="41" spans="1:34" x14ac:dyDescent="0.2"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</row>
    <row r="42" spans="1:34" x14ac:dyDescent="0.2"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</row>
  </sheetData>
  <mergeCells count="4">
    <mergeCell ref="AF10:AF11"/>
    <mergeCell ref="C5:K5"/>
    <mergeCell ref="C6:K6"/>
    <mergeCell ref="C7:K7"/>
  </mergeCells>
  <phoneticPr fontId="0" type="noConversion"/>
  <printOptions horizontalCentered="1"/>
  <pageMargins left="0.39370078740157483" right="0.39370078740157483" top="1.1811023622047245" bottom="0.78740157480314965" header="0.23622047244094491" footer="0.51181102362204722"/>
  <pageSetup paperSize="9" scale="70" orientation="portrait" horizontalDpi="4294967292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0"/>
  <sheetViews>
    <sheetView topLeftCell="E1" zoomScale="75" workbookViewId="0">
      <selection activeCell="I49" sqref="I49"/>
    </sheetView>
  </sheetViews>
  <sheetFormatPr defaultRowHeight="12.75" x14ac:dyDescent="0.2"/>
  <cols>
    <col min="1" max="1" width="50.7109375" style="143" customWidth="1"/>
    <col min="2" max="2" width="11.7109375" style="143" customWidth="1"/>
    <col min="3" max="3" width="14.7109375" style="143" customWidth="1"/>
    <col min="4" max="4" width="11.7109375" style="143" customWidth="1"/>
    <col min="5" max="5" width="14.7109375" style="143" customWidth="1"/>
    <col min="6" max="6" width="11.7109375" style="143" customWidth="1"/>
    <col min="7" max="7" width="14.7109375" style="143" customWidth="1"/>
    <col min="8" max="8" width="11.7109375" style="143" customWidth="1"/>
    <col min="9" max="9" width="14.7109375" style="143" customWidth="1"/>
    <col min="10" max="10" width="12.7109375" style="143" customWidth="1"/>
    <col min="11" max="11" width="14.7109375" style="143" customWidth="1"/>
    <col min="12" max="12" width="15.7109375" style="143" customWidth="1"/>
    <col min="13" max="13" width="20.7109375" style="143" customWidth="1"/>
    <col min="14" max="16384" width="9.140625" style="143"/>
  </cols>
  <sheetData>
    <row r="1" spans="1:13" ht="15.75" x14ac:dyDescent="0.25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2"/>
      <c r="M1" s="669" t="s">
        <v>434</v>
      </c>
    </row>
    <row r="2" spans="1:13" ht="15.75" x14ac:dyDescent="0.25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2"/>
      <c r="M2" s="225" t="s">
        <v>55</v>
      </c>
    </row>
    <row r="3" spans="1:13" x14ac:dyDescent="0.2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208"/>
      <c r="M3" s="208"/>
    </row>
    <row r="4" spans="1:13" x14ac:dyDescent="0.2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208"/>
      <c r="M4" s="208"/>
    </row>
    <row r="5" spans="1:13" ht="18.75" x14ac:dyDescent="0.3">
      <c r="A5" s="2505" t="s">
        <v>735</v>
      </c>
      <c r="B5" s="2505"/>
      <c r="C5" s="2505"/>
      <c r="D5" s="2505"/>
      <c r="E5" s="2505"/>
      <c r="F5" s="2505"/>
      <c r="G5" s="2505"/>
      <c r="H5" s="2505"/>
      <c r="I5" s="2505"/>
      <c r="J5" s="2505"/>
      <c r="K5" s="2505"/>
      <c r="L5" s="2505"/>
      <c r="M5" s="2505"/>
    </row>
    <row r="6" spans="1:13" x14ac:dyDescent="0.2">
      <c r="A6" s="2506"/>
      <c r="B6" s="2506"/>
      <c r="C6" s="2506"/>
      <c r="D6" s="2506"/>
      <c r="E6" s="2506"/>
      <c r="F6" s="2506"/>
      <c r="G6" s="2506"/>
      <c r="H6" s="2506"/>
      <c r="I6" s="2506"/>
      <c r="J6" s="2506"/>
      <c r="K6" s="2506"/>
      <c r="L6" s="2506"/>
      <c r="M6" s="2506"/>
    </row>
    <row r="7" spans="1:13" x14ac:dyDescent="0.2">
      <c r="A7" s="209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8"/>
      <c r="M7" s="208"/>
    </row>
    <row r="8" spans="1:13" x14ac:dyDescent="0.2">
      <c r="A8" s="209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8"/>
      <c r="M8" s="208"/>
    </row>
    <row r="9" spans="1:13" ht="15.75" x14ac:dyDescent="0.25">
      <c r="A9" s="209"/>
      <c r="B9" s="209"/>
      <c r="C9" s="209"/>
      <c r="D9" s="209"/>
      <c r="E9" s="209"/>
      <c r="F9" s="209"/>
      <c r="G9" s="209"/>
      <c r="H9" s="209"/>
      <c r="I9" s="209"/>
      <c r="J9" s="208"/>
      <c r="K9" s="209"/>
      <c r="L9" s="208"/>
      <c r="M9" s="305" t="s">
        <v>101</v>
      </c>
    </row>
    <row r="10" spans="1:13" x14ac:dyDescent="0.2">
      <c r="A10" s="209"/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</row>
    <row r="11" spans="1:13" ht="13.5" thickBot="1" x14ac:dyDescent="0.25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</row>
    <row r="12" spans="1:13" ht="15.75" x14ac:dyDescent="0.25">
      <c r="A12" s="210"/>
      <c r="B12" s="2509" t="s">
        <v>293</v>
      </c>
      <c r="C12" s="2510"/>
      <c r="D12" s="287"/>
      <c r="E12" s="290"/>
      <c r="F12" s="288"/>
      <c r="G12" s="290"/>
      <c r="H12" s="288"/>
      <c r="I12" s="290"/>
      <c r="J12" s="288"/>
      <c r="K12" s="290"/>
      <c r="L12" s="291"/>
      <c r="M12" s="289"/>
    </row>
    <row r="13" spans="1:13" ht="15.75" x14ac:dyDescent="0.25">
      <c r="A13" s="286"/>
      <c r="B13" s="2507" t="s">
        <v>292</v>
      </c>
      <c r="C13" s="2508"/>
      <c r="D13" s="2507" t="s">
        <v>103</v>
      </c>
      <c r="E13" s="2508"/>
      <c r="F13" s="2507" t="s">
        <v>105</v>
      </c>
      <c r="G13" s="2508"/>
      <c r="H13" s="2507" t="s">
        <v>294</v>
      </c>
      <c r="I13" s="2508"/>
      <c r="J13" s="2507" t="s">
        <v>176</v>
      </c>
      <c r="K13" s="2508"/>
      <c r="L13" s="284"/>
      <c r="M13" s="320" t="s">
        <v>96</v>
      </c>
    </row>
    <row r="14" spans="1:13" ht="15.75" x14ac:dyDescent="0.25">
      <c r="A14" s="286"/>
      <c r="B14" s="2507" t="s">
        <v>126</v>
      </c>
      <c r="C14" s="2508"/>
      <c r="D14" s="2507" t="s">
        <v>104</v>
      </c>
      <c r="E14" s="2508"/>
      <c r="F14" s="2507" t="s">
        <v>106</v>
      </c>
      <c r="G14" s="2508"/>
      <c r="H14" s="2507" t="s">
        <v>297</v>
      </c>
      <c r="I14" s="2508"/>
      <c r="J14" s="2507" t="s">
        <v>177</v>
      </c>
      <c r="K14" s="2508"/>
      <c r="L14" s="285" t="s">
        <v>90</v>
      </c>
      <c r="M14" s="320" t="s">
        <v>97</v>
      </c>
    </row>
    <row r="15" spans="1:13" ht="15.75" x14ac:dyDescent="0.25">
      <c r="A15" s="286"/>
      <c r="B15" s="2503" t="s">
        <v>107</v>
      </c>
      <c r="C15" s="2504"/>
      <c r="D15" s="2503" t="s">
        <v>349</v>
      </c>
      <c r="E15" s="2504"/>
      <c r="F15" s="2503" t="s">
        <v>108</v>
      </c>
      <c r="G15" s="2504"/>
      <c r="H15" s="2503" t="s">
        <v>125</v>
      </c>
      <c r="I15" s="2504"/>
      <c r="J15" s="302"/>
      <c r="K15" s="303"/>
      <c r="L15" s="285" t="s">
        <v>91</v>
      </c>
      <c r="M15" s="320" t="s">
        <v>98</v>
      </c>
    </row>
    <row r="16" spans="1:13" ht="15.75" x14ac:dyDescent="0.25">
      <c r="A16" s="211"/>
      <c r="B16" s="213"/>
      <c r="C16" s="213"/>
      <c r="D16" s="212"/>
      <c r="E16" s="213"/>
      <c r="F16" s="212"/>
      <c r="G16" s="213"/>
      <c r="H16" s="212"/>
      <c r="I16" s="213"/>
      <c r="J16" s="215"/>
      <c r="K16" s="214"/>
      <c r="L16" s="285" t="s">
        <v>92</v>
      </c>
      <c r="M16" s="306" t="s">
        <v>295</v>
      </c>
    </row>
    <row r="17" spans="1:13" ht="15.75" x14ac:dyDescent="0.25">
      <c r="A17" s="304" t="s">
        <v>290</v>
      </c>
      <c r="B17" s="284"/>
      <c r="C17" s="285" t="s">
        <v>109</v>
      </c>
      <c r="D17" s="284"/>
      <c r="E17" s="285" t="s">
        <v>109</v>
      </c>
      <c r="F17" s="284"/>
      <c r="G17" s="285" t="s">
        <v>109</v>
      </c>
      <c r="H17" s="284"/>
      <c r="I17" s="285" t="s">
        <v>109</v>
      </c>
      <c r="J17" s="285" t="s">
        <v>274</v>
      </c>
      <c r="K17" s="285" t="s">
        <v>276</v>
      </c>
      <c r="L17" s="285" t="s">
        <v>93</v>
      </c>
      <c r="M17" s="306"/>
    </row>
    <row r="18" spans="1:13" ht="15.75" x14ac:dyDescent="0.25">
      <c r="A18" s="304" t="s">
        <v>291</v>
      </c>
      <c r="B18" s="285" t="s">
        <v>110</v>
      </c>
      <c r="C18" s="285" t="s">
        <v>102</v>
      </c>
      <c r="D18" s="285" t="s">
        <v>110</v>
      </c>
      <c r="E18" s="285" t="s">
        <v>102</v>
      </c>
      <c r="F18" s="285" t="s">
        <v>110</v>
      </c>
      <c r="G18" s="285" t="s">
        <v>102</v>
      </c>
      <c r="H18" s="285" t="s">
        <v>110</v>
      </c>
      <c r="I18" s="285" t="s">
        <v>102</v>
      </c>
      <c r="J18" s="285" t="s">
        <v>178</v>
      </c>
      <c r="K18" s="285" t="s">
        <v>277</v>
      </c>
      <c r="L18" s="285" t="s">
        <v>94</v>
      </c>
      <c r="M18" s="306" t="s">
        <v>99</v>
      </c>
    </row>
    <row r="19" spans="1:13" ht="15.75" x14ac:dyDescent="0.25">
      <c r="A19" s="216"/>
      <c r="B19" s="285" t="s">
        <v>201</v>
      </c>
      <c r="C19" s="285" t="s">
        <v>141</v>
      </c>
      <c r="D19" s="285" t="s">
        <v>201</v>
      </c>
      <c r="E19" s="285" t="s">
        <v>141</v>
      </c>
      <c r="F19" s="285" t="s">
        <v>201</v>
      </c>
      <c r="G19" s="285" t="s">
        <v>141</v>
      </c>
      <c r="H19" s="285" t="s">
        <v>201</v>
      </c>
      <c r="I19" s="285" t="s">
        <v>141</v>
      </c>
      <c r="J19" s="285" t="s">
        <v>275</v>
      </c>
      <c r="K19" s="285" t="s">
        <v>278</v>
      </c>
      <c r="L19" s="285" t="s">
        <v>95</v>
      </c>
      <c r="M19" s="306" t="s">
        <v>100</v>
      </c>
    </row>
    <row r="20" spans="1:13" ht="15.75" x14ac:dyDescent="0.25">
      <c r="A20" s="216"/>
      <c r="B20" s="217"/>
      <c r="C20" s="217"/>
      <c r="D20" s="218"/>
      <c r="E20" s="217"/>
      <c r="F20" s="218"/>
      <c r="G20" s="217"/>
      <c r="H20" s="218"/>
      <c r="I20" s="217"/>
      <c r="J20" s="285" t="s">
        <v>111</v>
      </c>
      <c r="K20" s="301" t="s">
        <v>111</v>
      </c>
      <c r="L20" s="217"/>
      <c r="M20" s="306" t="s">
        <v>296</v>
      </c>
    </row>
    <row r="21" spans="1:13" ht="15" x14ac:dyDescent="0.25">
      <c r="A21" s="292">
        <v>1</v>
      </c>
      <c r="B21" s="293">
        <v>2</v>
      </c>
      <c r="C21" s="293">
        <v>3</v>
      </c>
      <c r="D21" s="293">
        <v>4</v>
      </c>
      <c r="E21" s="293">
        <v>5</v>
      </c>
      <c r="F21" s="293">
        <v>6</v>
      </c>
      <c r="G21" s="293">
        <v>7</v>
      </c>
      <c r="H21" s="293">
        <v>8</v>
      </c>
      <c r="I21" s="293">
        <v>9</v>
      </c>
      <c r="J21" s="293">
        <v>10</v>
      </c>
      <c r="K21" s="293">
        <v>11</v>
      </c>
      <c r="L21" s="293">
        <v>12</v>
      </c>
      <c r="M21" s="294">
        <v>13</v>
      </c>
    </row>
    <row r="22" spans="1:13" ht="15" x14ac:dyDescent="0.25">
      <c r="A22" s="509"/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20"/>
    </row>
    <row r="23" spans="1:13" x14ac:dyDescent="0.2">
      <c r="A23" s="510"/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2"/>
    </row>
    <row r="24" spans="1:13" ht="20.100000000000001" customHeight="1" x14ac:dyDescent="0.25">
      <c r="A24" s="307" t="s">
        <v>630</v>
      </c>
      <c r="B24" s="308">
        <v>58</v>
      </c>
      <c r="C24" s="308">
        <v>46400000</v>
      </c>
      <c r="D24" s="308">
        <v>0</v>
      </c>
      <c r="E24" s="308">
        <f t="shared" ref="E24:E29" si="0">D24*(C24/B24)</f>
        <v>0</v>
      </c>
      <c r="F24" s="308">
        <v>58</v>
      </c>
      <c r="G24" s="308">
        <f t="shared" ref="G24:G29" si="1">F24*(C24/B24)</f>
        <v>46400000</v>
      </c>
      <c r="H24" s="308">
        <v>0</v>
      </c>
      <c r="I24" s="308">
        <v>0</v>
      </c>
      <c r="J24" s="308">
        <f>G24-K24</f>
        <v>46400000</v>
      </c>
      <c r="K24" s="308"/>
      <c r="L24" s="308">
        <f t="shared" ref="L24:L37" si="2">I24-G24+J24+K24</f>
        <v>0</v>
      </c>
      <c r="M24" s="309">
        <f t="shared" ref="M24:M37" si="3">L24</f>
        <v>0</v>
      </c>
    </row>
    <row r="25" spans="1:13" ht="20.100000000000001" customHeight="1" x14ac:dyDescent="0.25">
      <c r="A25" s="307" t="s">
        <v>631</v>
      </c>
      <c r="B25" s="308">
        <v>58</v>
      </c>
      <c r="C25" s="308">
        <v>23200000</v>
      </c>
      <c r="D25" s="308">
        <v>0</v>
      </c>
      <c r="E25" s="308">
        <f t="shared" si="0"/>
        <v>0</v>
      </c>
      <c r="F25" s="308">
        <v>58</v>
      </c>
      <c r="G25" s="308">
        <f t="shared" si="1"/>
        <v>23200000</v>
      </c>
      <c r="H25" s="308">
        <v>0</v>
      </c>
      <c r="I25" s="308">
        <v>0</v>
      </c>
      <c r="J25" s="308">
        <f>G25-K25</f>
        <v>23200000</v>
      </c>
      <c r="K25" s="308"/>
      <c r="L25" s="308">
        <f t="shared" si="2"/>
        <v>0</v>
      </c>
      <c r="M25" s="309">
        <f t="shared" si="3"/>
        <v>0</v>
      </c>
    </row>
    <row r="26" spans="1:13" ht="20.100000000000001" customHeight="1" x14ac:dyDescent="0.25">
      <c r="A26" s="307" t="s">
        <v>736</v>
      </c>
      <c r="B26" s="308">
        <v>1039</v>
      </c>
      <c r="C26" s="308">
        <v>4363800</v>
      </c>
      <c r="D26" s="308">
        <v>0</v>
      </c>
      <c r="E26" s="308">
        <f t="shared" si="0"/>
        <v>0</v>
      </c>
      <c r="F26" s="308">
        <v>1039</v>
      </c>
      <c r="G26" s="308">
        <f t="shared" si="1"/>
        <v>4363800</v>
      </c>
      <c r="H26" s="308">
        <v>0</v>
      </c>
      <c r="I26" s="308">
        <f>H26*(C26/B26)</f>
        <v>0</v>
      </c>
      <c r="J26" s="308">
        <f>G26-K26</f>
        <v>4363800</v>
      </c>
      <c r="K26" s="308">
        <v>0</v>
      </c>
      <c r="L26" s="308">
        <f t="shared" si="2"/>
        <v>0</v>
      </c>
      <c r="M26" s="309">
        <f t="shared" si="3"/>
        <v>0</v>
      </c>
    </row>
    <row r="27" spans="1:13" ht="20.100000000000001" customHeight="1" x14ac:dyDescent="0.25">
      <c r="A27" s="307" t="s">
        <v>737</v>
      </c>
      <c r="B27" s="308">
        <v>1039</v>
      </c>
      <c r="C27" s="308">
        <v>2181900</v>
      </c>
      <c r="D27" s="308">
        <v>0</v>
      </c>
      <c r="E27" s="308">
        <f t="shared" si="0"/>
        <v>0</v>
      </c>
      <c r="F27" s="308">
        <v>1046</v>
      </c>
      <c r="G27" s="308">
        <f t="shared" si="1"/>
        <v>2196600</v>
      </c>
      <c r="H27" s="308">
        <f>F27-B27-D27</f>
        <v>7</v>
      </c>
      <c r="I27" s="308">
        <f>G27-C27-E27</f>
        <v>14700</v>
      </c>
      <c r="J27" s="308">
        <v>2011627</v>
      </c>
      <c r="K27" s="308"/>
      <c r="L27" s="308">
        <f t="shared" si="2"/>
        <v>-170273</v>
      </c>
      <c r="M27" s="309">
        <f t="shared" si="3"/>
        <v>-170273</v>
      </c>
    </row>
    <row r="28" spans="1:13" ht="20.100000000000001" customHeight="1" x14ac:dyDescent="0.25">
      <c r="A28" s="307" t="s">
        <v>738</v>
      </c>
      <c r="B28" s="308">
        <v>347</v>
      </c>
      <c r="C28" s="308">
        <v>6014667</v>
      </c>
      <c r="D28" s="308">
        <v>-3</v>
      </c>
      <c r="E28" s="308">
        <f t="shared" si="0"/>
        <v>-52000.002881844383</v>
      </c>
      <c r="F28" s="308">
        <v>344</v>
      </c>
      <c r="G28" s="308">
        <f t="shared" si="1"/>
        <v>5962666.9971181555</v>
      </c>
      <c r="H28" s="308">
        <v>0</v>
      </c>
      <c r="I28" s="308">
        <f t="shared" ref="I28:I35" si="4">H28*(C28/B28)</f>
        <v>0</v>
      </c>
      <c r="J28" s="308">
        <f>G28-K28-1</f>
        <v>5962665.9971181555</v>
      </c>
      <c r="K28" s="308"/>
      <c r="L28" s="308">
        <f t="shared" si="2"/>
        <v>-1</v>
      </c>
      <c r="M28" s="309">
        <f t="shared" si="3"/>
        <v>-1</v>
      </c>
    </row>
    <row r="29" spans="1:13" ht="20.100000000000001" customHeight="1" x14ac:dyDescent="0.25">
      <c r="A29" s="307" t="s">
        <v>739</v>
      </c>
      <c r="B29" s="308">
        <v>348</v>
      </c>
      <c r="C29" s="308">
        <v>3016000</v>
      </c>
      <c r="D29" s="308">
        <v>0</v>
      </c>
      <c r="E29" s="308">
        <f t="shared" si="0"/>
        <v>0</v>
      </c>
      <c r="F29" s="308">
        <v>351</v>
      </c>
      <c r="G29" s="308">
        <f t="shared" si="1"/>
        <v>3042000</v>
      </c>
      <c r="H29" s="308">
        <v>3</v>
      </c>
      <c r="I29" s="308">
        <f t="shared" si="4"/>
        <v>26000</v>
      </c>
      <c r="J29" s="308">
        <f>G29-K29-1</f>
        <v>3041999</v>
      </c>
      <c r="K29" s="308"/>
      <c r="L29" s="308">
        <f t="shared" si="2"/>
        <v>25999</v>
      </c>
      <c r="M29" s="309">
        <f t="shared" si="3"/>
        <v>25999</v>
      </c>
    </row>
    <row r="30" spans="1:13" ht="20.100000000000001" customHeight="1" x14ac:dyDescent="0.25">
      <c r="A30" s="307" t="s">
        <v>740</v>
      </c>
      <c r="B30" s="308">
        <v>11</v>
      </c>
      <c r="C30" s="308">
        <v>476667</v>
      </c>
      <c r="D30" s="308">
        <v>-1</v>
      </c>
      <c r="E30" s="308">
        <f>D30*(C30/B30)-1</f>
        <v>-43334.36363636364</v>
      </c>
      <c r="F30" s="308">
        <v>10</v>
      </c>
      <c r="G30" s="308">
        <f>F30*(C30/B30)-1</f>
        <v>433332.63636363641</v>
      </c>
      <c r="H30" s="308">
        <v>0</v>
      </c>
      <c r="I30" s="308">
        <f t="shared" si="4"/>
        <v>0</v>
      </c>
      <c r="J30" s="308">
        <f>G30-K30</f>
        <v>433332.63636363641</v>
      </c>
      <c r="K30" s="308"/>
      <c r="L30" s="308">
        <f t="shared" si="2"/>
        <v>0</v>
      </c>
      <c r="M30" s="309">
        <f t="shared" si="3"/>
        <v>0</v>
      </c>
    </row>
    <row r="31" spans="1:13" ht="20.100000000000001" customHeight="1" x14ac:dyDescent="0.25">
      <c r="A31" s="307" t="s">
        <v>741</v>
      </c>
      <c r="B31" s="308">
        <v>11</v>
      </c>
      <c r="C31" s="308">
        <v>238333</v>
      </c>
      <c r="D31" s="308">
        <v>0</v>
      </c>
      <c r="E31" s="308">
        <f t="shared" ref="E31:E36" si="5">D31*(C31/B31)</f>
        <v>0</v>
      </c>
      <c r="F31" s="308">
        <v>11</v>
      </c>
      <c r="G31" s="308">
        <f t="shared" ref="G31:G37" si="6">F31*(C31/B31)</f>
        <v>238333</v>
      </c>
      <c r="H31" s="308">
        <v>0</v>
      </c>
      <c r="I31" s="308">
        <f t="shared" si="4"/>
        <v>0</v>
      </c>
      <c r="J31" s="308">
        <f>G31-K31</f>
        <v>238333</v>
      </c>
      <c r="K31" s="308"/>
      <c r="L31" s="308">
        <f t="shared" si="2"/>
        <v>0</v>
      </c>
      <c r="M31" s="309">
        <f t="shared" si="3"/>
        <v>0</v>
      </c>
    </row>
    <row r="32" spans="1:13" ht="20.100000000000001" customHeight="1" x14ac:dyDescent="0.25">
      <c r="A32" s="307" t="s">
        <v>742</v>
      </c>
      <c r="B32" s="308">
        <v>2195</v>
      </c>
      <c r="C32" s="308">
        <v>149260000</v>
      </c>
      <c r="D32" s="308">
        <v>0</v>
      </c>
      <c r="E32" s="308">
        <f t="shared" si="5"/>
        <v>0</v>
      </c>
      <c r="F32" s="308">
        <v>2262</v>
      </c>
      <c r="G32" s="308">
        <f t="shared" si="6"/>
        <v>153816000</v>
      </c>
      <c r="H32" s="308">
        <v>67</v>
      </c>
      <c r="I32" s="308">
        <f t="shared" si="4"/>
        <v>4556000</v>
      </c>
      <c r="J32" s="308">
        <f>G32-K32</f>
        <v>153816000</v>
      </c>
      <c r="K32" s="308"/>
      <c r="L32" s="308">
        <f t="shared" si="2"/>
        <v>4556000</v>
      </c>
      <c r="M32" s="309">
        <f t="shared" si="3"/>
        <v>4556000</v>
      </c>
    </row>
    <row r="33" spans="1:49" ht="20.100000000000001" customHeight="1" x14ac:dyDescent="0.25">
      <c r="A33" s="307" t="s">
        <v>743</v>
      </c>
      <c r="B33" s="308">
        <v>7973</v>
      </c>
      <c r="C33" s="308">
        <v>9301833</v>
      </c>
      <c r="D33" s="308">
        <v>0</v>
      </c>
      <c r="E33" s="308">
        <f t="shared" si="5"/>
        <v>0</v>
      </c>
      <c r="F33" s="308">
        <v>7973</v>
      </c>
      <c r="G33" s="308">
        <f t="shared" si="6"/>
        <v>9301833</v>
      </c>
      <c r="H33" s="308">
        <v>0</v>
      </c>
      <c r="I33" s="308">
        <f t="shared" si="4"/>
        <v>0</v>
      </c>
      <c r="J33" s="308">
        <f>G33-K33</f>
        <v>9301833</v>
      </c>
      <c r="K33" s="308"/>
      <c r="L33" s="308">
        <f t="shared" si="2"/>
        <v>0</v>
      </c>
      <c r="M33" s="309">
        <f t="shared" si="3"/>
        <v>0</v>
      </c>
    </row>
    <row r="34" spans="1:49" ht="20.100000000000001" customHeight="1" x14ac:dyDescent="0.25">
      <c r="A34" s="307" t="s">
        <v>744</v>
      </c>
      <c r="B34" s="308">
        <v>8073</v>
      </c>
      <c r="C34" s="308">
        <v>4709250</v>
      </c>
      <c r="D34" s="308">
        <v>0</v>
      </c>
      <c r="E34" s="308">
        <f t="shared" si="5"/>
        <v>0</v>
      </c>
      <c r="F34" s="308">
        <v>8128</v>
      </c>
      <c r="G34" s="308">
        <f t="shared" si="6"/>
        <v>4741333.333333334</v>
      </c>
      <c r="H34" s="308">
        <v>55</v>
      </c>
      <c r="I34" s="308">
        <f t="shared" si="4"/>
        <v>32083.333333333336</v>
      </c>
      <c r="J34" s="308">
        <v>4710167</v>
      </c>
      <c r="K34" s="308"/>
      <c r="L34" s="308">
        <f t="shared" si="2"/>
        <v>916.99999999906868</v>
      </c>
      <c r="M34" s="309">
        <f t="shared" si="3"/>
        <v>916.99999999906868</v>
      </c>
    </row>
    <row r="35" spans="1:49" ht="20.100000000000001" customHeight="1" x14ac:dyDescent="0.25">
      <c r="A35" s="307" t="s">
        <v>745</v>
      </c>
      <c r="B35" s="308">
        <v>2588</v>
      </c>
      <c r="C35" s="308">
        <v>31056000</v>
      </c>
      <c r="D35" s="308">
        <v>0</v>
      </c>
      <c r="E35" s="308">
        <f t="shared" si="5"/>
        <v>0</v>
      </c>
      <c r="F35" s="308">
        <v>2699</v>
      </c>
      <c r="G35" s="308">
        <f t="shared" si="6"/>
        <v>32388000</v>
      </c>
      <c r="H35" s="308">
        <v>111</v>
      </c>
      <c r="I35" s="308">
        <f t="shared" si="4"/>
        <v>1332000</v>
      </c>
      <c r="J35" s="308">
        <f>G35-K35</f>
        <v>32388000</v>
      </c>
      <c r="K35" s="308">
        <v>0</v>
      </c>
      <c r="L35" s="308">
        <f t="shared" si="2"/>
        <v>1332000</v>
      </c>
      <c r="M35" s="309">
        <f t="shared" si="3"/>
        <v>1332000</v>
      </c>
    </row>
    <row r="36" spans="1:49" ht="20.100000000000001" customHeight="1" x14ac:dyDescent="0.25">
      <c r="A36" s="307" t="s">
        <v>634</v>
      </c>
      <c r="B36" s="308">
        <v>163</v>
      </c>
      <c r="C36" s="308">
        <v>267320</v>
      </c>
      <c r="D36" s="308">
        <v>0</v>
      </c>
      <c r="E36" s="308">
        <f t="shared" si="5"/>
        <v>0</v>
      </c>
      <c r="F36" s="308">
        <v>160</v>
      </c>
      <c r="G36" s="308">
        <f t="shared" si="6"/>
        <v>262400</v>
      </c>
      <c r="H36" s="308">
        <f>F36-B36-D36</f>
        <v>-3</v>
      </c>
      <c r="I36" s="308">
        <f>G36-C36-E36</f>
        <v>-4920</v>
      </c>
      <c r="J36" s="308">
        <f>G36-K36</f>
        <v>262400</v>
      </c>
      <c r="K36" s="308"/>
      <c r="L36" s="308">
        <f t="shared" si="2"/>
        <v>-4920</v>
      </c>
      <c r="M36" s="309">
        <f t="shared" si="3"/>
        <v>-4920</v>
      </c>
    </row>
    <row r="37" spans="1:49" ht="20.100000000000001" customHeight="1" x14ac:dyDescent="0.25">
      <c r="A37" s="307" t="s">
        <v>746</v>
      </c>
      <c r="B37" s="308">
        <v>9</v>
      </c>
      <c r="C37" s="308">
        <v>612000</v>
      </c>
      <c r="D37" s="308">
        <v>0</v>
      </c>
      <c r="E37" s="308">
        <v>0</v>
      </c>
      <c r="F37" s="308">
        <v>13</v>
      </c>
      <c r="G37" s="308">
        <f t="shared" si="6"/>
        <v>884000</v>
      </c>
      <c r="H37" s="308">
        <f>F37-B37-D37</f>
        <v>4</v>
      </c>
      <c r="I37" s="308">
        <f>G37-C37-E37</f>
        <v>272000</v>
      </c>
      <c r="J37" s="308">
        <f>G37-K37</f>
        <v>884000</v>
      </c>
      <c r="K37" s="308"/>
      <c r="L37" s="308">
        <f t="shared" si="2"/>
        <v>272000</v>
      </c>
      <c r="M37" s="309">
        <f t="shared" si="3"/>
        <v>272000</v>
      </c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178"/>
      <c r="AQ37" s="178"/>
      <c r="AR37" s="178"/>
      <c r="AS37" s="178"/>
      <c r="AT37" s="178"/>
      <c r="AU37" s="178"/>
      <c r="AV37" s="178"/>
      <c r="AW37" s="178"/>
    </row>
    <row r="38" spans="1:49" ht="35.25" customHeight="1" x14ac:dyDescent="0.25">
      <c r="A38" s="307" t="s">
        <v>124</v>
      </c>
      <c r="B38" s="308">
        <f>SUM(B24:B37)</f>
        <v>23912</v>
      </c>
      <c r="C38" s="308">
        <f t="shared" ref="C38:J38" si="7">SUM(C24:C37)</f>
        <v>281097770</v>
      </c>
      <c r="D38" s="308">
        <f>SUM(D24:D37)</f>
        <v>-4</v>
      </c>
      <c r="E38" s="308">
        <f t="shared" si="7"/>
        <v>-95334.366518208029</v>
      </c>
      <c r="F38" s="308">
        <f t="shared" si="7"/>
        <v>24152</v>
      </c>
      <c r="G38" s="308">
        <f t="shared" si="7"/>
        <v>287230298.96681511</v>
      </c>
      <c r="H38" s="308">
        <f t="shared" si="7"/>
        <v>244</v>
      </c>
      <c r="I38" s="308">
        <f t="shared" si="7"/>
        <v>6227863.333333333</v>
      </c>
      <c r="J38" s="308">
        <f t="shared" si="7"/>
        <v>287014157.6334818</v>
      </c>
      <c r="K38" s="308">
        <f>SUM(K24:K37)</f>
        <v>0</v>
      </c>
      <c r="L38" s="308">
        <f>SUM(L24:L37)</f>
        <v>6011721.9999999991</v>
      </c>
      <c r="M38" s="309">
        <f>SUM(M24:M37)</f>
        <v>6011721.9999999991</v>
      </c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  <c r="AO38" s="178"/>
      <c r="AP38" s="178"/>
      <c r="AQ38" s="178"/>
      <c r="AR38" s="178"/>
      <c r="AS38" s="178"/>
      <c r="AT38" s="178"/>
      <c r="AU38" s="178"/>
      <c r="AV38" s="178"/>
      <c r="AW38" s="178"/>
    </row>
    <row r="39" spans="1:49" ht="20.100000000000001" customHeight="1" x14ac:dyDescent="0.25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9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</row>
    <row r="40" spans="1:49" ht="20.100000000000001" customHeight="1" x14ac:dyDescent="0.25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08"/>
      <c r="L40" s="308"/>
      <c r="M40" s="309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78"/>
      <c r="AN40" s="178"/>
      <c r="AO40" s="178"/>
      <c r="AP40" s="178"/>
      <c r="AQ40" s="178"/>
      <c r="AR40" s="178"/>
      <c r="AS40" s="178"/>
      <c r="AT40" s="178"/>
      <c r="AU40" s="178"/>
      <c r="AV40" s="178"/>
      <c r="AW40" s="178"/>
    </row>
    <row r="41" spans="1:49" ht="35.25" customHeight="1" x14ac:dyDescent="0.25">
      <c r="A41" s="295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7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178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</row>
    <row r="42" spans="1:49" ht="15" x14ac:dyDescent="0.25">
      <c r="A42" s="295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7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</row>
    <row r="43" spans="1:49" ht="15" x14ac:dyDescent="0.25">
      <c r="A43" s="295"/>
      <c r="B43" s="296"/>
      <c r="C43" s="296"/>
      <c r="D43" s="296"/>
      <c r="E43" s="296"/>
      <c r="F43" s="296"/>
      <c r="G43" s="296"/>
      <c r="H43" s="296"/>
      <c r="I43" s="296"/>
      <c r="J43" s="296"/>
      <c r="K43" s="296"/>
      <c r="L43" s="296"/>
      <c r="M43" s="297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</row>
    <row r="44" spans="1:49" ht="15" x14ac:dyDescent="0.25">
      <c r="A44" s="298"/>
      <c r="B44" s="299"/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300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  <c r="AM44" s="178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</row>
    <row r="45" spans="1:49" ht="16.5" thickBot="1" x14ac:dyDescent="0.25">
      <c r="A45" s="310" t="s">
        <v>133</v>
      </c>
      <c r="B45" s="311">
        <f>B38</f>
        <v>23912</v>
      </c>
      <c r="C45" s="311">
        <f>C38</f>
        <v>281097770</v>
      </c>
      <c r="D45" s="311">
        <f>D38</f>
        <v>-4</v>
      </c>
      <c r="E45" s="311">
        <f>E38</f>
        <v>-95334.366518208029</v>
      </c>
      <c r="F45" s="311">
        <f t="shared" ref="F45:K45" si="8">F38</f>
        <v>24152</v>
      </c>
      <c r="G45" s="311">
        <f t="shared" si="8"/>
        <v>287230298.96681511</v>
      </c>
      <c r="H45" s="311">
        <f t="shared" si="8"/>
        <v>244</v>
      </c>
      <c r="I45" s="311">
        <f t="shared" si="8"/>
        <v>6227863.333333333</v>
      </c>
      <c r="J45" s="311">
        <f t="shared" si="8"/>
        <v>287014157.6334818</v>
      </c>
      <c r="K45" s="311">
        <f t="shared" si="8"/>
        <v>0</v>
      </c>
      <c r="L45" s="311">
        <f>L38</f>
        <v>6011721.9999999991</v>
      </c>
      <c r="M45" s="312">
        <f>M38</f>
        <v>6011721.9999999991</v>
      </c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</row>
    <row r="46" spans="1:49" ht="35.1" customHeight="1" x14ac:dyDescent="0.2"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  <c r="AM46" s="178"/>
      <c r="AN46" s="178"/>
      <c r="AO46" s="178"/>
      <c r="AP46" s="178"/>
      <c r="AQ46" s="178"/>
      <c r="AR46" s="178"/>
      <c r="AS46" s="178"/>
      <c r="AT46" s="178"/>
      <c r="AU46" s="178"/>
      <c r="AV46" s="178"/>
      <c r="AW46" s="178"/>
    </row>
    <row r="47" spans="1:49" x14ac:dyDescent="0.2">
      <c r="C47" s="223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8"/>
      <c r="AO47" s="178"/>
      <c r="AP47" s="178"/>
      <c r="AQ47" s="178"/>
      <c r="AR47" s="178"/>
      <c r="AS47" s="178"/>
      <c r="AT47" s="178"/>
      <c r="AU47" s="178"/>
      <c r="AV47" s="178"/>
      <c r="AW47" s="178"/>
    </row>
    <row r="48" spans="1:49" x14ac:dyDescent="0.2"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8"/>
      <c r="AM48" s="178"/>
      <c r="AN48" s="178"/>
      <c r="AO48" s="178"/>
      <c r="AP48" s="178"/>
      <c r="AQ48" s="178"/>
      <c r="AR48" s="178"/>
      <c r="AS48" s="178"/>
      <c r="AT48" s="178"/>
      <c r="AU48" s="178"/>
      <c r="AV48" s="178"/>
      <c r="AW48" s="178"/>
    </row>
    <row r="49" spans="1:49" x14ac:dyDescent="0.2"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8"/>
      <c r="AM49" s="178"/>
      <c r="AN49" s="178"/>
      <c r="AO49" s="178"/>
      <c r="AP49" s="178"/>
      <c r="AQ49" s="178"/>
      <c r="AR49" s="178"/>
      <c r="AS49" s="178"/>
      <c r="AT49" s="178"/>
      <c r="AU49" s="178"/>
      <c r="AV49" s="178"/>
      <c r="AW49" s="178"/>
    </row>
    <row r="50" spans="1:49" hidden="1" x14ac:dyDescent="0.2">
      <c r="A50" s="143" t="s">
        <v>664</v>
      </c>
      <c r="B50" s="143">
        <v>209192</v>
      </c>
      <c r="C50" s="143">
        <v>175265</v>
      </c>
      <c r="D50" s="143">
        <v>175265</v>
      </c>
    </row>
  </sheetData>
  <mergeCells count="17">
    <mergeCell ref="B12:C12"/>
    <mergeCell ref="H15:I15"/>
    <mergeCell ref="D15:E15"/>
    <mergeCell ref="B15:C15"/>
    <mergeCell ref="F15:G15"/>
    <mergeCell ref="A5:M5"/>
    <mergeCell ref="A6:M6"/>
    <mergeCell ref="H13:I13"/>
    <mergeCell ref="J13:K13"/>
    <mergeCell ref="J14:K14"/>
    <mergeCell ref="F14:G14"/>
    <mergeCell ref="B13:C13"/>
    <mergeCell ref="D13:E13"/>
    <mergeCell ref="F13:G13"/>
    <mergeCell ref="B14:C14"/>
    <mergeCell ref="D14:E14"/>
    <mergeCell ref="H14:I14"/>
  </mergeCells>
  <phoneticPr fontId="0" type="noConversion"/>
  <printOptions horizontalCentered="1" verticalCentered="1"/>
  <pageMargins left="0" right="0" top="0" bottom="0" header="0.63" footer="0.51181102362204722"/>
  <pageSetup paperSize="9" scale="65" orientation="landscape" horizontalDpi="4294967292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7"/>
  <sheetViews>
    <sheetView workbookViewId="0">
      <selection activeCell="F9" sqref="F9"/>
    </sheetView>
  </sheetViews>
  <sheetFormatPr defaultRowHeight="15" x14ac:dyDescent="0.2"/>
  <cols>
    <col min="1" max="1" width="56.7109375" style="85" customWidth="1"/>
    <col min="2" max="2" width="13.7109375" style="85" customWidth="1"/>
    <col min="3" max="3" width="2.7109375" style="85" customWidth="1"/>
    <col min="4" max="4" width="13.7109375" style="85" customWidth="1"/>
    <col min="5" max="5" width="2.7109375" style="85" customWidth="1"/>
    <col min="6" max="6" width="13.7109375" style="85" customWidth="1"/>
    <col min="7" max="7" width="2.7109375" style="85" customWidth="1"/>
    <col min="8" max="8" width="13.7109375" style="85" customWidth="1"/>
    <col min="9" max="9" width="2.7109375" style="85" customWidth="1"/>
    <col min="10" max="16384" width="9.140625" style="85"/>
  </cols>
  <sheetData>
    <row r="1" spans="1:16" ht="15.75" x14ac:dyDescent="0.25">
      <c r="A1" s="13"/>
      <c r="B1" s="13"/>
      <c r="C1" s="13"/>
      <c r="D1" s="13"/>
      <c r="E1" s="13"/>
      <c r="F1" s="13"/>
      <c r="G1" s="13"/>
      <c r="H1" s="13"/>
      <c r="I1" s="318" t="s">
        <v>555</v>
      </c>
      <c r="J1" s="13"/>
      <c r="K1" s="13"/>
      <c r="L1" s="13"/>
      <c r="M1" s="13"/>
      <c r="N1" s="13"/>
      <c r="O1" s="13"/>
      <c r="P1" s="13"/>
    </row>
    <row r="2" spans="1:16" ht="15.75" x14ac:dyDescent="0.25">
      <c r="A2" s="13"/>
      <c r="B2" s="13"/>
      <c r="C2" s="13"/>
      <c r="D2" s="13"/>
      <c r="E2" s="13"/>
      <c r="G2" s="13"/>
      <c r="H2" s="13"/>
      <c r="I2" s="318" t="s">
        <v>55</v>
      </c>
      <c r="J2" s="13"/>
      <c r="K2" s="13"/>
      <c r="L2" s="13"/>
      <c r="M2" s="13"/>
      <c r="N2" s="13"/>
      <c r="O2" s="13"/>
      <c r="P2" s="13"/>
    </row>
    <row r="3" spans="1:16" ht="15.75" x14ac:dyDescent="0.25">
      <c r="A3" s="13"/>
      <c r="B3" s="13"/>
      <c r="C3" s="13"/>
      <c r="D3" s="13"/>
      <c r="E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15.75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15.75" x14ac:dyDescent="0.25">
      <c r="A5" s="224"/>
      <c r="B5" s="224"/>
      <c r="C5" s="224"/>
      <c r="D5" s="224"/>
      <c r="E5" s="224"/>
      <c r="F5" s="224"/>
      <c r="G5" s="224"/>
      <c r="H5" s="225"/>
      <c r="I5" s="225"/>
      <c r="J5" s="225"/>
      <c r="K5" s="225"/>
      <c r="L5" s="225"/>
      <c r="M5" s="225"/>
      <c r="N5" s="225"/>
      <c r="O5" s="225"/>
      <c r="P5" s="225"/>
    </row>
    <row r="6" spans="1:16" ht="15.75" x14ac:dyDescent="0.25">
      <c r="A6" s="2513" t="s">
        <v>729</v>
      </c>
      <c r="B6" s="2513"/>
      <c r="C6" s="2513"/>
      <c r="D6" s="2513"/>
      <c r="E6" s="2513"/>
      <c r="F6" s="2513"/>
      <c r="G6" s="2513"/>
      <c r="H6" s="2513"/>
      <c r="I6" s="2513"/>
      <c r="J6" s="13"/>
      <c r="K6" s="13"/>
      <c r="L6" s="13"/>
      <c r="M6" s="13"/>
      <c r="N6" s="13"/>
      <c r="O6" s="13"/>
      <c r="P6" s="13"/>
    </row>
    <row r="7" spans="1:16" ht="15.75" x14ac:dyDescent="0.25">
      <c r="A7" s="2514" t="s">
        <v>56</v>
      </c>
      <c r="B7" s="2514"/>
      <c r="C7" s="2514"/>
      <c r="D7" s="2514"/>
      <c r="E7" s="2514"/>
      <c r="F7" s="2514"/>
      <c r="G7" s="2514"/>
      <c r="H7" s="2514"/>
      <c r="I7" s="2514"/>
      <c r="J7" s="13"/>
      <c r="K7" s="13"/>
      <c r="L7" s="13"/>
      <c r="M7" s="13"/>
      <c r="N7" s="13"/>
      <c r="O7" s="13"/>
      <c r="P7" s="13"/>
    </row>
    <row r="8" spans="1:16" ht="15.75" x14ac:dyDescent="0.25">
      <c r="A8" s="2513"/>
      <c r="B8" s="2513"/>
      <c r="C8" s="2513"/>
      <c r="D8" s="2513"/>
      <c r="E8" s="2513"/>
      <c r="F8" s="2513"/>
      <c r="G8" s="2513"/>
      <c r="H8" s="2513"/>
      <c r="I8" s="2513"/>
      <c r="J8" s="13"/>
      <c r="K8" s="13"/>
      <c r="L8" s="13"/>
      <c r="M8" s="13"/>
      <c r="N8" s="13"/>
      <c r="O8" s="13"/>
      <c r="P8" s="13"/>
    </row>
    <row r="9" spans="1:16" ht="15.75" x14ac:dyDescent="0.25">
      <c r="A9" s="511"/>
      <c r="B9" s="511"/>
      <c r="C9" s="511"/>
      <c r="D9" s="511"/>
      <c r="E9" s="511"/>
      <c r="F9" s="511"/>
      <c r="G9" s="511"/>
      <c r="H9" s="511"/>
      <c r="I9" s="511"/>
      <c r="J9" s="13"/>
      <c r="K9" s="13"/>
      <c r="L9" s="13"/>
      <c r="M9" s="13"/>
      <c r="N9" s="13"/>
      <c r="O9" s="13"/>
      <c r="P9" s="13"/>
    </row>
    <row r="10" spans="1:16" ht="15.75" x14ac:dyDescent="0.25">
      <c r="A10" s="511"/>
      <c r="B10" s="511"/>
      <c r="C10" s="511"/>
      <c r="D10" s="511"/>
      <c r="E10" s="511"/>
      <c r="F10" s="511"/>
      <c r="G10" s="511"/>
      <c r="H10" s="511"/>
      <c r="I10" s="511"/>
      <c r="J10" s="13"/>
      <c r="K10" s="13"/>
      <c r="L10" s="13"/>
      <c r="M10" s="13"/>
      <c r="N10" s="13"/>
      <c r="O10" s="13"/>
      <c r="P10" s="13"/>
    </row>
    <row r="11" spans="1:16" ht="16.5" thickBot="1" x14ac:dyDescent="0.3">
      <c r="A11" s="512"/>
      <c r="B11" s="512"/>
      <c r="C11" s="512"/>
      <c r="D11" s="512"/>
      <c r="E11" s="512"/>
      <c r="F11" s="512"/>
      <c r="G11" s="512"/>
      <c r="H11" s="512"/>
      <c r="I11" s="512"/>
      <c r="J11" s="13"/>
      <c r="K11" s="13"/>
      <c r="L11" s="13"/>
      <c r="M11" s="13"/>
      <c r="N11" s="13"/>
      <c r="O11" s="13"/>
      <c r="P11" s="13"/>
    </row>
    <row r="12" spans="1:16" ht="15.75" x14ac:dyDescent="0.25">
      <c r="A12" s="226"/>
      <c r="B12" s="2511" t="s">
        <v>168</v>
      </c>
      <c r="C12" s="2515"/>
      <c r="D12" s="2516" t="s">
        <v>436</v>
      </c>
      <c r="E12" s="2517"/>
      <c r="F12" s="2516"/>
      <c r="G12" s="2518"/>
      <c r="H12" s="231"/>
      <c r="I12" s="232"/>
      <c r="J12" s="13"/>
      <c r="K12" s="13"/>
      <c r="L12" s="13"/>
      <c r="M12" s="13"/>
      <c r="N12" s="13"/>
      <c r="O12" s="13"/>
      <c r="P12" s="13"/>
    </row>
    <row r="13" spans="1:16" ht="15.75" x14ac:dyDescent="0.25">
      <c r="A13" s="233" t="s">
        <v>326</v>
      </c>
      <c r="B13" s="2511" t="s">
        <v>169</v>
      </c>
      <c r="C13" s="2515"/>
      <c r="D13" s="2511" t="s">
        <v>437</v>
      </c>
      <c r="E13" s="2515"/>
      <c r="F13" s="2511" t="s">
        <v>486</v>
      </c>
      <c r="G13" s="2519"/>
      <c r="H13" s="2511" t="s">
        <v>489</v>
      </c>
      <c r="I13" s="2512"/>
      <c r="J13" s="13"/>
      <c r="K13" s="13"/>
      <c r="L13" s="13"/>
      <c r="M13" s="13"/>
      <c r="N13" s="13"/>
      <c r="O13" s="13"/>
      <c r="P13" s="13"/>
    </row>
    <row r="14" spans="1:16" ht="15.75" x14ac:dyDescent="0.25">
      <c r="A14" s="226"/>
      <c r="B14" s="2511" t="s">
        <v>174</v>
      </c>
      <c r="C14" s="2515"/>
      <c r="D14" s="2511" t="s">
        <v>484</v>
      </c>
      <c r="E14" s="2515"/>
      <c r="F14" s="2511" t="s">
        <v>487</v>
      </c>
      <c r="G14" s="2519"/>
      <c r="H14" s="2511" t="s">
        <v>108</v>
      </c>
      <c r="I14" s="2512"/>
      <c r="J14" s="13"/>
      <c r="K14" s="13"/>
      <c r="L14" s="13"/>
      <c r="M14" s="13"/>
      <c r="N14" s="13"/>
      <c r="O14" s="13"/>
      <c r="P14" s="13"/>
    </row>
    <row r="15" spans="1:16" ht="15.75" x14ac:dyDescent="0.25">
      <c r="A15" s="226"/>
      <c r="B15" s="2511" t="s">
        <v>175</v>
      </c>
      <c r="C15" s="2515"/>
      <c r="D15" s="2511" t="s">
        <v>485</v>
      </c>
      <c r="E15" s="2515"/>
      <c r="F15" s="2511" t="s">
        <v>488</v>
      </c>
      <c r="G15" s="2519"/>
      <c r="H15" s="2511"/>
      <c r="I15" s="2512"/>
      <c r="J15" s="13"/>
      <c r="K15" s="13"/>
      <c r="L15" s="13"/>
      <c r="M15" s="13"/>
      <c r="N15" s="13"/>
      <c r="O15" s="13"/>
      <c r="P15" s="13"/>
    </row>
    <row r="16" spans="1:16" ht="15.75" x14ac:dyDescent="0.25">
      <c r="A16" s="238"/>
      <c r="B16" s="2527" t="s">
        <v>543</v>
      </c>
      <c r="C16" s="2528"/>
      <c r="D16" s="239"/>
      <c r="E16" s="240"/>
      <c r="F16" s="234"/>
      <c r="G16" s="237"/>
      <c r="H16" s="234"/>
      <c r="I16" s="235"/>
      <c r="J16" s="13"/>
      <c r="K16" s="13"/>
      <c r="L16" s="13"/>
      <c r="M16" s="13"/>
      <c r="N16" s="13"/>
      <c r="O16" s="13"/>
      <c r="P16" s="13"/>
    </row>
    <row r="17" spans="1:49" ht="15.75" x14ac:dyDescent="0.25">
      <c r="A17" s="241">
        <v>1</v>
      </c>
      <c r="B17" s="2521">
        <v>2</v>
      </c>
      <c r="C17" s="2529"/>
      <c r="D17" s="2521">
        <v>3</v>
      </c>
      <c r="E17" s="2529"/>
      <c r="F17" s="2521">
        <v>4</v>
      </c>
      <c r="G17" s="2522"/>
      <c r="H17" s="2521">
        <v>5</v>
      </c>
      <c r="I17" s="2534"/>
      <c r="J17" s="13"/>
      <c r="K17" s="13"/>
      <c r="L17" s="13"/>
      <c r="M17" s="13"/>
      <c r="N17" s="13"/>
      <c r="O17" s="13"/>
      <c r="P17" s="13"/>
    </row>
    <row r="18" spans="1:49" ht="15.75" x14ac:dyDescent="0.25">
      <c r="A18" s="242"/>
      <c r="B18" s="229"/>
      <c r="C18" s="230"/>
      <c r="D18" s="229"/>
      <c r="E18" s="230"/>
      <c r="F18" s="227"/>
      <c r="G18" s="243"/>
      <c r="H18" s="229"/>
      <c r="I18" s="244"/>
      <c r="J18" s="13"/>
      <c r="K18" s="13"/>
      <c r="L18" s="13"/>
      <c r="M18" s="13"/>
      <c r="N18" s="13"/>
      <c r="O18" s="13"/>
      <c r="P18" s="13"/>
    </row>
    <row r="19" spans="1:49" ht="30" customHeight="1" x14ac:dyDescent="0.25">
      <c r="A19" s="245" t="s">
        <v>730</v>
      </c>
      <c r="B19" s="513">
        <v>167</v>
      </c>
      <c r="C19" s="514"/>
      <c r="D19" s="513">
        <v>167</v>
      </c>
      <c r="E19" s="514"/>
      <c r="F19" s="234"/>
      <c r="G19" s="247"/>
      <c r="H19" s="234"/>
      <c r="I19" s="235"/>
      <c r="J19" s="51"/>
      <c r="K19" s="51"/>
      <c r="L19" s="51"/>
      <c r="M19" s="51"/>
      <c r="N19" s="51"/>
      <c r="O19" s="51"/>
      <c r="P19" s="51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</row>
    <row r="20" spans="1:49" ht="30" customHeight="1" x14ac:dyDescent="0.25">
      <c r="A20" s="245" t="s">
        <v>703</v>
      </c>
      <c r="B20" s="513">
        <v>1753</v>
      </c>
      <c r="C20" s="515"/>
      <c r="D20" s="513">
        <v>1753</v>
      </c>
      <c r="E20" s="515"/>
      <c r="F20" s="234"/>
      <c r="G20" s="247"/>
      <c r="H20" s="234"/>
      <c r="I20" s="235"/>
      <c r="J20" s="51"/>
      <c r="K20" s="51"/>
      <c r="L20" s="51"/>
      <c r="M20" s="51"/>
      <c r="N20" s="51"/>
      <c r="O20" s="51"/>
      <c r="P20" s="51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</row>
    <row r="21" spans="1:49" ht="30" customHeight="1" x14ac:dyDescent="0.25">
      <c r="A21" s="245" t="s">
        <v>435</v>
      </c>
      <c r="B21" s="513">
        <v>21884</v>
      </c>
      <c r="C21" s="246"/>
      <c r="D21" s="513">
        <v>21884</v>
      </c>
      <c r="E21" s="246"/>
      <c r="F21" s="234"/>
      <c r="G21" s="247"/>
      <c r="H21" s="234"/>
      <c r="I21" s="235"/>
      <c r="J21" s="51"/>
      <c r="K21" s="51"/>
      <c r="L21" s="51"/>
      <c r="M21" s="51"/>
      <c r="N21" s="51"/>
      <c r="O21" s="51"/>
      <c r="P21" s="51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</row>
    <row r="22" spans="1:49" ht="30" customHeight="1" x14ac:dyDescent="0.25">
      <c r="A22" s="245" t="s">
        <v>731</v>
      </c>
      <c r="B22" s="513">
        <v>7662</v>
      </c>
      <c r="C22" s="246"/>
      <c r="D22" s="513">
        <v>7662</v>
      </c>
      <c r="E22" s="248"/>
      <c r="F22" s="234"/>
      <c r="G22" s="247"/>
      <c r="H22" s="234"/>
      <c r="I22" s="235"/>
      <c r="J22" s="51"/>
      <c r="K22" s="51"/>
      <c r="L22" s="51"/>
      <c r="M22" s="51"/>
      <c r="N22" s="51"/>
      <c r="O22" s="51"/>
      <c r="P22" s="51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</row>
    <row r="23" spans="1:49" ht="15.75" x14ac:dyDescent="0.25">
      <c r="A23" s="245"/>
      <c r="B23" s="227"/>
      <c r="C23" s="246"/>
      <c r="D23" s="227"/>
      <c r="E23" s="246"/>
      <c r="F23" s="227"/>
      <c r="G23" s="248"/>
      <c r="H23" s="227"/>
      <c r="I23" s="236"/>
      <c r="J23" s="51"/>
      <c r="K23" s="51"/>
      <c r="L23" s="51"/>
      <c r="M23" s="51"/>
      <c r="N23" s="51"/>
      <c r="O23" s="51"/>
      <c r="P23" s="51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</row>
    <row r="24" spans="1:49" ht="15.75" x14ac:dyDescent="0.25">
      <c r="A24" s="245"/>
      <c r="B24" s="2511"/>
      <c r="C24" s="2520"/>
      <c r="D24" s="2511"/>
      <c r="E24" s="2520"/>
      <c r="F24" s="227"/>
      <c r="G24" s="248"/>
      <c r="H24" s="227"/>
      <c r="I24" s="236"/>
      <c r="J24" s="51"/>
      <c r="K24" s="51"/>
      <c r="L24" s="51"/>
      <c r="M24" s="51"/>
      <c r="N24" s="51"/>
      <c r="O24" s="51"/>
      <c r="P24" s="51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</row>
    <row r="25" spans="1:49" ht="15.75" x14ac:dyDescent="0.25">
      <c r="A25" s="245"/>
      <c r="B25" s="227"/>
      <c r="C25" s="246"/>
      <c r="D25" s="227"/>
      <c r="E25" s="246"/>
      <c r="F25" s="227"/>
      <c r="G25" s="248"/>
      <c r="H25" s="227"/>
      <c r="I25" s="236"/>
      <c r="J25" s="51"/>
      <c r="K25" s="51"/>
      <c r="L25" s="51"/>
      <c r="M25" s="51"/>
      <c r="N25" s="51"/>
      <c r="O25" s="51"/>
      <c r="P25" s="51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</row>
    <row r="26" spans="1:49" ht="15.75" x14ac:dyDescent="0.25">
      <c r="A26" s="245"/>
      <c r="B26" s="227"/>
      <c r="C26" s="246"/>
      <c r="D26" s="227"/>
      <c r="E26" s="246"/>
      <c r="F26" s="227"/>
      <c r="G26" s="248"/>
      <c r="H26" s="227"/>
      <c r="I26" s="236"/>
      <c r="J26" s="51"/>
      <c r="K26" s="51"/>
      <c r="L26" s="51"/>
      <c r="M26" s="51"/>
      <c r="N26" s="51"/>
      <c r="O26" s="51"/>
      <c r="P26" s="51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</row>
    <row r="27" spans="1:49" ht="15.75" x14ac:dyDescent="0.25">
      <c r="A27" s="245"/>
      <c r="B27" s="227"/>
      <c r="C27" s="228"/>
      <c r="D27" s="227"/>
      <c r="E27" s="228"/>
      <c r="F27" s="227"/>
      <c r="G27" s="243"/>
      <c r="H27" s="227"/>
      <c r="I27" s="236"/>
      <c r="J27" s="51"/>
      <c r="K27" s="51"/>
      <c r="L27" s="51"/>
      <c r="M27" s="51"/>
      <c r="N27" s="51"/>
      <c r="O27" s="51"/>
      <c r="P27" s="51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</row>
    <row r="28" spans="1:49" ht="30" customHeight="1" x14ac:dyDescent="0.25">
      <c r="A28" s="981" t="s">
        <v>704</v>
      </c>
      <c r="B28" s="982">
        <f>SUM(B19:B22)</f>
        <v>31466</v>
      </c>
      <c r="C28" s="983"/>
      <c r="D28" s="982">
        <f>SUM(D19:E22)</f>
        <v>31466</v>
      </c>
      <c r="E28" s="983"/>
      <c r="F28" s="2530">
        <f>SUM(F19:G22)</f>
        <v>0</v>
      </c>
      <c r="G28" s="2531"/>
      <c r="H28" s="2530">
        <f>SUM(H19:H27)</f>
        <v>0</v>
      </c>
      <c r="I28" s="2533"/>
      <c r="J28" s="249"/>
      <c r="K28" s="249"/>
      <c r="L28" s="249"/>
      <c r="M28" s="249"/>
      <c r="N28" s="249"/>
      <c r="O28" s="249"/>
      <c r="P28" s="249"/>
      <c r="Q28" s="250"/>
      <c r="R28" s="250"/>
      <c r="S28" s="250"/>
      <c r="T28" s="250"/>
      <c r="U28" s="250"/>
      <c r="V28" s="250"/>
      <c r="W28" s="250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50"/>
      <c r="AK28" s="250"/>
      <c r="AL28" s="250"/>
      <c r="AM28" s="250"/>
      <c r="AN28" s="250"/>
      <c r="AO28" s="250"/>
      <c r="AP28" s="250"/>
      <c r="AQ28" s="250"/>
      <c r="AR28" s="250"/>
      <c r="AS28" s="250"/>
      <c r="AT28" s="250"/>
      <c r="AU28" s="250"/>
      <c r="AV28" s="250"/>
      <c r="AW28" s="250"/>
    </row>
    <row r="29" spans="1:49" ht="30" customHeight="1" x14ac:dyDescent="0.25">
      <c r="A29" s="251"/>
      <c r="B29" s="227"/>
      <c r="C29" s="246"/>
      <c r="D29" s="227"/>
      <c r="E29" s="246"/>
      <c r="F29" s="227"/>
      <c r="G29" s="248"/>
      <c r="H29" s="227"/>
      <c r="I29" s="252"/>
      <c r="J29" s="51"/>
      <c r="K29" s="51"/>
      <c r="L29" s="51"/>
      <c r="M29" s="51"/>
      <c r="N29" s="51"/>
      <c r="O29" s="51"/>
      <c r="P29" s="51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</row>
    <row r="30" spans="1:49" ht="30" customHeight="1" x14ac:dyDescent="0.25">
      <c r="A30" s="251" t="s">
        <v>705</v>
      </c>
      <c r="B30" s="670">
        <v>2523</v>
      </c>
      <c r="C30" s="671"/>
      <c r="D30" s="670">
        <v>2523</v>
      </c>
      <c r="E30" s="671"/>
      <c r="F30" s="253"/>
      <c r="G30" s="254"/>
      <c r="H30" s="253"/>
      <c r="I30" s="255"/>
      <c r="J30" s="249"/>
      <c r="K30" s="249"/>
      <c r="L30" s="249"/>
      <c r="M30" s="249"/>
      <c r="N30" s="249"/>
      <c r="O30" s="249"/>
      <c r="P30" s="249"/>
      <c r="Q30" s="250"/>
      <c r="R30" s="250"/>
      <c r="S30" s="250"/>
      <c r="T30" s="250"/>
      <c r="U30" s="250"/>
      <c r="V30" s="250"/>
      <c r="W30" s="250"/>
      <c r="X30" s="250"/>
      <c r="Y30" s="250"/>
      <c r="Z30" s="250"/>
      <c r="AA30" s="250"/>
      <c r="AB30" s="250"/>
      <c r="AC30" s="250"/>
      <c r="AD30" s="250"/>
      <c r="AE30" s="250"/>
      <c r="AF30" s="250"/>
      <c r="AG30" s="250"/>
      <c r="AH30" s="250"/>
      <c r="AI30" s="250"/>
      <c r="AJ30" s="250"/>
      <c r="AK30" s="250"/>
      <c r="AL30" s="250"/>
      <c r="AM30" s="250"/>
      <c r="AN30" s="250"/>
      <c r="AO30" s="250"/>
      <c r="AP30" s="250"/>
      <c r="AQ30" s="250"/>
      <c r="AR30" s="250"/>
      <c r="AS30" s="250"/>
      <c r="AT30" s="250"/>
      <c r="AU30" s="250"/>
      <c r="AV30" s="250"/>
      <c r="AW30" s="250"/>
    </row>
    <row r="31" spans="1:49" ht="30" customHeight="1" x14ac:dyDescent="0.25">
      <c r="A31" s="251" t="s">
        <v>732</v>
      </c>
      <c r="B31" s="670">
        <v>42800</v>
      </c>
      <c r="C31" s="671"/>
      <c r="D31" s="670">
        <v>42800</v>
      </c>
      <c r="E31" s="671"/>
      <c r="F31" s="253"/>
      <c r="G31" s="254"/>
      <c r="H31" s="253"/>
      <c r="I31" s="255"/>
      <c r="J31" s="249"/>
      <c r="K31" s="249"/>
      <c r="L31" s="249"/>
      <c r="M31" s="249"/>
      <c r="N31" s="249"/>
      <c r="O31" s="249"/>
      <c r="P31" s="249"/>
      <c r="Q31" s="250"/>
      <c r="R31" s="250"/>
      <c r="S31" s="250"/>
      <c r="T31" s="250"/>
      <c r="U31" s="250"/>
      <c r="V31" s="250"/>
      <c r="W31" s="250"/>
      <c r="X31" s="250"/>
      <c r="Y31" s="250"/>
      <c r="Z31" s="250"/>
      <c r="AA31" s="250"/>
      <c r="AB31" s="250"/>
      <c r="AC31" s="250"/>
      <c r="AD31" s="250"/>
      <c r="AE31" s="250"/>
      <c r="AF31" s="250"/>
      <c r="AG31" s="250"/>
      <c r="AH31" s="250"/>
      <c r="AI31" s="250"/>
      <c r="AJ31" s="250"/>
      <c r="AK31" s="250"/>
      <c r="AL31" s="250"/>
      <c r="AM31" s="250"/>
      <c r="AN31" s="250"/>
      <c r="AO31" s="250"/>
      <c r="AP31" s="250"/>
      <c r="AQ31" s="250"/>
      <c r="AR31" s="250"/>
      <c r="AS31" s="250"/>
      <c r="AT31" s="250"/>
      <c r="AU31" s="250"/>
      <c r="AV31" s="250"/>
      <c r="AW31" s="250"/>
    </row>
    <row r="32" spans="1:49" ht="30" customHeight="1" x14ac:dyDescent="0.25">
      <c r="A32" s="251" t="s">
        <v>733</v>
      </c>
      <c r="B32" s="670">
        <v>260996</v>
      </c>
      <c r="C32" s="671"/>
      <c r="D32" s="670">
        <v>260978</v>
      </c>
      <c r="E32" s="671"/>
      <c r="F32" s="253"/>
      <c r="G32" s="254"/>
      <c r="H32" s="253">
        <f>D32-B32</f>
        <v>-18</v>
      </c>
      <c r="I32" s="255"/>
      <c r="J32" s="249"/>
      <c r="K32" s="249"/>
      <c r="L32" s="249"/>
      <c r="M32" s="249"/>
      <c r="N32" s="249"/>
      <c r="O32" s="249"/>
      <c r="P32" s="249"/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0"/>
      <c r="AK32" s="250"/>
      <c r="AL32" s="250"/>
      <c r="AM32" s="250"/>
      <c r="AN32" s="250"/>
      <c r="AO32" s="250"/>
      <c r="AP32" s="250"/>
      <c r="AQ32" s="250"/>
      <c r="AR32" s="250"/>
      <c r="AS32" s="250"/>
      <c r="AT32" s="250"/>
      <c r="AU32" s="250"/>
      <c r="AV32" s="250"/>
      <c r="AW32" s="250"/>
    </row>
    <row r="33" spans="1:49" ht="30" customHeight="1" x14ac:dyDescent="0.25">
      <c r="A33" s="251" t="s">
        <v>734</v>
      </c>
      <c r="B33" s="670">
        <v>32826</v>
      </c>
      <c r="C33" s="671"/>
      <c r="D33" s="670">
        <v>32826</v>
      </c>
      <c r="E33" s="516"/>
      <c r="F33" s="253"/>
      <c r="G33" s="254"/>
      <c r="H33" s="253"/>
      <c r="I33" s="255"/>
      <c r="J33" s="249"/>
      <c r="K33" s="249"/>
      <c r="L33" s="249"/>
      <c r="M33" s="249"/>
      <c r="N33" s="249"/>
      <c r="O33" s="249"/>
      <c r="P33" s="249"/>
      <c r="Q33" s="250"/>
      <c r="R33" s="250"/>
      <c r="S33" s="250"/>
      <c r="T33" s="250"/>
      <c r="U33" s="250"/>
      <c r="V33" s="250"/>
      <c r="W33" s="250"/>
      <c r="X33" s="250"/>
      <c r="Y33" s="250"/>
      <c r="Z33" s="250"/>
      <c r="AA33" s="250"/>
      <c r="AB33" s="250"/>
      <c r="AC33" s="250"/>
      <c r="AD33" s="250"/>
      <c r="AE33" s="250"/>
      <c r="AF33" s="250"/>
      <c r="AG33" s="250"/>
      <c r="AH33" s="250"/>
      <c r="AI33" s="250"/>
      <c r="AJ33" s="250"/>
      <c r="AK33" s="250"/>
      <c r="AL33" s="250"/>
      <c r="AM33" s="250"/>
      <c r="AN33" s="250"/>
      <c r="AO33" s="250"/>
      <c r="AP33" s="250"/>
      <c r="AQ33" s="250"/>
      <c r="AR33" s="250"/>
      <c r="AS33" s="250"/>
      <c r="AT33" s="250"/>
      <c r="AU33" s="250"/>
      <c r="AV33" s="250"/>
      <c r="AW33" s="250"/>
    </row>
    <row r="34" spans="1:49" ht="30" customHeight="1" x14ac:dyDescent="0.25">
      <c r="A34" s="251"/>
      <c r="B34" s="2523"/>
      <c r="C34" s="2524"/>
      <c r="D34" s="2523"/>
      <c r="E34" s="2524"/>
      <c r="F34" s="253"/>
      <c r="G34" s="254"/>
      <c r="H34" s="253"/>
      <c r="I34" s="255"/>
      <c r="J34" s="249"/>
      <c r="K34" s="249"/>
      <c r="L34" s="249"/>
      <c r="M34" s="249"/>
      <c r="N34" s="249"/>
      <c r="O34" s="249"/>
      <c r="P34" s="249"/>
      <c r="Q34" s="250"/>
      <c r="R34" s="250"/>
      <c r="S34" s="250"/>
      <c r="T34" s="250"/>
      <c r="U34" s="250"/>
      <c r="V34" s="250"/>
      <c r="W34" s="250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0"/>
      <c r="AI34" s="250"/>
      <c r="AJ34" s="250"/>
      <c r="AK34" s="250"/>
      <c r="AL34" s="250"/>
      <c r="AM34" s="250"/>
      <c r="AN34" s="250"/>
      <c r="AO34" s="250"/>
      <c r="AP34" s="250"/>
      <c r="AQ34" s="250"/>
      <c r="AR34" s="250"/>
      <c r="AS34" s="250"/>
      <c r="AT34" s="250"/>
      <c r="AU34" s="250"/>
      <c r="AV34" s="250"/>
      <c r="AW34" s="250"/>
    </row>
    <row r="35" spans="1:49" ht="30" customHeight="1" x14ac:dyDescent="0.25">
      <c r="A35" s="251"/>
      <c r="B35" s="253"/>
      <c r="C35" s="979"/>
      <c r="D35" s="253"/>
      <c r="E35" s="979"/>
      <c r="F35" s="253"/>
      <c r="G35" s="254"/>
      <c r="H35" s="253"/>
      <c r="I35" s="255"/>
      <c r="J35" s="249"/>
      <c r="K35" s="249"/>
      <c r="L35" s="249"/>
      <c r="M35" s="249"/>
      <c r="N35" s="249"/>
      <c r="O35" s="249"/>
      <c r="P35" s="249"/>
      <c r="Q35" s="250"/>
      <c r="R35" s="250"/>
      <c r="S35" s="250"/>
      <c r="T35" s="250"/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</row>
    <row r="36" spans="1:49" ht="16.5" thickBot="1" x14ac:dyDescent="0.3">
      <c r="A36" s="251"/>
      <c r="B36" s="227"/>
      <c r="C36" s="246"/>
      <c r="D36" s="227"/>
      <c r="E36" s="246"/>
      <c r="F36" s="227"/>
      <c r="G36" s="248"/>
      <c r="H36" s="227"/>
      <c r="I36" s="252"/>
      <c r="J36" s="51"/>
      <c r="K36" s="51"/>
      <c r="L36" s="51"/>
      <c r="M36" s="51"/>
      <c r="N36" s="51"/>
      <c r="O36" s="51"/>
      <c r="P36" s="51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  <c r="AS36" s="167"/>
      <c r="AT36" s="167"/>
      <c r="AU36" s="167"/>
      <c r="AV36" s="167"/>
      <c r="AW36" s="167"/>
    </row>
    <row r="37" spans="1:49" ht="30" customHeight="1" thickBot="1" x14ac:dyDescent="0.3">
      <c r="A37" s="980" t="s">
        <v>301</v>
      </c>
      <c r="B37" s="2525">
        <f>SUM(B28:B36)</f>
        <v>370611</v>
      </c>
      <c r="C37" s="2526"/>
      <c r="D37" s="2525">
        <f>SUM(D28:D36)</f>
        <v>370593</v>
      </c>
      <c r="E37" s="2526"/>
      <c r="F37" s="2525">
        <f>SUM(F28:F36)</f>
        <v>0</v>
      </c>
      <c r="G37" s="2526"/>
      <c r="H37" s="2525">
        <f>SUM(H28:H36)</f>
        <v>-18</v>
      </c>
      <c r="I37" s="2532"/>
      <c r="J37" s="256"/>
      <c r="K37" s="256"/>
      <c r="L37" s="256"/>
      <c r="M37" s="256"/>
      <c r="N37" s="256"/>
      <c r="O37" s="256"/>
      <c r="P37" s="256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257"/>
      <c r="AO37" s="257"/>
      <c r="AP37" s="257"/>
      <c r="AQ37" s="257"/>
      <c r="AR37" s="257"/>
      <c r="AS37" s="257"/>
      <c r="AT37" s="257"/>
      <c r="AU37" s="257"/>
      <c r="AV37" s="257"/>
      <c r="AW37" s="257"/>
    </row>
  </sheetData>
  <mergeCells count="33">
    <mergeCell ref="F37:G37"/>
    <mergeCell ref="F28:G28"/>
    <mergeCell ref="H15:I15"/>
    <mergeCell ref="H14:I14"/>
    <mergeCell ref="H37:I37"/>
    <mergeCell ref="H28:I28"/>
    <mergeCell ref="H17:I17"/>
    <mergeCell ref="B34:C34"/>
    <mergeCell ref="D34:E34"/>
    <mergeCell ref="B37:C37"/>
    <mergeCell ref="B15:C15"/>
    <mergeCell ref="B16:C16"/>
    <mergeCell ref="B17:C17"/>
    <mergeCell ref="D17:E17"/>
    <mergeCell ref="D37:E37"/>
    <mergeCell ref="B14:C14"/>
    <mergeCell ref="D14:E14"/>
    <mergeCell ref="F14:G14"/>
    <mergeCell ref="B24:C24"/>
    <mergeCell ref="D24:E24"/>
    <mergeCell ref="D15:E15"/>
    <mergeCell ref="F15:G15"/>
    <mergeCell ref="F17:G17"/>
    <mergeCell ref="H13:I13"/>
    <mergeCell ref="A6:I6"/>
    <mergeCell ref="A8:I8"/>
    <mergeCell ref="A7:I7"/>
    <mergeCell ref="B12:C12"/>
    <mergeCell ref="D12:E12"/>
    <mergeCell ref="F12:G12"/>
    <mergeCell ref="B13:C13"/>
    <mergeCell ref="D13:E13"/>
    <mergeCell ref="F13:G13"/>
  </mergeCells>
  <phoneticPr fontId="0" type="noConversion"/>
  <printOptions horizontalCentered="1" verticalCentered="1"/>
  <pageMargins left="0" right="0" top="0.62" bottom="0.98425196850393704" header="0.32" footer="0.51181102362204722"/>
  <pageSetup paperSize="9" scale="80" orientation="portrait" horizontalDpi="4294967292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B1" workbookViewId="0">
      <selection activeCell="O2" sqref="O2"/>
    </sheetView>
  </sheetViews>
  <sheetFormatPr defaultRowHeight="15.75" x14ac:dyDescent="0.25"/>
  <cols>
    <col min="1" max="1" width="30.85546875" style="1" bestFit="1" customWidth="1"/>
    <col min="2" max="2" width="9.140625" style="1"/>
    <col min="3" max="3" width="8.7109375" style="1" customWidth="1"/>
    <col min="4" max="4" width="9.7109375" style="1" customWidth="1"/>
    <col min="5" max="5" width="9.85546875" style="1" customWidth="1"/>
    <col min="6" max="6" width="10.42578125" style="1" customWidth="1"/>
    <col min="7" max="7" width="10.140625" style="1" customWidth="1"/>
    <col min="8" max="8" width="11.140625" style="1" customWidth="1"/>
    <col min="9" max="9" width="8.42578125" style="1" customWidth="1"/>
    <col min="10" max="10" width="8.28515625" style="1" customWidth="1"/>
    <col min="11" max="11" width="8.5703125" style="1" customWidth="1"/>
    <col min="12" max="12" width="10.42578125" style="1" customWidth="1"/>
    <col min="13" max="16384" width="9.140625" style="1"/>
  </cols>
  <sheetData>
    <row r="1" spans="1:15" x14ac:dyDescent="0.25">
      <c r="M1" s="258"/>
      <c r="O1" s="318" t="s">
        <v>299</v>
      </c>
    </row>
    <row r="2" spans="1:15" x14ac:dyDescent="0.25">
      <c r="M2" s="44"/>
      <c r="O2" s="225" t="s">
        <v>55</v>
      </c>
    </row>
    <row r="4" spans="1:15" x14ac:dyDescent="0.25">
      <c r="C4" s="2556" t="s">
        <v>161</v>
      </c>
      <c r="D4" s="2556"/>
      <c r="E4" s="2556"/>
      <c r="F4" s="2556"/>
      <c r="G4" s="2556"/>
      <c r="H4" s="2556"/>
      <c r="I4" s="2556"/>
      <c r="J4" s="2556"/>
      <c r="K4" s="2556"/>
      <c r="L4" s="2556"/>
      <c r="M4" s="2556"/>
    </row>
    <row r="5" spans="1:15" x14ac:dyDescent="0.25">
      <c r="H5" s="1" t="s">
        <v>56</v>
      </c>
    </row>
    <row r="7" spans="1:15" ht="16.5" thickBot="1" x14ac:dyDescent="0.3"/>
    <row r="8" spans="1:15" x14ac:dyDescent="0.25">
      <c r="A8" s="2535" t="s">
        <v>326</v>
      </c>
      <c r="B8" s="2538" t="s">
        <v>302</v>
      </c>
      <c r="C8" s="2539"/>
      <c r="D8" s="2540"/>
      <c r="E8" s="2541" t="s">
        <v>303</v>
      </c>
      <c r="F8" s="2542"/>
      <c r="G8" s="2543"/>
      <c r="H8" s="2541" t="s">
        <v>304</v>
      </c>
      <c r="I8" s="2542"/>
      <c r="J8" s="2542"/>
      <c r="K8" s="2543"/>
      <c r="L8" s="2541" t="s">
        <v>304</v>
      </c>
      <c r="M8" s="2542"/>
      <c r="N8" s="2542"/>
      <c r="O8" s="2543"/>
    </row>
    <row r="9" spans="1:15" s="265" customFormat="1" x14ac:dyDescent="0.2">
      <c r="A9" s="2536"/>
      <c r="B9" s="2544" t="s">
        <v>305</v>
      </c>
      <c r="C9" s="2546" t="s">
        <v>306</v>
      </c>
      <c r="D9" s="2547"/>
      <c r="E9" s="2548" t="s">
        <v>307</v>
      </c>
      <c r="F9" s="2551" t="s">
        <v>108</v>
      </c>
      <c r="G9" s="2552"/>
      <c r="H9" s="2548" t="s">
        <v>308</v>
      </c>
      <c r="I9" s="2551" t="s">
        <v>108</v>
      </c>
      <c r="J9" s="2553"/>
      <c r="K9" s="2552"/>
      <c r="L9" s="2548" t="s">
        <v>309</v>
      </c>
      <c r="M9" s="2551" t="s">
        <v>310</v>
      </c>
      <c r="N9" s="2553"/>
      <c r="O9" s="2552"/>
    </row>
    <row r="10" spans="1:15" s="265" customFormat="1" x14ac:dyDescent="0.2">
      <c r="A10" s="2536"/>
      <c r="B10" s="2544"/>
      <c r="C10" s="266" t="s">
        <v>36</v>
      </c>
      <c r="D10" s="267" t="s">
        <v>311</v>
      </c>
      <c r="E10" s="2549"/>
      <c r="F10" s="2557" t="s">
        <v>312</v>
      </c>
      <c r="G10" s="2559" t="s">
        <v>313</v>
      </c>
      <c r="H10" s="2549"/>
      <c r="I10" s="262" t="s">
        <v>314</v>
      </c>
      <c r="J10" s="262" t="s">
        <v>315</v>
      </c>
      <c r="K10" s="263" t="s">
        <v>316</v>
      </c>
      <c r="L10" s="2549"/>
      <c r="M10" s="262" t="s">
        <v>314</v>
      </c>
      <c r="N10" s="264" t="s">
        <v>315</v>
      </c>
      <c r="O10" s="268" t="s">
        <v>543</v>
      </c>
    </row>
    <row r="11" spans="1:15" s="265" customFormat="1" ht="24.75" customHeight="1" thickBot="1" x14ac:dyDescent="0.25">
      <c r="A11" s="2537"/>
      <c r="B11" s="2545"/>
      <c r="C11" s="2561" t="s">
        <v>8</v>
      </c>
      <c r="D11" s="2562"/>
      <c r="E11" s="2550"/>
      <c r="F11" s="2558"/>
      <c r="G11" s="2560"/>
      <c r="H11" s="2550"/>
      <c r="I11" s="2554" t="s">
        <v>317</v>
      </c>
      <c r="J11" s="2563"/>
      <c r="K11" s="2564"/>
      <c r="L11" s="2550"/>
      <c r="M11" s="2554" t="s">
        <v>317</v>
      </c>
      <c r="N11" s="2555"/>
      <c r="O11" s="269"/>
    </row>
    <row r="12" spans="1:15" x14ac:dyDescent="0.25">
      <c r="A12" s="259">
        <v>1</v>
      </c>
      <c r="B12" s="260">
        <v>2</v>
      </c>
      <c r="C12" s="260">
        <v>3</v>
      </c>
      <c r="D12" s="260">
        <v>4</v>
      </c>
      <c r="E12" s="260">
        <v>5</v>
      </c>
      <c r="F12" s="260">
        <v>6</v>
      </c>
      <c r="G12" s="260">
        <v>7</v>
      </c>
      <c r="H12" s="260">
        <v>8</v>
      </c>
      <c r="I12" s="260">
        <v>9</v>
      </c>
      <c r="J12" s="260">
        <v>10</v>
      </c>
      <c r="K12" s="260">
        <v>11</v>
      </c>
      <c r="L12" s="260">
        <v>12</v>
      </c>
      <c r="M12" s="260">
        <v>13</v>
      </c>
      <c r="N12" s="260">
        <v>14</v>
      </c>
      <c r="O12" s="261">
        <v>15</v>
      </c>
    </row>
    <row r="13" spans="1:15" x14ac:dyDescent="0.25">
      <c r="A13" s="270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2"/>
    </row>
    <row r="14" spans="1:15" x14ac:dyDescent="0.25">
      <c r="A14" s="273" t="s">
        <v>204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5"/>
    </row>
    <row r="15" spans="1:15" ht="27" hidden="1" customHeight="1" x14ac:dyDescent="0.25">
      <c r="A15" s="276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9"/>
    </row>
    <row r="16" spans="1:15" hidden="1" x14ac:dyDescent="0.25">
      <c r="A16" s="276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9"/>
    </row>
    <row r="17" spans="1:15" hidden="1" x14ac:dyDescent="0.25">
      <c r="A17" s="276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9"/>
    </row>
    <row r="18" spans="1:15" s="278" customFormat="1" hidden="1" x14ac:dyDescent="0.25">
      <c r="A18" s="273" t="s">
        <v>206</v>
      </c>
      <c r="B18" s="86">
        <f t="shared" ref="B18:O18" si="0">SUM(B15:B17)</f>
        <v>0</v>
      </c>
      <c r="C18" s="86">
        <f t="shared" si="0"/>
        <v>0</v>
      </c>
      <c r="D18" s="86">
        <f t="shared" si="0"/>
        <v>0</v>
      </c>
      <c r="E18" s="86">
        <f t="shared" si="0"/>
        <v>0</v>
      </c>
      <c r="F18" s="86">
        <f t="shared" si="0"/>
        <v>0</v>
      </c>
      <c r="G18" s="86">
        <f t="shared" si="0"/>
        <v>0</v>
      </c>
      <c r="H18" s="86">
        <f t="shared" si="0"/>
        <v>0</v>
      </c>
      <c r="I18" s="86">
        <f t="shared" si="0"/>
        <v>0</v>
      </c>
      <c r="J18" s="86">
        <f t="shared" si="0"/>
        <v>0</v>
      </c>
      <c r="K18" s="86">
        <f t="shared" si="0"/>
        <v>0</v>
      </c>
      <c r="L18" s="86">
        <f t="shared" si="0"/>
        <v>0</v>
      </c>
      <c r="M18" s="86">
        <f t="shared" si="0"/>
        <v>0</v>
      </c>
      <c r="N18" s="86">
        <f t="shared" si="0"/>
        <v>0</v>
      </c>
      <c r="O18" s="277">
        <f t="shared" si="0"/>
        <v>0</v>
      </c>
    </row>
    <row r="19" spans="1:15" hidden="1" x14ac:dyDescent="0.25">
      <c r="A19" s="276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9"/>
    </row>
    <row r="20" spans="1:15" x14ac:dyDescent="0.25">
      <c r="A20" s="279"/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1"/>
    </row>
    <row r="21" spans="1:15" x14ac:dyDescent="0.25">
      <c r="A21" s="276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9"/>
    </row>
    <row r="22" spans="1:15" x14ac:dyDescent="0.25">
      <c r="A22" s="273" t="s">
        <v>134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9"/>
    </row>
    <row r="23" spans="1:15" hidden="1" x14ac:dyDescent="0.25">
      <c r="A23" s="276" t="s">
        <v>207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9"/>
    </row>
    <row r="24" spans="1:15" ht="27" customHeight="1" x14ac:dyDescent="0.25">
      <c r="A24" s="282" t="s">
        <v>663</v>
      </c>
      <c r="B24" s="78">
        <v>49901</v>
      </c>
      <c r="C24" s="78">
        <v>24950</v>
      </c>
      <c r="D24" s="78">
        <v>24907</v>
      </c>
      <c r="E24" s="78">
        <v>49858</v>
      </c>
      <c r="F24" s="78">
        <v>0</v>
      </c>
      <c r="G24" s="78">
        <v>0</v>
      </c>
      <c r="H24" s="78">
        <v>0</v>
      </c>
      <c r="I24" s="78">
        <v>0</v>
      </c>
      <c r="J24" s="78">
        <v>24907</v>
      </c>
      <c r="K24" s="78">
        <v>24907</v>
      </c>
      <c r="L24" s="78">
        <v>0</v>
      </c>
      <c r="M24" s="78">
        <v>0</v>
      </c>
      <c r="N24" s="78">
        <v>24907</v>
      </c>
      <c r="O24" s="79">
        <v>24907</v>
      </c>
    </row>
    <row r="25" spans="1:15" hidden="1" x14ac:dyDescent="0.25">
      <c r="A25" s="282" t="s">
        <v>208</v>
      </c>
      <c r="B25" s="78">
        <v>0</v>
      </c>
      <c r="C25" s="78"/>
      <c r="D25" s="78">
        <v>0</v>
      </c>
      <c r="E25" s="78">
        <v>0</v>
      </c>
      <c r="F25" s="78">
        <v>0</v>
      </c>
      <c r="G25" s="78"/>
      <c r="H25" s="78">
        <v>0</v>
      </c>
      <c r="I25" s="78">
        <v>0</v>
      </c>
      <c r="J25" s="78"/>
      <c r="K25" s="78">
        <v>0</v>
      </c>
      <c r="L25" s="78">
        <v>0</v>
      </c>
      <c r="M25" s="78">
        <v>0</v>
      </c>
      <c r="N25" s="78"/>
      <c r="O25" s="79">
        <v>0</v>
      </c>
    </row>
    <row r="26" spans="1:15" x14ac:dyDescent="0.25">
      <c r="A26" s="276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9"/>
    </row>
    <row r="27" spans="1:15" s="278" customFormat="1" x14ac:dyDescent="0.25">
      <c r="A27" s="273" t="s">
        <v>655</v>
      </c>
      <c r="B27" s="86">
        <f t="shared" ref="B27:O27" si="1">SUM(B24:B26)</f>
        <v>49901</v>
      </c>
      <c r="C27" s="86">
        <f t="shared" si="1"/>
        <v>24950</v>
      </c>
      <c r="D27" s="86">
        <f t="shared" si="1"/>
        <v>24907</v>
      </c>
      <c r="E27" s="86">
        <f t="shared" si="1"/>
        <v>49858</v>
      </c>
      <c r="F27" s="86">
        <f t="shared" si="1"/>
        <v>0</v>
      </c>
      <c r="G27" s="86">
        <f t="shared" si="1"/>
        <v>0</v>
      </c>
      <c r="H27" s="86">
        <f t="shared" si="1"/>
        <v>0</v>
      </c>
      <c r="I27" s="86">
        <f t="shared" si="1"/>
        <v>0</v>
      </c>
      <c r="J27" s="86">
        <f t="shared" si="1"/>
        <v>24907</v>
      </c>
      <c r="K27" s="86">
        <f t="shared" si="1"/>
        <v>24907</v>
      </c>
      <c r="L27" s="86">
        <f t="shared" si="1"/>
        <v>0</v>
      </c>
      <c r="M27" s="86">
        <f t="shared" si="1"/>
        <v>0</v>
      </c>
      <c r="N27" s="86">
        <f t="shared" si="1"/>
        <v>24907</v>
      </c>
      <c r="O27" s="277">
        <f t="shared" si="1"/>
        <v>24907</v>
      </c>
    </row>
    <row r="28" spans="1:15" s="278" customFormat="1" x14ac:dyDescent="0.25">
      <c r="A28" s="273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277"/>
    </row>
    <row r="29" spans="1:15" ht="16.5" thickBot="1" x14ac:dyDescent="0.3">
      <c r="A29" s="28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2"/>
    </row>
    <row r="30" spans="1:15" x14ac:dyDescent="0.25"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</row>
    <row r="31" spans="1:15" x14ac:dyDescent="0.25"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</row>
    <row r="32" spans="1:15" x14ac:dyDescent="0.25"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</row>
    <row r="33" spans="2:15" x14ac:dyDescent="0.25"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</row>
    <row r="34" spans="2:15" x14ac:dyDescent="0.25"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</row>
    <row r="35" spans="2:15" x14ac:dyDescent="0.25"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</row>
    <row r="36" spans="2:15" x14ac:dyDescent="0.25"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</row>
    <row r="37" spans="2:15" x14ac:dyDescent="0.25"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</row>
    <row r="38" spans="2:15" x14ac:dyDescent="0.25"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</row>
    <row r="39" spans="2:15" x14ac:dyDescent="0.2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</row>
  </sheetData>
  <mergeCells count="19">
    <mergeCell ref="L9:L11"/>
    <mergeCell ref="M9:O9"/>
    <mergeCell ref="M11:N11"/>
    <mergeCell ref="C4:M4"/>
    <mergeCell ref="L8:O8"/>
    <mergeCell ref="F10:F11"/>
    <mergeCell ref="G10:G11"/>
    <mergeCell ref="C11:D11"/>
    <mergeCell ref="I11:K11"/>
    <mergeCell ref="H9:H11"/>
    <mergeCell ref="A8:A11"/>
    <mergeCell ref="B8:D8"/>
    <mergeCell ref="E8:G8"/>
    <mergeCell ref="H8:K8"/>
    <mergeCell ref="B9:B11"/>
    <mergeCell ref="C9:D9"/>
    <mergeCell ref="E9:E11"/>
    <mergeCell ref="F9:G9"/>
    <mergeCell ref="I9:K9"/>
  </mergeCells>
  <phoneticPr fontId="0" type="noConversion"/>
  <printOptions horizontalCentered="1" verticalCentered="1"/>
  <pageMargins left="0" right="0" top="0.98425196850393704" bottom="0.98425196850393704" header="0.51181102362204722" footer="0.51181102362204722"/>
  <pageSetup paperSize="9" scale="85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zoomScale="80" zoomScaleNormal="80" workbookViewId="0">
      <pane xSplit="2" ySplit="12" topLeftCell="C58" activePane="bottomRight" state="frozen"/>
      <selection pane="topRight"/>
      <selection pane="bottomLeft"/>
      <selection pane="bottomRight" activeCell="E89" sqref="E89"/>
    </sheetView>
  </sheetViews>
  <sheetFormatPr defaultRowHeight="12.75" x14ac:dyDescent="0.2"/>
  <cols>
    <col min="1" max="1" width="8" style="31" customWidth="1"/>
    <col min="2" max="2" width="72.140625" style="31" customWidth="1"/>
    <col min="3" max="5" width="16.7109375" style="31" customWidth="1"/>
    <col min="6" max="6" width="13.85546875" style="31" customWidth="1"/>
    <col min="7" max="16384" width="9.140625" style="31"/>
  </cols>
  <sheetData>
    <row r="1" spans="1:18" ht="4.5" customHeight="1" x14ac:dyDescent="0.2"/>
    <row r="2" spans="1:18" x14ac:dyDescent="0.2">
      <c r="A2" s="3"/>
      <c r="D2" s="884"/>
      <c r="E2" s="884"/>
      <c r="F2" s="885" t="s">
        <v>1204</v>
      </c>
    </row>
    <row r="3" spans="1:18" x14ac:dyDescent="0.2">
      <c r="A3" s="886"/>
      <c r="B3" s="884"/>
      <c r="D3" s="887"/>
      <c r="E3" s="887"/>
      <c r="F3" s="885" t="s">
        <v>55</v>
      </c>
    </row>
    <row r="4" spans="1:18" hidden="1" x14ac:dyDescent="0.2">
      <c r="A4" s="884"/>
      <c r="B4" s="884"/>
      <c r="C4" s="888"/>
      <c r="D4" s="887"/>
      <c r="F4" s="885" t="s">
        <v>629</v>
      </c>
    </row>
    <row r="5" spans="1:18" x14ac:dyDescent="0.2">
      <c r="A5" s="884"/>
      <c r="B5" s="884"/>
      <c r="C5" s="888"/>
      <c r="D5" s="887"/>
      <c r="F5" s="885"/>
    </row>
    <row r="6" spans="1:18" ht="15.75" x14ac:dyDescent="0.25">
      <c r="A6" s="2367" t="s">
        <v>1205</v>
      </c>
      <c r="B6" s="2367"/>
      <c r="C6" s="2367"/>
      <c r="D6" s="2367"/>
      <c r="E6" s="2367"/>
      <c r="F6" s="2367"/>
    </row>
    <row r="7" spans="1:18" ht="15.75" x14ac:dyDescent="0.25">
      <c r="A7" s="2368" t="s">
        <v>56</v>
      </c>
      <c r="B7" s="2368"/>
      <c r="C7" s="2368"/>
      <c r="D7" s="2368"/>
      <c r="E7" s="2368"/>
      <c r="F7" s="2368"/>
    </row>
    <row r="8" spans="1:18" ht="13.5" thickBot="1" x14ac:dyDescent="0.25"/>
    <row r="9" spans="1:18" x14ac:dyDescent="0.2">
      <c r="A9" s="889" t="s">
        <v>542</v>
      </c>
      <c r="B9" s="889" t="s">
        <v>542</v>
      </c>
      <c r="C9" s="873" t="s">
        <v>1194</v>
      </c>
      <c r="D9" s="874" t="s">
        <v>1194</v>
      </c>
      <c r="E9" s="874" t="s">
        <v>1194</v>
      </c>
      <c r="F9" s="875" t="s">
        <v>1194</v>
      </c>
    </row>
    <row r="10" spans="1:18" x14ac:dyDescent="0.2">
      <c r="A10" s="876" t="s">
        <v>137</v>
      </c>
      <c r="B10" s="876" t="s">
        <v>628</v>
      </c>
      <c r="C10" s="877" t="s">
        <v>535</v>
      </c>
      <c r="D10" s="878" t="s">
        <v>536</v>
      </c>
      <c r="E10" s="88" t="s">
        <v>139</v>
      </c>
      <c r="F10" s="352" t="s">
        <v>139</v>
      </c>
    </row>
    <row r="11" spans="1:18" ht="13.5" thickBot="1" x14ac:dyDescent="0.25">
      <c r="A11" s="890"/>
      <c r="B11" s="891"/>
      <c r="C11" s="879" t="s">
        <v>8</v>
      </c>
      <c r="D11" s="880" t="s">
        <v>8</v>
      </c>
      <c r="E11" s="881"/>
      <c r="F11" s="581" t="s">
        <v>190</v>
      </c>
    </row>
    <row r="12" spans="1:18" x14ac:dyDescent="0.2">
      <c r="A12" s="892">
        <v>1</v>
      </c>
      <c r="B12" s="893">
        <v>2</v>
      </c>
      <c r="C12" s="2293">
        <v>3</v>
      </c>
      <c r="D12" s="2294">
        <v>4</v>
      </c>
      <c r="E12" s="2295">
        <v>5</v>
      </c>
      <c r="F12" s="2296">
        <v>6</v>
      </c>
    </row>
    <row r="13" spans="1:18" ht="12.75" customHeight="1" x14ac:dyDescent="0.2">
      <c r="A13" s="1558" t="s">
        <v>130</v>
      </c>
      <c r="B13" s="1559" t="s">
        <v>889</v>
      </c>
      <c r="C13" s="641">
        <v>17262396</v>
      </c>
      <c r="D13" s="682">
        <v>16894855.957000002</v>
      </c>
      <c r="E13" s="649">
        <v>15385920.189999999</v>
      </c>
      <c r="F13" s="700">
        <v>91.06866746398741</v>
      </c>
    </row>
    <row r="14" spans="1:18" x14ac:dyDescent="0.2">
      <c r="A14" s="1560" t="s">
        <v>318</v>
      </c>
      <c r="B14" s="1561" t="s">
        <v>890</v>
      </c>
      <c r="C14" s="641">
        <v>4154963.0619999999</v>
      </c>
      <c r="D14" s="682">
        <v>4725436.8590000002</v>
      </c>
      <c r="E14" s="649">
        <v>4725248.4819999998</v>
      </c>
      <c r="F14" s="701">
        <v>99.996013553759767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1:18" x14ac:dyDescent="0.2">
      <c r="A15" s="1562" t="s">
        <v>563</v>
      </c>
      <c r="B15" s="1563" t="s">
        <v>875</v>
      </c>
      <c r="C15" s="1586">
        <v>2524617.0619999999</v>
      </c>
      <c r="D15" s="1587">
        <v>2723465.4620000003</v>
      </c>
      <c r="E15" s="1588">
        <v>2723465.4619999998</v>
      </c>
      <c r="F15" s="1649">
        <v>99.999999999999972</v>
      </c>
    </row>
    <row r="16" spans="1:18" x14ac:dyDescent="0.2">
      <c r="A16" s="1564" t="s">
        <v>891</v>
      </c>
      <c r="B16" s="1565" t="s">
        <v>892</v>
      </c>
      <c r="C16" s="643">
        <v>0</v>
      </c>
      <c r="D16" s="684">
        <v>13646.719000000001</v>
      </c>
      <c r="E16" s="651">
        <v>13646.718999999999</v>
      </c>
      <c r="F16" s="704">
        <v>99.999999999999986</v>
      </c>
    </row>
    <row r="17" spans="1:18" x14ac:dyDescent="0.2">
      <c r="A17" s="1564" t="s">
        <v>893</v>
      </c>
      <c r="B17" s="1566" t="s">
        <v>940</v>
      </c>
      <c r="C17" s="643">
        <v>1360384.19</v>
      </c>
      <c r="D17" s="684">
        <v>1425621.27</v>
      </c>
      <c r="E17" s="651">
        <v>1425621.2699999998</v>
      </c>
      <c r="F17" s="704">
        <v>99.999999999999986</v>
      </c>
    </row>
    <row r="18" spans="1:18" x14ac:dyDescent="0.2">
      <c r="A18" s="1564" t="s">
        <v>1198</v>
      </c>
      <c r="B18" s="1566" t="s">
        <v>1199</v>
      </c>
      <c r="C18" s="643">
        <v>541653.84199999983</v>
      </c>
      <c r="D18" s="684">
        <v>813982.02399999998</v>
      </c>
      <c r="E18" s="651">
        <v>813982.02399999998</v>
      </c>
      <c r="F18" s="704">
        <v>100</v>
      </c>
    </row>
    <row r="19" spans="1:18" x14ac:dyDescent="0.2">
      <c r="A19" s="1564" t="s">
        <v>1200</v>
      </c>
      <c r="B19" s="1566" t="s">
        <v>1201</v>
      </c>
      <c r="C19" s="643">
        <v>586740.93000000005</v>
      </c>
      <c r="D19" s="684">
        <v>406559.08800000005</v>
      </c>
      <c r="E19" s="651">
        <v>406559.08799999999</v>
      </c>
      <c r="F19" s="704">
        <v>99.999999999999986</v>
      </c>
    </row>
    <row r="20" spans="1:18" x14ac:dyDescent="0.2">
      <c r="A20" s="1564" t="s">
        <v>894</v>
      </c>
      <c r="B20" s="1566" t="s">
        <v>895</v>
      </c>
      <c r="C20" s="643">
        <v>35838.1</v>
      </c>
      <c r="D20" s="684">
        <v>43705</v>
      </c>
      <c r="E20" s="651">
        <v>43705</v>
      </c>
      <c r="F20" s="704">
        <v>100</v>
      </c>
    </row>
    <row r="21" spans="1:18" x14ac:dyDescent="0.2">
      <c r="A21" s="1564" t="s">
        <v>896</v>
      </c>
      <c r="B21" s="1566" t="s">
        <v>1042</v>
      </c>
      <c r="C21" s="643">
        <v>0</v>
      </c>
      <c r="D21" s="684">
        <v>7246.4000000000005</v>
      </c>
      <c r="E21" s="651">
        <v>7246.4000000000005</v>
      </c>
      <c r="F21" s="704">
        <v>100</v>
      </c>
    </row>
    <row r="22" spans="1:18" x14ac:dyDescent="0.2">
      <c r="A22" s="1564" t="s">
        <v>897</v>
      </c>
      <c r="B22" s="1567" t="s">
        <v>1043</v>
      </c>
      <c r="C22" s="643">
        <v>0</v>
      </c>
      <c r="D22" s="684">
        <v>12704.960999999999</v>
      </c>
      <c r="E22" s="651">
        <v>12704.960999999999</v>
      </c>
      <c r="F22" s="704">
        <v>100</v>
      </c>
    </row>
    <row r="23" spans="1:18" x14ac:dyDescent="0.2">
      <c r="A23" s="1562" t="s">
        <v>564</v>
      </c>
      <c r="B23" s="1563" t="s">
        <v>876</v>
      </c>
      <c r="C23" s="647">
        <v>0</v>
      </c>
      <c r="D23" s="688">
        <v>26631</v>
      </c>
      <c r="E23" s="655">
        <v>26631.494999999999</v>
      </c>
      <c r="F23" s="1650">
        <v>100.00185873605946</v>
      </c>
    </row>
    <row r="24" spans="1:18" x14ac:dyDescent="0.2">
      <c r="A24" s="1562" t="s">
        <v>565</v>
      </c>
      <c r="B24" s="1568" t="s">
        <v>941</v>
      </c>
      <c r="C24" s="1659">
        <v>0</v>
      </c>
      <c r="D24" s="1660">
        <v>0</v>
      </c>
      <c r="E24" s="1661">
        <v>0</v>
      </c>
      <c r="F24" s="1650">
        <v>0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1:18" x14ac:dyDescent="0.2">
      <c r="A25" s="1562" t="s">
        <v>566</v>
      </c>
      <c r="B25" s="1568" t="s">
        <v>947</v>
      </c>
      <c r="C25" s="1586">
        <v>0</v>
      </c>
      <c r="D25" s="1587">
        <v>0</v>
      </c>
      <c r="E25" s="1588">
        <v>0</v>
      </c>
      <c r="F25" s="1650">
        <v>0</v>
      </c>
    </row>
    <row r="26" spans="1:18" x14ac:dyDescent="0.2">
      <c r="A26" s="1562" t="s">
        <v>37</v>
      </c>
      <c r="B26" s="1568" t="s">
        <v>948</v>
      </c>
      <c r="C26" s="1589">
        <v>0</v>
      </c>
      <c r="D26" s="1590">
        <v>0</v>
      </c>
      <c r="E26" s="1591">
        <v>0</v>
      </c>
      <c r="F26" s="1650">
        <v>0</v>
      </c>
    </row>
    <row r="27" spans="1:18" x14ac:dyDescent="0.2">
      <c r="A27" s="1562" t="s">
        <v>898</v>
      </c>
      <c r="B27" s="1569" t="s">
        <v>942</v>
      </c>
      <c r="C27" s="1589">
        <v>1630346</v>
      </c>
      <c r="D27" s="1590">
        <v>1975340.3969999999</v>
      </c>
      <c r="E27" s="1591">
        <v>1975151.5249999999</v>
      </c>
      <c r="F27" s="1650">
        <v>99.990438508710355</v>
      </c>
    </row>
    <row r="28" spans="1:18" x14ac:dyDescent="0.2">
      <c r="A28" s="1570" t="s">
        <v>112</v>
      </c>
      <c r="B28" s="1571" t="s">
        <v>520</v>
      </c>
      <c r="C28" s="1610">
        <v>10288509</v>
      </c>
      <c r="D28" s="1611">
        <v>9967303</v>
      </c>
      <c r="E28" s="1612">
        <v>8466573.8619999997</v>
      </c>
      <c r="F28" s="706">
        <v>84.943478311033587</v>
      </c>
    </row>
    <row r="29" spans="1:18" x14ac:dyDescent="0.2">
      <c r="A29" s="1572" t="s">
        <v>38</v>
      </c>
      <c r="B29" s="1573" t="s">
        <v>899</v>
      </c>
      <c r="C29" s="1589">
        <v>9922261</v>
      </c>
      <c r="D29" s="1590">
        <v>9633261</v>
      </c>
      <c r="E29" s="1591">
        <v>8122639.5770000005</v>
      </c>
      <c r="F29" s="1650">
        <v>84.318691012316606</v>
      </c>
    </row>
    <row r="30" spans="1:18" x14ac:dyDescent="0.2">
      <c r="A30" s="1564"/>
      <c r="B30" s="1565" t="s">
        <v>714</v>
      </c>
      <c r="C30" s="643">
        <v>1680000</v>
      </c>
      <c r="D30" s="684">
        <v>1718000</v>
      </c>
      <c r="E30" s="651">
        <v>1727703.5119999999</v>
      </c>
      <c r="F30" s="1653">
        <v>100.56481443538998</v>
      </c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x14ac:dyDescent="0.2">
      <c r="A31" s="1564"/>
      <c r="B31" s="1565" t="s">
        <v>355</v>
      </c>
      <c r="C31" s="643">
        <v>240000</v>
      </c>
      <c r="D31" s="684">
        <v>341000</v>
      </c>
      <c r="E31" s="651">
        <v>337649.80599999998</v>
      </c>
      <c r="F31" s="1654">
        <v>99.017538416422283</v>
      </c>
    </row>
    <row r="32" spans="1:18" x14ac:dyDescent="0.2">
      <c r="A32" s="1564"/>
      <c r="B32" s="1565" t="s">
        <v>900</v>
      </c>
      <c r="C32" s="646">
        <v>7542261</v>
      </c>
      <c r="D32" s="687">
        <v>7542261</v>
      </c>
      <c r="E32" s="654">
        <v>6025080.5830000006</v>
      </c>
      <c r="F32" s="1654">
        <v>79.884275855741407</v>
      </c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18" x14ac:dyDescent="0.2">
      <c r="A33" s="1564"/>
      <c r="B33" s="1565" t="s">
        <v>901</v>
      </c>
      <c r="C33" s="643">
        <v>330000</v>
      </c>
      <c r="D33" s="684">
        <v>0</v>
      </c>
      <c r="E33" s="651">
        <v>0</v>
      </c>
      <c r="F33" s="1654">
        <v>0</v>
      </c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2">
      <c r="A34" s="1564"/>
      <c r="B34" s="1565" t="s">
        <v>902</v>
      </c>
      <c r="C34" s="643">
        <v>130000</v>
      </c>
      <c r="D34" s="684">
        <v>32000</v>
      </c>
      <c r="E34" s="651">
        <v>32205.675999999999</v>
      </c>
      <c r="F34" s="1654">
        <v>100.6427375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spans="1:18" x14ac:dyDescent="0.2">
      <c r="A35" s="1572" t="s">
        <v>39</v>
      </c>
      <c r="B35" s="1575" t="s">
        <v>903</v>
      </c>
      <c r="C35" s="1589">
        <v>360248</v>
      </c>
      <c r="D35" s="1590">
        <v>326012</v>
      </c>
      <c r="E35" s="1591">
        <v>336633.228</v>
      </c>
      <c r="F35" s="1650">
        <v>103.25792547513588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6" spans="1:18" x14ac:dyDescent="0.2">
      <c r="A36" s="1564"/>
      <c r="B36" s="1565" t="s">
        <v>1044</v>
      </c>
      <c r="C36" s="643">
        <v>15178</v>
      </c>
      <c r="D36" s="684">
        <v>15178</v>
      </c>
      <c r="E36" s="651">
        <v>16140.859999999999</v>
      </c>
      <c r="F36" s="1653">
        <v>106.34378706021872</v>
      </c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1:18" x14ac:dyDescent="0.2">
      <c r="A37" s="1564"/>
      <c r="B37" s="1565" t="s">
        <v>904</v>
      </c>
      <c r="C37" s="643">
        <v>276420</v>
      </c>
      <c r="D37" s="684">
        <v>202215</v>
      </c>
      <c r="E37" s="651">
        <v>209940.799</v>
      </c>
      <c r="F37" s="1654">
        <v>103.82058650446307</v>
      </c>
    </row>
    <row r="38" spans="1:18" x14ac:dyDescent="0.2">
      <c r="A38" s="1564"/>
      <c r="B38" s="1565" t="s">
        <v>905</v>
      </c>
      <c r="C38" s="643">
        <v>45000</v>
      </c>
      <c r="D38" s="684">
        <v>84924</v>
      </c>
      <c r="E38" s="651">
        <v>91385.308999999994</v>
      </c>
      <c r="F38" s="1654">
        <v>107.60834275352079</v>
      </c>
    </row>
    <row r="39" spans="1:18" x14ac:dyDescent="0.2">
      <c r="A39" s="1564"/>
      <c r="B39" s="1565" t="s">
        <v>906</v>
      </c>
      <c r="C39" s="643">
        <v>650</v>
      </c>
      <c r="D39" s="684">
        <v>650</v>
      </c>
      <c r="E39" s="651">
        <v>480</v>
      </c>
      <c r="F39" s="1654">
        <v>73.846153846153854</v>
      </c>
    </row>
    <row r="40" spans="1:18" x14ac:dyDescent="0.2">
      <c r="A40" s="1564"/>
      <c r="B40" s="1574" t="s">
        <v>907</v>
      </c>
      <c r="C40" s="643">
        <v>23000</v>
      </c>
      <c r="D40" s="684">
        <v>23045</v>
      </c>
      <c r="E40" s="651">
        <v>18686.259999999998</v>
      </c>
      <c r="F40" s="1655">
        <v>81.085962247776095</v>
      </c>
    </row>
    <row r="41" spans="1:18" x14ac:dyDescent="0.2">
      <c r="A41" s="1572" t="s">
        <v>622</v>
      </c>
      <c r="B41" s="1575" t="s">
        <v>908</v>
      </c>
      <c r="C41" s="1589">
        <v>6000</v>
      </c>
      <c r="D41" s="1590">
        <v>8030</v>
      </c>
      <c r="E41" s="1591">
        <v>7301.0569999999998</v>
      </c>
      <c r="F41" s="702">
        <v>90.922254047322539</v>
      </c>
    </row>
    <row r="42" spans="1:18" x14ac:dyDescent="0.2">
      <c r="A42" s="1564"/>
      <c r="B42" s="1565" t="s">
        <v>909</v>
      </c>
      <c r="C42" s="643">
        <v>0</v>
      </c>
      <c r="D42" s="684">
        <v>30</v>
      </c>
      <c r="E42" s="651">
        <v>30</v>
      </c>
      <c r="F42" s="1653">
        <v>100</v>
      </c>
    </row>
    <row r="43" spans="1:18" x14ac:dyDescent="0.2">
      <c r="A43" s="1564"/>
      <c r="B43" s="1565" t="s">
        <v>910</v>
      </c>
      <c r="C43" s="643">
        <v>5000</v>
      </c>
      <c r="D43" s="684">
        <v>7000</v>
      </c>
      <c r="E43" s="651">
        <v>7126.857</v>
      </c>
      <c r="F43" s="1654">
        <v>101.81224285714285</v>
      </c>
    </row>
    <row r="44" spans="1:18" x14ac:dyDescent="0.2">
      <c r="A44" s="1564"/>
      <c r="B44" s="1565" t="s">
        <v>1074</v>
      </c>
      <c r="C44" s="643">
        <v>1000</v>
      </c>
      <c r="D44" s="684">
        <v>1000</v>
      </c>
      <c r="E44" s="651">
        <v>144.19999999999999</v>
      </c>
      <c r="F44" s="1654">
        <v>14.42</v>
      </c>
    </row>
    <row r="45" spans="1:18" hidden="1" x14ac:dyDescent="0.2">
      <c r="A45" s="1564"/>
      <c r="B45" s="1574" t="s">
        <v>1075</v>
      </c>
      <c r="C45" s="643">
        <v>0</v>
      </c>
      <c r="D45" s="684">
        <v>0</v>
      </c>
      <c r="E45" s="1852">
        <v>0</v>
      </c>
      <c r="F45" s="1655">
        <v>0</v>
      </c>
    </row>
    <row r="46" spans="1:18" x14ac:dyDescent="0.2">
      <c r="A46" s="1570" t="s">
        <v>113</v>
      </c>
      <c r="B46" s="1571" t="s">
        <v>244</v>
      </c>
      <c r="C46" s="641">
        <v>2818923.9380000001</v>
      </c>
      <c r="D46" s="682">
        <v>2196322.7370000002</v>
      </c>
      <c r="E46" s="649">
        <v>2188304.4089999991</v>
      </c>
      <c r="F46" s="701">
        <v>99.634920320910865</v>
      </c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1:18" x14ac:dyDescent="0.2">
      <c r="A47" s="1572" t="s">
        <v>40</v>
      </c>
      <c r="B47" s="1573" t="s">
        <v>911</v>
      </c>
      <c r="C47" s="1662">
        <v>200</v>
      </c>
      <c r="D47" s="1663">
        <v>181.49199999999999</v>
      </c>
      <c r="E47" s="2292">
        <v>301.49199999999996</v>
      </c>
      <c r="F47" s="1664">
        <v>166.11861679853658</v>
      </c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1:18" x14ac:dyDescent="0.2">
      <c r="A48" s="1572" t="s">
        <v>621</v>
      </c>
      <c r="B48" s="1573" t="s">
        <v>912</v>
      </c>
      <c r="C48" s="1635">
        <v>1444024</v>
      </c>
      <c r="D48" s="1636">
        <v>1052206.1910000001</v>
      </c>
      <c r="E48" s="1637">
        <v>1148943.8739999998</v>
      </c>
      <c r="F48" s="705">
        <v>109.19379526821275</v>
      </c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1:18" x14ac:dyDescent="0.2">
      <c r="A49" s="1572" t="s">
        <v>834</v>
      </c>
      <c r="B49" s="1573" t="s">
        <v>913</v>
      </c>
      <c r="C49" s="1635">
        <v>92788</v>
      </c>
      <c r="D49" s="1636">
        <v>165616.81900000002</v>
      </c>
      <c r="E49" s="1637">
        <v>105536.383</v>
      </c>
      <c r="F49" s="705">
        <v>63.723227892693671</v>
      </c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18" x14ac:dyDescent="0.2">
      <c r="A50" s="1572" t="s">
        <v>914</v>
      </c>
      <c r="B50" s="1573" t="s">
        <v>949</v>
      </c>
      <c r="C50" s="1635">
        <v>21200</v>
      </c>
      <c r="D50" s="1636">
        <v>39200</v>
      </c>
      <c r="E50" s="1637">
        <v>38000</v>
      </c>
      <c r="F50" s="705">
        <v>96.938775510204081</v>
      </c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18" x14ac:dyDescent="0.2">
      <c r="A51" s="1572" t="s">
        <v>915</v>
      </c>
      <c r="B51" s="1573" t="s">
        <v>916</v>
      </c>
      <c r="C51" s="1635">
        <v>427814</v>
      </c>
      <c r="D51" s="1636">
        <v>376535</v>
      </c>
      <c r="E51" s="1637">
        <v>317112.13799999998</v>
      </c>
      <c r="F51" s="705">
        <v>84.218502396855527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18" x14ac:dyDescent="0.2">
      <c r="A52" s="1572" t="s">
        <v>917</v>
      </c>
      <c r="B52" s="1573" t="s">
        <v>918</v>
      </c>
      <c r="C52" s="1635">
        <v>818412</v>
      </c>
      <c r="D52" s="1636">
        <v>544475.96299999999</v>
      </c>
      <c r="E52" s="1637">
        <v>540931.1399999999</v>
      </c>
      <c r="F52" s="705">
        <v>99.348947751436341</v>
      </c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18" x14ac:dyDescent="0.2">
      <c r="A53" s="1572" t="s">
        <v>919</v>
      </c>
      <c r="B53" s="1573" t="s">
        <v>920</v>
      </c>
      <c r="C53" s="1635">
        <v>0</v>
      </c>
      <c r="D53" s="1636">
        <v>0</v>
      </c>
      <c r="E53" s="1637">
        <v>0</v>
      </c>
      <c r="F53" s="705">
        <v>0</v>
      </c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18" x14ac:dyDescent="0.2">
      <c r="A54" s="1572" t="s">
        <v>921</v>
      </c>
      <c r="B54" s="1573" t="s">
        <v>922</v>
      </c>
      <c r="C54" s="1635">
        <v>1127.951</v>
      </c>
      <c r="D54" s="1636">
        <v>643.84800000000007</v>
      </c>
      <c r="E54" s="1637">
        <v>6262.5809999999992</v>
      </c>
      <c r="F54" s="705">
        <v>972.68004249450155</v>
      </c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18" x14ac:dyDescent="0.2">
      <c r="A55" s="1572" t="s">
        <v>923</v>
      </c>
      <c r="B55" s="1573" t="s">
        <v>924</v>
      </c>
      <c r="C55" s="1635">
        <v>0</v>
      </c>
      <c r="D55" s="1636">
        <v>1770.3</v>
      </c>
      <c r="E55" s="1637">
        <v>1770.3</v>
      </c>
      <c r="F55" s="705">
        <v>100</v>
      </c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18" x14ac:dyDescent="0.2">
      <c r="A56" s="1572" t="s">
        <v>925</v>
      </c>
      <c r="B56" s="1573" t="s">
        <v>1045</v>
      </c>
      <c r="C56" s="1635">
        <v>0</v>
      </c>
      <c r="D56" s="1636">
        <v>8091.0929999999998</v>
      </c>
      <c r="E56" s="1637">
        <v>10677.377</v>
      </c>
      <c r="F56" s="705">
        <v>131.96458129946103</v>
      </c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18" x14ac:dyDescent="0.2">
      <c r="A57" s="1572" t="s">
        <v>1046</v>
      </c>
      <c r="B57" s="1573" t="s">
        <v>926</v>
      </c>
      <c r="C57" s="1635">
        <v>13357.987000000001</v>
      </c>
      <c r="D57" s="1636">
        <v>7602.0309999999999</v>
      </c>
      <c r="E57" s="1637">
        <v>18769.124000000003</v>
      </c>
      <c r="F57" s="705">
        <v>246.89617813976295</v>
      </c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18" x14ac:dyDescent="0.2">
      <c r="A58" s="1570" t="s">
        <v>114</v>
      </c>
      <c r="B58" s="1571" t="s">
        <v>943</v>
      </c>
      <c r="C58" s="1601">
        <v>0</v>
      </c>
      <c r="D58" s="1602">
        <v>5793.3609999999999</v>
      </c>
      <c r="E58" s="1603">
        <v>5793.4369999999999</v>
      </c>
      <c r="F58" s="1657">
        <v>100.00131184643939</v>
      </c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18" x14ac:dyDescent="0.2">
      <c r="A59" s="1558" t="s">
        <v>298</v>
      </c>
      <c r="B59" s="1559" t="s">
        <v>927</v>
      </c>
      <c r="C59" s="1613">
        <v>2757293</v>
      </c>
      <c r="D59" s="1614">
        <v>3271825</v>
      </c>
      <c r="E59" s="1615">
        <v>3011498.2230000002</v>
      </c>
      <c r="F59" s="1656">
        <v>92.043377106049391</v>
      </c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18" x14ac:dyDescent="0.2">
      <c r="A60" s="1560" t="s">
        <v>318</v>
      </c>
      <c r="B60" s="1561" t="s">
        <v>928</v>
      </c>
      <c r="C60" s="1616">
        <v>19293</v>
      </c>
      <c r="D60" s="1611">
        <v>514293</v>
      </c>
      <c r="E60" s="1612">
        <v>495000</v>
      </c>
      <c r="F60" s="706">
        <v>96.248636477649896</v>
      </c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18" x14ac:dyDescent="0.2">
      <c r="A61" s="1562" t="s">
        <v>563</v>
      </c>
      <c r="B61" s="1563" t="s">
        <v>944</v>
      </c>
      <c r="C61" s="1635">
        <v>0</v>
      </c>
      <c r="D61" s="1636">
        <v>0</v>
      </c>
      <c r="E61" s="1637">
        <v>0</v>
      </c>
      <c r="F61" s="1650">
        <v>0</v>
      </c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18" x14ac:dyDescent="0.2">
      <c r="A62" s="1562" t="s">
        <v>564</v>
      </c>
      <c r="B62" s="1568" t="s">
        <v>945</v>
      </c>
      <c r="C62" s="1635">
        <v>0</v>
      </c>
      <c r="D62" s="1636">
        <v>0</v>
      </c>
      <c r="E62" s="1637">
        <v>0</v>
      </c>
      <c r="F62" s="1650">
        <v>0</v>
      </c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18" x14ac:dyDescent="0.2">
      <c r="A63" s="1562" t="s">
        <v>565</v>
      </c>
      <c r="B63" s="1568" t="s">
        <v>946</v>
      </c>
      <c r="C63" s="1635">
        <v>0</v>
      </c>
      <c r="D63" s="1636">
        <v>0</v>
      </c>
      <c r="E63" s="1637">
        <v>0</v>
      </c>
      <c r="F63" s="1650">
        <v>0</v>
      </c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</row>
    <row r="64" spans="1:18" x14ac:dyDescent="0.2">
      <c r="A64" s="1562" t="s">
        <v>566</v>
      </c>
      <c r="B64" s="1568" t="s">
        <v>950</v>
      </c>
      <c r="C64" s="1635">
        <v>0</v>
      </c>
      <c r="D64" s="1636">
        <v>0</v>
      </c>
      <c r="E64" s="1637">
        <v>0</v>
      </c>
      <c r="F64" s="1650">
        <v>0</v>
      </c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</row>
    <row r="65" spans="1:18" x14ac:dyDescent="0.2">
      <c r="A65" s="1562" t="s">
        <v>37</v>
      </c>
      <c r="B65" s="1569" t="s">
        <v>952</v>
      </c>
      <c r="C65" s="1635">
        <v>19293</v>
      </c>
      <c r="D65" s="1636">
        <v>514293</v>
      </c>
      <c r="E65" s="1637">
        <v>495000</v>
      </c>
      <c r="F65" s="705">
        <v>96.248636477649896</v>
      </c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2">
      <c r="A66" s="1570" t="s">
        <v>112</v>
      </c>
      <c r="B66" s="1571" t="s">
        <v>951</v>
      </c>
      <c r="C66" s="1616">
        <v>1851000</v>
      </c>
      <c r="D66" s="1611">
        <v>1826532</v>
      </c>
      <c r="E66" s="1612">
        <v>1586366.4340000001</v>
      </c>
      <c r="F66" s="1657">
        <v>86.851280678356588</v>
      </c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</row>
    <row r="67" spans="1:18" x14ac:dyDescent="0.2">
      <c r="A67" s="1562" t="s">
        <v>38</v>
      </c>
      <c r="B67" s="1563" t="s">
        <v>929</v>
      </c>
      <c r="C67" s="1635">
        <v>0</v>
      </c>
      <c r="D67" s="1636">
        <v>0</v>
      </c>
      <c r="E67" s="1637">
        <v>0</v>
      </c>
      <c r="F67" s="1140">
        <v>0</v>
      </c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</row>
    <row r="68" spans="1:18" x14ac:dyDescent="0.2">
      <c r="A68" s="1562" t="s">
        <v>39</v>
      </c>
      <c r="B68" s="1563" t="s">
        <v>930</v>
      </c>
      <c r="C68" s="1617">
        <v>1850000</v>
      </c>
      <c r="D68" s="1618">
        <v>1818750</v>
      </c>
      <c r="E68" s="1619">
        <v>1578471.317</v>
      </c>
      <c r="F68" s="1649">
        <v>86.788800934707908</v>
      </c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</row>
    <row r="69" spans="1:18" x14ac:dyDescent="0.2">
      <c r="A69" s="1576"/>
      <c r="B69" s="1577" t="s">
        <v>33</v>
      </c>
      <c r="C69" s="1620">
        <v>319000</v>
      </c>
      <c r="D69" s="683">
        <v>1021050</v>
      </c>
      <c r="E69" s="650">
        <v>808889.81500000006</v>
      </c>
      <c r="F69" s="702">
        <v>79.221371627246469</v>
      </c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</row>
    <row r="70" spans="1:18" x14ac:dyDescent="0.2">
      <c r="A70" s="1141"/>
      <c r="B70" s="1578" t="s">
        <v>623</v>
      </c>
      <c r="C70" s="643">
        <v>90000</v>
      </c>
      <c r="D70" s="684">
        <v>390000</v>
      </c>
      <c r="E70" s="651">
        <v>133236.481</v>
      </c>
      <c r="F70" s="704">
        <v>34.163200256410256</v>
      </c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</row>
    <row r="71" spans="1:18" x14ac:dyDescent="0.2">
      <c r="A71" s="1141"/>
      <c r="B71" s="1578" t="s">
        <v>624</v>
      </c>
      <c r="C71" s="646">
        <v>110000</v>
      </c>
      <c r="D71" s="687">
        <v>450</v>
      </c>
      <c r="E71" s="654">
        <v>25040</v>
      </c>
      <c r="F71" s="704">
        <v>5564.4444444444443</v>
      </c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</row>
    <row r="72" spans="1:18" ht="15" x14ac:dyDescent="0.2">
      <c r="A72" s="1141"/>
      <c r="B72" s="1579" t="s">
        <v>80</v>
      </c>
      <c r="C72" s="643">
        <v>119000</v>
      </c>
      <c r="D72" s="684">
        <v>630600</v>
      </c>
      <c r="E72" s="651">
        <v>650613.33400000003</v>
      </c>
      <c r="F72" s="704">
        <v>103.17369711385982</v>
      </c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</row>
    <row r="73" spans="1:18" x14ac:dyDescent="0.2">
      <c r="A73" s="1141"/>
      <c r="B73" s="536" t="s">
        <v>74</v>
      </c>
      <c r="C73" s="1620">
        <v>300000</v>
      </c>
      <c r="D73" s="683">
        <v>207700</v>
      </c>
      <c r="E73" s="650">
        <v>179581.50199999998</v>
      </c>
      <c r="F73" s="1651">
        <v>86.461965334617233</v>
      </c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</row>
    <row r="74" spans="1:18" x14ac:dyDescent="0.2">
      <c r="A74" s="1141"/>
      <c r="B74" s="1578" t="s">
        <v>75</v>
      </c>
      <c r="C74" s="643">
        <v>40000</v>
      </c>
      <c r="D74" s="684">
        <v>40000</v>
      </c>
      <c r="E74" s="651">
        <v>0</v>
      </c>
      <c r="F74" s="1654">
        <v>0</v>
      </c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</row>
    <row r="75" spans="1:18" x14ac:dyDescent="0.2">
      <c r="A75" s="1141"/>
      <c r="B75" s="1578" t="s">
        <v>76</v>
      </c>
      <c r="C75" s="646">
        <v>260000</v>
      </c>
      <c r="D75" s="687">
        <v>167700</v>
      </c>
      <c r="E75" s="654">
        <v>179581.50199999998</v>
      </c>
      <c r="F75" s="1654">
        <v>107.08497435897435</v>
      </c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</row>
    <row r="76" spans="1:18" x14ac:dyDescent="0.2">
      <c r="A76" s="1141"/>
      <c r="B76" s="536" t="s">
        <v>77</v>
      </c>
      <c r="C76" s="645">
        <v>1231000</v>
      </c>
      <c r="D76" s="686">
        <v>590000</v>
      </c>
      <c r="E76" s="653">
        <v>590000</v>
      </c>
      <c r="F76" s="702">
        <v>100</v>
      </c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</row>
    <row r="77" spans="1:18" hidden="1" x14ac:dyDescent="0.2">
      <c r="A77" s="1580"/>
      <c r="B77" s="1581" t="s">
        <v>78</v>
      </c>
      <c r="C77" s="645">
        <v>0</v>
      </c>
      <c r="D77" s="686">
        <v>0</v>
      </c>
      <c r="E77" s="653">
        <v>0</v>
      </c>
      <c r="F77" s="702">
        <v>0</v>
      </c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spans="1:18" x14ac:dyDescent="0.2">
      <c r="A78" s="1562" t="s">
        <v>622</v>
      </c>
      <c r="B78" s="1563" t="s">
        <v>931</v>
      </c>
      <c r="C78" s="1589">
        <v>1000</v>
      </c>
      <c r="D78" s="1590">
        <v>42</v>
      </c>
      <c r="E78" s="1591">
        <v>155.11699999999999</v>
      </c>
      <c r="F78" s="1650">
        <v>369.32619047619045</v>
      </c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</row>
    <row r="79" spans="1:18" x14ac:dyDescent="0.2">
      <c r="A79" s="1562" t="s">
        <v>932</v>
      </c>
      <c r="B79" s="1563" t="s">
        <v>1187</v>
      </c>
      <c r="C79" s="1589">
        <v>0</v>
      </c>
      <c r="D79" s="1590">
        <v>7740</v>
      </c>
      <c r="E79" s="1591">
        <v>7740</v>
      </c>
      <c r="F79" s="1650">
        <v>100</v>
      </c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</row>
    <row r="80" spans="1:18" x14ac:dyDescent="0.2">
      <c r="A80" s="1570" t="s">
        <v>113</v>
      </c>
      <c r="B80" s="1571" t="s">
        <v>934</v>
      </c>
      <c r="C80" s="1665">
        <v>887000</v>
      </c>
      <c r="D80" s="1666">
        <v>931000</v>
      </c>
      <c r="E80" s="2291">
        <v>930131.78899999999</v>
      </c>
      <c r="F80" s="1667">
        <v>99.906744253490871</v>
      </c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</row>
    <row r="81" spans="1:18" x14ac:dyDescent="0.2">
      <c r="A81" s="1562" t="s">
        <v>40</v>
      </c>
      <c r="B81" s="1568" t="s">
        <v>953</v>
      </c>
      <c r="C81" s="1635">
        <v>0</v>
      </c>
      <c r="D81" s="1636">
        <v>0</v>
      </c>
      <c r="E81" s="1637">
        <v>0</v>
      </c>
      <c r="F81" s="705">
        <v>0</v>
      </c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</row>
    <row r="82" spans="1:18" x14ac:dyDescent="0.2">
      <c r="A82" s="1562" t="s">
        <v>621</v>
      </c>
      <c r="B82" s="1582" t="s">
        <v>954</v>
      </c>
      <c r="C82" s="1635">
        <v>887000</v>
      </c>
      <c r="D82" s="1636">
        <v>887000</v>
      </c>
      <c r="E82" s="1637">
        <v>886131.78899999999</v>
      </c>
      <c r="F82" s="705">
        <v>99.902118263810593</v>
      </c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</row>
    <row r="83" spans="1:18" x14ac:dyDescent="0.2">
      <c r="A83" s="1562" t="s">
        <v>834</v>
      </c>
      <c r="B83" s="1563" t="s">
        <v>955</v>
      </c>
      <c r="C83" s="1635">
        <v>0</v>
      </c>
      <c r="D83" s="1636">
        <v>44000</v>
      </c>
      <c r="E83" s="1637">
        <v>44000</v>
      </c>
      <c r="F83" s="705">
        <v>100</v>
      </c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</row>
    <row r="84" spans="1:18" ht="15.75" x14ac:dyDescent="0.2">
      <c r="A84" s="1583" t="s">
        <v>661</v>
      </c>
      <c r="B84" s="1584" t="s">
        <v>935</v>
      </c>
      <c r="C84" s="1607">
        <v>20019689</v>
      </c>
      <c r="D84" s="1608">
        <v>20166680.957000002</v>
      </c>
      <c r="E84" s="1609">
        <v>18397418.412999999</v>
      </c>
      <c r="F84" s="1668">
        <v>91.226803519267847</v>
      </c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</row>
    <row r="85" spans="1:18" x14ac:dyDescent="0.2">
      <c r="A85" s="1558" t="s">
        <v>9</v>
      </c>
      <c r="B85" s="1559" t="s">
        <v>936</v>
      </c>
      <c r="C85" s="1641">
        <v>3478925</v>
      </c>
      <c r="D85" s="690">
        <v>9338804.8909999989</v>
      </c>
      <c r="E85" s="772">
        <v>9484162.4100000001</v>
      </c>
      <c r="F85" s="1658">
        <v>101.55648951548484</v>
      </c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</row>
    <row r="86" spans="1:18" x14ac:dyDescent="0.2">
      <c r="A86" s="1560" t="s">
        <v>318</v>
      </c>
      <c r="B86" s="1561" t="s">
        <v>937</v>
      </c>
      <c r="C86" s="1641">
        <v>3478925</v>
      </c>
      <c r="D86" s="690">
        <v>9338804.8909999989</v>
      </c>
      <c r="E86" s="772">
        <v>9484162.4100000001</v>
      </c>
      <c r="F86" s="1658">
        <v>101.55648951548484</v>
      </c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</row>
    <row r="87" spans="1:18" ht="12.75" customHeight="1" x14ac:dyDescent="0.2">
      <c r="A87" s="1562" t="s">
        <v>563</v>
      </c>
      <c r="B87" s="1563" t="s">
        <v>938</v>
      </c>
      <c r="C87" s="1589">
        <v>0</v>
      </c>
      <c r="D87" s="1590">
        <v>0</v>
      </c>
      <c r="E87" s="1591">
        <v>0</v>
      </c>
      <c r="F87" s="1650">
        <v>0</v>
      </c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</row>
    <row r="88" spans="1:18" x14ac:dyDescent="0.2">
      <c r="A88" s="1562" t="s">
        <v>564</v>
      </c>
      <c r="B88" s="1568" t="s">
        <v>956</v>
      </c>
      <c r="C88" s="1589">
        <v>0</v>
      </c>
      <c r="D88" s="1590">
        <v>0</v>
      </c>
      <c r="E88" s="1591">
        <v>0</v>
      </c>
      <c r="F88" s="705">
        <v>0</v>
      </c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</row>
    <row r="89" spans="1:18" x14ac:dyDescent="0.2">
      <c r="A89" s="1562" t="s">
        <v>565</v>
      </c>
      <c r="B89" s="1582" t="s">
        <v>959</v>
      </c>
      <c r="C89" s="1589">
        <v>3478925</v>
      </c>
      <c r="D89" s="1590">
        <v>9338804.8909999989</v>
      </c>
      <c r="E89" s="1591">
        <f>9338804.491+0.1</f>
        <v>9338804.591</v>
      </c>
      <c r="F89" s="707">
        <v>99.999995716796704</v>
      </c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</row>
    <row r="90" spans="1:18" x14ac:dyDescent="0.2">
      <c r="A90" s="1562" t="s">
        <v>566</v>
      </c>
      <c r="B90" s="1582" t="s">
        <v>1117</v>
      </c>
      <c r="C90" s="1589"/>
      <c r="D90" s="1590">
        <v>0</v>
      </c>
      <c r="E90" s="1590">
        <v>145357.91899999999</v>
      </c>
      <c r="F90" s="707">
        <v>0</v>
      </c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</row>
    <row r="91" spans="1:18" ht="13.5" thickBot="1" x14ac:dyDescent="0.25">
      <c r="A91" s="1562" t="s">
        <v>37</v>
      </c>
      <c r="B91" s="1582" t="s">
        <v>1040</v>
      </c>
      <c r="C91" s="1589">
        <v>0</v>
      </c>
      <c r="D91" s="1590">
        <v>0</v>
      </c>
      <c r="E91" s="1591">
        <v>0</v>
      </c>
      <c r="F91" s="1764">
        <v>0</v>
      </c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</row>
    <row r="92" spans="1:18" ht="16.5" thickBot="1" x14ac:dyDescent="0.25">
      <c r="A92" s="537"/>
      <c r="B92" s="1585" t="s">
        <v>939</v>
      </c>
      <c r="C92" s="648">
        <v>23498614</v>
      </c>
      <c r="D92" s="689">
        <v>29505485.848000001</v>
      </c>
      <c r="E92" s="656">
        <v>27881580.822999999</v>
      </c>
      <c r="F92" s="1669">
        <v>94.496260683976914</v>
      </c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</row>
    <row r="93" spans="1:18" x14ac:dyDescent="0.2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</row>
    <row r="94" spans="1:18" ht="15.75" hidden="1" x14ac:dyDescent="0.25">
      <c r="A94" s="3"/>
      <c r="B94" s="11"/>
      <c r="C94" s="882"/>
      <c r="D94" s="4" t="e">
        <v>#REF!</v>
      </c>
      <c r="E94" s="4" t="e">
        <v>#REF!</v>
      </c>
    </row>
    <row r="95" spans="1:18" ht="15.75" x14ac:dyDescent="0.25">
      <c r="A95" s="3"/>
      <c r="B95" s="11"/>
      <c r="C95" s="882"/>
      <c r="D95" s="4"/>
      <c r="E95" s="4"/>
    </row>
    <row r="96" spans="1:18" x14ac:dyDescent="0.2">
      <c r="A96" s="3"/>
      <c r="C96" s="883"/>
      <c r="D96" s="883"/>
      <c r="E96" s="883"/>
    </row>
    <row r="97" spans="1:4" x14ac:dyDescent="0.2">
      <c r="A97" s="3"/>
      <c r="D97" s="883"/>
    </row>
    <row r="98" spans="1:4" x14ac:dyDescent="0.2">
      <c r="D98" s="883"/>
    </row>
    <row r="99" spans="1:4" x14ac:dyDescent="0.2">
      <c r="D99" s="883"/>
    </row>
    <row r="100" spans="1:4" x14ac:dyDescent="0.2">
      <c r="D100" s="883"/>
    </row>
  </sheetData>
  <mergeCells count="2">
    <mergeCell ref="A6:F6"/>
    <mergeCell ref="A7:F7"/>
  </mergeCells>
  <phoneticPr fontId="0" type="noConversion"/>
  <printOptions horizontalCentered="1" verticalCentered="1"/>
  <pageMargins left="0" right="0" top="0.39370078740157483" bottom="0.19685039370078741" header="0.19685039370078741" footer="0.11811023622047245"/>
  <pageSetup paperSize="9" scale="68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68"/>
  <sheetViews>
    <sheetView topLeftCell="A8" zoomScale="90" zoomScaleNormal="90" zoomScaleSheetLayoutView="80" workbookViewId="0">
      <pane xSplit="2" ySplit="6" topLeftCell="C14" activePane="bottomRight" state="frozen"/>
      <selection pane="topRight"/>
      <selection pane="bottomLeft"/>
      <selection pane="bottomRight" activeCell="AJ26" sqref="AJ26"/>
    </sheetView>
  </sheetViews>
  <sheetFormatPr defaultRowHeight="12.75" x14ac:dyDescent="0.2"/>
  <cols>
    <col min="1" max="1" width="7.42578125" style="84" customWidth="1"/>
    <col min="2" max="2" width="50.7109375" style="84" customWidth="1"/>
    <col min="3" max="5" width="11.7109375" style="84" customWidth="1"/>
    <col min="6" max="8" width="10.7109375" style="84" customWidth="1"/>
    <col min="9" max="20" width="8.85546875" style="84" customWidth="1"/>
    <col min="21" max="23" width="11.140625" style="84" customWidth="1"/>
    <col min="24" max="32" width="8.85546875" style="84" customWidth="1"/>
    <col min="33" max="35" width="11" style="84" customWidth="1"/>
    <col min="36" max="38" width="8.85546875" style="84" customWidth="1"/>
    <col min="39" max="41" width="9.7109375" style="84" customWidth="1"/>
    <col min="42" max="47" width="8.85546875" style="84" customWidth="1"/>
    <col min="48" max="50" width="10.7109375" style="84" customWidth="1"/>
    <col min="51" max="53" width="9.140625" style="84"/>
    <col min="54" max="56" width="10.7109375" style="84" customWidth="1"/>
    <col min="57" max="59" width="9.7109375" style="84" customWidth="1"/>
    <col min="60" max="62" width="12.7109375" style="84" customWidth="1"/>
    <col min="63" max="86" width="8.85546875" style="84" customWidth="1"/>
    <col min="87" max="87" width="9.42578125" style="84" customWidth="1"/>
    <col min="88" max="95" width="8.85546875" style="84" customWidth="1"/>
    <col min="96" max="98" width="9.7109375" style="84" customWidth="1"/>
    <col min="99" max="104" width="8.85546875" style="84" customWidth="1"/>
    <col min="105" max="107" width="10.7109375" style="84" customWidth="1"/>
    <col min="108" max="108" width="12.7109375" style="84" customWidth="1"/>
    <col min="109" max="109" width="12.85546875" style="84" customWidth="1"/>
    <col min="110" max="110" width="12.7109375" style="84" customWidth="1"/>
    <col min="111" max="111" width="9.28515625" style="84" customWidth="1"/>
    <col min="112" max="112" width="8.85546875" style="84" customWidth="1"/>
    <col min="113" max="113" width="9.5703125" style="84" customWidth="1"/>
    <col min="114" max="116" width="10.7109375" style="84" customWidth="1"/>
    <col min="117" max="119" width="12.7109375" style="84" customWidth="1"/>
    <col min="120" max="125" width="10.7109375" style="84" customWidth="1"/>
    <col min="126" max="128" width="12.7109375" style="84" customWidth="1"/>
    <col min="129" max="129" width="11.140625" style="84" customWidth="1"/>
    <col min="130" max="16384" width="9.140625" style="84"/>
  </cols>
  <sheetData>
    <row r="1" spans="1:129" ht="6" customHeight="1" x14ac:dyDescent="0.2"/>
    <row r="2" spans="1:129" ht="18" customHeight="1" x14ac:dyDescent="0.2">
      <c r="W2" s="885" t="s">
        <v>1189</v>
      </c>
      <c r="Z2" s="885"/>
      <c r="AR2" s="885" t="s">
        <v>609</v>
      </c>
      <c r="AX2" s="895"/>
      <c r="BA2" s="885"/>
      <c r="BJ2" s="885" t="s">
        <v>611</v>
      </c>
      <c r="BY2" s="885"/>
      <c r="CE2" s="885" t="s">
        <v>1002</v>
      </c>
      <c r="CZ2" s="885" t="s">
        <v>612</v>
      </c>
      <c r="DC2" s="885"/>
      <c r="DF2" s="885"/>
      <c r="DO2" s="885" t="s">
        <v>193</v>
      </c>
      <c r="DY2" s="885" t="s">
        <v>1119</v>
      </c>
    </row>
    <row r="3" spans="1:129" ht="15" customHeight="1" x14ac:dyDescent="0.2">
      <c r="W3" s="885" t="s">
        <v>55</v>
      </c>
      <c r="Z3" s="885"/>
    </row>
    <row r="4" spans="1:129" ht="30" hidden="1" customHeight="1" x14ac:dyDescent="0.2">
      <c r="W4" s="896" t="s">
        <v>205</v>
      </c>
      <c r="Z4" s="896"/>
      <c r="AR4" s="896" t="s">
        <v>608</v>
      </c>
      <c r="AX4" s="896"/>
      <c r="BA4" s="896"/>
      <c r="BJ4" s="896" t="s">
        <v>610</v>
      </c>
      <c r="BY4" s="896"/>
      <c r="CE4" s="896" t="s">
        <v>432</v>
      </c>
      <c r="DY4" s="896" t="s">
        <v>613</v>
      </c>
    </row>
    <row r="5" spans="1:129" ht="32.25" customHeight="1" x14ac:dyDescent="0.25">
      <c r="C5" s="2409" t="s">
        <v>1188</v>
      </c>
      <c r="D5" s="2409"/>
      <c r="E5" s="2409"/>
      <c r="F5" s="2409"/>
      <c r="G5" s="2409"/>
      <c r="H5" s="2409"/>
      <c r="I5" s="2409"/>
      <c r="J5" s="2409"/>
      <c r="K5" s="2409"/>
      <c r="L5" s="2409"/>
      <c r="M5" s="2409"/>
      <c r="N5" s="2409"/>
      <c r="O5" s="2409"/>
      <c r="P5" s="2409"/>
      <c r="Q5" s="2409"/>
      <c r="R5" s="2409"/>
      <c r="S5" s="2409"/>
      <c r="T5" s="2409"/>
      <c r="U5" s="2409"/>
      <c r="V5" s="2409"/>
      <c r="W5" s="2409"/>
    </row>
    <row r="6" spans="1:129" ht="16.5" customHeight="1" x14ac:dyDescent="0.2">
      <c r="C6" s="2396" t="s">
        <v>1003</v>
      </c>
      <c r="D6" s="2396"/>
      <c r="E6" s="2396"/>
      <c r="F6" s="2396"/>
      <c r="G6" s="2396"/>
      <c r="H6" s="2396"/>
      <c r="I6" s="2396"/>
      <c r="J6" s="2396"/>
      <c r="K6" s="2396"/>
      <c r="L6" s="2396"/>
      <c r="M6" s="2396"/>
      <c r="N6" s="2396"/>
      <c r="O6" s="2396"/>
      <c r="P6" s="2396"/>
      <c r="Q6" s="2396"/>
      <c r="R6" s="2396"/>
      <c r="S6" s="2396"/>
      <c r="T6" s="2396"/>
      <c r="U6" s="2396"/>
      <c r="V6" s="2396"/>
      <c r="W6" s="2396"/>
    </row>
    <row r="7" spans="1:129" ht="22.5" customHeight="1" thickBot="1" x14ac:dyDescent="0.25"/>
    <row r="8" spans="1:129" ht="12.75" customHeight="1" x14ac:dyDescent="0.2">
      <c r="A8" s="102" t="s">
        <v>542</v>
      </c>
      <c r="B8" s="102" t="s">
        <v>542</v>
      </c>
      <c r="C8" s="2374" t="s">
        <v>685</v>
      </c>
      <c r="D8" s="2375"/>
      <c r="E8" s="2376"/>
      <c r="F8" s="2374" t="s">
        <v>246</v>
      </c>
      <c r="G8" s="2375"/>
      <c r="H8" s="2376"/>
      <c r="I8" s="103" t="s">
        <v>687</v>
      </c>
      <c r="J8" s="104"/>
      <c r="K8" s="104"/>
      <c r="L8" s="2374" t="s">
        <v>688</v>
      </c>
      <c r="M8" s="2380"/>
      <c r="N8" s="2380"/>
      <c r="O8" s="2374" t="s">
        <v>690</v>
      </c>
      <c r="P8" s="2380"/>
      <c r="Q8" s="2393"/>
      <c r="R8" s="2374" t="s">
        <v>691</v>
      </c>
      <c r="S8" s="2380"/>
      <c r="T8" s="2393"/>
      <c r="U8" s="2374" t="s">
        <v>692</v>
      </c>
      <c r="V8" s="2375"/>
      <c r="W8" s="2376"/>
      <c r="X8" s="2374" t="s">
        <v>511</v>
      </c>
      <c r="Y8" s="2380"/>
      <c r="Z8" s="2380"/>
      <c r="AA8" s="2374" t="s">
        <v>693</v>
      </c>
      <c r="AB8" s="2380"/>
      <c r="AC8" s="2380"/>
      <c r="AD8" s="2374" t="s">
        <v>513</v>
      </c>
      <c r="AE8" s="2380"/>
      <c r="AF8" s="2380"/>
      <c r="AG8" s="2374" t="s">
        <v>694</v>
      </c>
      <c r="AH8" s="2380"/>
      <c r="AI8" s="2393"/>
      <c r="AJ8" s="2375" t="s">
        <v>695</v>
      </c>
      <c r="AK8" s="2375"/>
      <c r="AL8" s="2376"/>
      <c r="AM8" s="2374" t="s">
        <v>696</v>
      </c>
      <c r="AN8" s="2375"/>
      <c r="AO8" s="2376"/>
      <c r="AP8" s="2374" t="s">
        <v>697</v>
      </c>
      <c r="AQ8" s="2375"/>
      <c r="AR8" s="2376"/>
      <c r="AS8" s="2374" t="s">
        <v>698</v>
      </c>
      <c r="AT8" s="2375"/>
      <c r="AU8" s="2376"/>
      <c r="AV8" s="2406" t="s">
        <v>1090</v>
      </c>
      <c r="AW8" s="2407"/>
      <c r="AX8" s="2408"/>
      <c r="AY8" s="2374" t="s">
        <v>247</v>
      </c>
      <c r="AZ8" s="2380"/>
      <c r="BA8" s="2393"/>
      <c r="BB8" s="2374" t="s">
        <v>699</v>
      </c>
      <c r="BC8" s="2380"/>
      <c r="BD8" s="2393"/>
      <c r="BE8" s="2406" t="s">
        <v>701</v>
      </c>
      <c r="BF8" s="2407"/>
      <c r="BG8" s="2408"/>
      <c r="BH8" s="2413" t="s">
        <v>501</v>
      </c>
      <c r="BI8" s="2414"/>
      <c r="BJ8" s="2415"/>
      <c r="BK8" s="2406" t="s">
        <v>150</v>
      </c>
      <c r="BL8" s="2407"/>
      <c r="BM8" s="2408"/>
      <c r="BN8" s="2406" t="s">
        <v>502</v>
      </c>
      <c r="BO8" s="2407"/>
      <c r="BP8" s="2408"/>
      <c r="BQ8" s="2374" t="s">
        <v>504</v>
      </c>
      <c r="BR8" s="2380"/>
      <c r="BS8" s="2393"/>
      <c r="BT8" s="2381" t="s">
        <v>506</v>
      </c>
      <c r="BU8" s="2382"/>
      <c r="BV8" s="2383"/>
      <c r="BW8" s="2381" t="s">
        <v>86</v>
      </c>
      <c r="BX8" s="2382"/>
      <c r="BY8" s="2383"/>
      <c r="BZ8" s="2381" t="s">
        <v>151</v>
      </c>
      <c r="CA8" s="2382"/>
      <c r="CB8" s="2383"/>
      <c r="CC8" s="2381" t="s">
        <v>508</v>
      </c>
      <c r="CD8" s="2382"/>
      <c r="CE8" s="2383"/>
      <c r="CF8" s="2403" t="s">
        <v>1190</v>
      </c>
      <c r="CG8" s="2404"/>
      <c r="CH8" s="2405"/>
      <c r="CI8" s="2374" t="s">
        <v>509</v>
      </c>
      <c r="CJ8" s="2380"/>
      <c r="CK8" s="2380"/>
      <c r="CL8" s="2374" t="s">
        <v>1072</v>
      </c>
      <c r="CM8" s="2380"/>
      <c r="CN8" s="2393"/>
      <c r="CO8" s="2374" t="s">
        <v>1093</v>
      </c>
      <c r="CP8" s="2380"/>
      <c r="CQ8" s="2393"/>
      <c r="CR8" s="2374" t="s">
        <v>50</v>
      </c>
      <c r="CS8" s="2380"/>
      <c r="CT8" s="2393"/>
      <c r="CU8" s="2374" t="s">
        <v>1145</v>
      </c>
      <c r="CV8" s="2380"/>
      <c r="CW8" s="2380"/>
      <c r="CX8" s="2374" t="s">
        <v>1192</v>
      </c>
      <c r="CY8" s="2380"/>
      <c r="CZ8" s="2380"/>
      <c r="DA8" s="2369" t="s">
        <v>510</v>
      </c>
      <c r="DB8" s="2370"/>
      <c r="DC8" s="2392"/>
      <c r="DD8" s="2369" t="s">
        <v>248</v>
      </c>
      <c r="DE8" s="2370"/>
      <c r="DF8" s="2392"/>
      <c r="DG8" s="2374" t="s">
        <v>514</v>
      </c>
      <c r="DH8" s="2380"/>
      <c r="DI8" s="2393"/>
      <c r="DJ8" s="2374" t="s">
        <v>514</v>
      </c>
      <c r="DK8" s="2380"/>
      <c r="DL8" s="2380"/>
      <c r="DM8" s="2369" t="s">
        <v>357</v>
      </c>
      <c r="DN8" s="2370"/>
      <c r="DO8" s="2392"/>
      <c r="DP8" s="2374" t="s">
        <v>861</v>
      </c>
      <c r="DQ8" s="2375"/>
      <c r="DR8" s="2376"/>
      <c r="DS8" s="2374" t="s">
        <v>158</v>
      </c>
      <c r="DT8" s="2375"/>
      <c r="DU8" s="2376"/>
      <c r="DV8" s="2369" t="s">
        <v>683</v>
      </c>
      <c r="DW8" s="2370"/>
      <c r="DX8" s="2370"/>
      <c r="DY8" s="105"/>
    </row>
    <row r="9" spans="1:129" ht="12.75" customHeight="1" thickBot="1" x14ac:dyDescent="0.25">
      <c r="A9" s="106" t="s">
        <v>360</v>
      </c>
      <c r="B9" s="106" t="s">
        <v>358</v>
      </c>
      <c r="C9" s="2377" t="s">
        <v>686</v>
      </c>
      <c r="D9" s="2378"/>
      <c r="E9" s="2379"/>
      <c r="F9" s="107"/>
      <c r="G9" s="108"/>
      <c r="H9" s="108"/>
      <c r="I9" s="107"/>
      <c r="J9" s="108"/>
      <c r="K9" s="108"/>
      <c r="L9" s="2377" t="s">
        <v>689</v>
      </c>
      <c r="M9" s="2378"/>
      <c r="N9" s="2379"/>
      <c r="O9" s="2377" t="s">
        <v>152</v>
      </c>
      <c r="P9" s="2394"/>
      <c r="Q9" s="2395"/>
      <c r="R9" s="2377"/>
      <c r="S9" s="2394"/>
      <c r="T9" s="2395"/>
      <c r="U9" s="2377"/>
      <c r="V9" s="2378"/>
      <c r="W9" s="2379"/>
      <c r="X9" s="2377" t="s">
        <v>512</v>
      </c>
      <c r="Y9" s="2394"/>
      <c r="Z9" s="2395"/>
      <c r="AA9" s="2377"/>
      <c r="AB9" s="2378"/>
      <c r="AC9" s="2379"/>
      <c r="AD9" s="2377" t="s">
        <v>153</v>
      </c>
      <c r="AE9" s="2378"/>
      <c r="AF9" s="2379"/>
      <c r="AG9" s="1026"/>
      <c r="AH9" s="1027"/>
      <c r="AI9" s="1028"/>
      <c r="AJ9" s="2394" t="s">
        <v>152</v>
      </c>
      <c r="AK9" s="2378"/>
      <c r="AL9" s="2379"/>
      <c r="AM9" s="2377"/>
      <c r="AN9" s="2378"/>
      <c r="AO9" s="2379"/>
      <c r="AP9" s="1026"/>
      <c r="AQ9" s="1027"/>
      <c r="AR9" s="1028"/>
      <c r="AS9" s="1026"/>
      <c r="AT9" s="1027"/>
      <c r="AU9" s="1028"/>
      <c r="AV9" s="2410" t="s">
        <v>1091</v>
      </c>
      <c r="AW9" s="2411"/>
      <c r="AX9" s="2412"/>
      <c r="AY9" s="109"/>
      <c r="AZ9" s="110"/>
      <c r="BA9" s="679"/>
      <c r="BB9" s="2377" t="s">
        <v>700</v>
      </c>
      <c r="BC9" s="2394"/>
      <c r="BD9" s="2395"/>
      <c r="BE9" s="2410" t="s">
        <v>702</v>
      </c>
      <c r="BF9" s="2411"/>
      <c r="BG9" s="2412"/>
      <c r="BH9" s="2371" t="s">
        <v>543</v>
      </c>
      <c r="BI9" s="2416"/>
      <c r="BJ9" s="2417"/>
      <c r="BK9" s="2410" t="s">
        <v>153</v>
      </c>
      <c r="BL9" s="2411"/>
      <c r="BM9" s="2412"/>
      <c r="BN9" s="2410" t="s">
        <v>503</v>
      </c>
      <c r="BO9" s="2411"/>
      <c r="BP9" s="2412"/>
      <c r="BQ9" s="2377" t="s">
        <v>505</v>
      </c>
      <c r="BR9" s="2394"/>
      <c r="BS9" s="2395"/>
      <c r="BT9" s="899"/>
      <c r="BU9" s="900"/>
      <c r="BV9" s="901"/>
      <c r="BW9" s="899"/>
      <c r="BX9" s="900"/>
      <c r="BY9" s="901"/>
      <c r="BZ9" s="2384" t="s">
        <v>507</v>
      </c>
      <c r="CA9" s="2385"/>
      <c r="CB9" s="2386"/>
      <c r="CC9" s="2384" t="s">
        <v>152</v>
      </c>
      <c r="CD9" s="2385"/>
      <c r="CE9" s="2386"/>
      <c r="CF9" s="2400"/>
      <c r="CG9" s="2401"/>
      <c r="CH9" s="2402"/>
      <c r="CI9" s="2377"/>
      <c r="CJ9" s="2394"/>
      <c r="CK9" s="2394"/>
      <c r="CL9" s="2377" t="s">
        <v>1073</v>
      </c>
      <c r="CM9" s="2394"/>
      <c r="CN9" s="2395"/>
      <c r="CO9" s="2377" t="s">
        <v>1092</v>
      </c>
      <c r="CP9" s="2394"/>
      <c r="CQ9" s="2395"/>
      <c r="CR9" s="2377" t="s">
        <v>1096</v>
      </c>
      <c r="CS9" s="2394"/>
      <c r="CT9" s="2395"/>
      <c r="CU9" s="2377"/>
      <c r="CV9" s="2394"/>
      <c r="CW9" s="2394"/>
      <c r="CX9" s="2377" t="s">
        <v>1191</v>
      </c>
      <c r="CY9" s="2394"/>
      <c r="CZ9" s="2394"/>
      <c r="DA9" s="2397" t="s">
        <v>543</v>
      </c>
      <c r="DB9" s="2398"/>
      <c r="DC9" s="2399"/>
      <c r="DD9" s="2371" t="s">
        <v>249</v>
      </c>
      <c r="DE9" s="2372"/>
      <c r="DF9" s="2373"/>
      <c r="DG9" s="2377" t="s">
        <v>515</v>
      </c>
      <c r="DH9" s="2394"/>
      <c r="DI9" s="2395"/>
      <c r="DJ9" s="2377" t="s">
        <v>1146</v>
      </c>
      <c r="DK9" s="2394"/>
      <c r="DL9" s="2394"/>
      <c r="DM9" s="2371" t="s">
        <v>543</v>
      </c>
      <c r="DN9" s="2372"/>
      <c r="DO9" s="2373"/>
      <c r="DP9" s="2377" t="s">
        <v>862</v>
      </c>
      <c r="DQ9" s="2378"/>
      <c r="DR9" s="2379"/>
      <c r="DS9" s="2377"/>
      <c r="DT9" s="2378"/>
      <c r="DU9" s="2379"/>
      <c r="DV9" s="2371"/>
      <c r="DW9" s="2372"/>
      <c r="DX9" s="2373"/>
      <c r="DY9" s="88" t="s">
        <v>192</v>
      </c>
    </row>
    <row r="10" spans="1:129" x14ac:dyDescent="0.2">
      <c r="A10" s="106"/>
      <c r="B10" s="106" t="s">
        <v>715</v>
      </c>
      <c r="C10" s="111" t="s">
        <v>154</v>
      </c>
      <c r="D10" s="112" t="s">
        <v>155</v>
      </c>
      <c r="E10" s="112" t="s">
        <v>189</v>
      </c>
      <c r="F10" s="111" t="s">
        <v>154</v>
      </c>
      <c r="G10" s="112" t="s">
        <v>155</v>
      </c>
      <c r="H10" s="112" t="s">
        <v>189</v>
      </c>
      <c r="I10" s="111" t="s">
        <v>154</v>
      </c>
      <c r="J10" s="112" t="s">
        <v>155</v>
      </c>
      <c r="K10" s="112" t="s">
        <v>189</v>
      </c>
      <c r="L10" s="111" t="s">
        <v>154</v>
      </c>
      <c r="M10" s="112" t="s">
        <v>155</v>
      </c>
      <c r="N10" s="112" t="s">
        <v>189</v>
      </c>
      <c r="O10" s="111" t="s">
        <v>154</v>
      </c>
      <c r="P10" s="112" t="s">
        <v>155</v>
      </c>
      <c r="Q10" s="112" t="s">
        <v>189</v>
      </c>
      <c r="R10" s="111" t="s">
        <v>154</v>
      </c>
      <c r="S10" s="112" t="s">
        <v>155</v>
      </c>
      <c r="T10" s="112" t="s">
        <v>189</v>
      </c>
      <c r="U10" s="111" t="s">
        <v>154</v>
      </c>
      <c r="V10" s="112" t="s">
        <v>155</v>
      </c>
      <c r="W10" s="112" t="s">
        <v>189</v>
      </c>
      <c r="X10" s="111" t="s">
        <v>154</v>
      </c>
      <c r="Y10" s="112" t="s">
        <v>155</v>
      </c>
      <c r="Z10" s="112" t="s">
        <v>189</v>
      </c>
      <c r="AA10" s="111" t="s">
        <v>154</v>
      </c>
      <c r="AB10" s="112" t="s">
        <v>155</v>
      </c>
      <c r="AC10" s="112" t="s">
        <v>189</v>
      </c>
      <c r="AD10" s="111" t="s">
        <v>154</v>
      </c>
      <c r="AE10" s="112" t="s">
        <v>155</v>
      </c>
      <c r="AF10" s="112" t="s">
        <v>189</v>
      </c>
      <c r="AG10" s="111" t="s">
        <v>154</v>
      </c>
      <c r="AH10" s="112" t="s">
        <v>155</v>
      </c>
      <c r="AI10" s="112" t="s">
        <v>189</v>
      </c>
      <c r="AJ10" s="111" t="s">
        <v>154</v>
      </c>
      <c r="AK10" s="112" t="s">
        <v>155</v>
      </c>
      <c r="AL10" s="112" t="s">
        <v>189</v>
      </c>
      <c r="AM10" s="111" t="s">
        <v>154</v>
      </c>
      <c r="AN10" s="112" t="s">
        <v>155</v>
      </c>
      <c r="AO10" s="112" t="s">
        <v>189</v>
      </c>
      <c r="AP10" s="111" t="s">
        <v>154</v>
      </c>
      <c r="AQ10" s="112" t="s">
        <v>155</v>
      </c>
      <c r="AR10" s="112" t="s">
        <v>189</v>
      </c>
      <c r="AS10" s="111" t="s">
        <v>154</v>
      </c>
      <c r="AT10" s="112" t="s">
        <v>155</v>
      </c>
      <c r="AU10" s="112" t="s">
        <v>189</v>
      </c>
      <c r="AV10" s="111" t="s">
        <v>154</v>
      </c>
      <c r="AW10" s="112" t="s">
        <v>155</v>
      </c>
      <c r="AX10" s="112" t="s">
        <v>189</v>
      </c>
      <c r="AY10" s="111" t="s">
        <v>154</v>
      </c>
      <c r="AZ10" s="112" t="s">
        <v>155</v>
      </c>
      <c r="BA10" s="112" t="s">
        <v>189</v>
      </c>
      <c r="BB10" s="111" t="s">
        <v>154</v>
      </c>
      <c r="BC10" s="112" t="s">
        <v>155</v>
      </c>
      <c r="BD10" s="112" t="s">
        <v>189</v>
      </c>
      <c r="BE10" s="111" t="s">
        <v>154</v>
      </c>
      <c r="BF10" s="112" t="s">
        <v>155</v>
      </c>
      <c r="BG10" s="112" t="s">
        <v>189</v>
      </c>
      <c r="BH10" s="111" t="s">
        <v>154</v>
      </c>
      <c r="BI10" s="112" t="s">
        <v>155</v>
      </c>
      <c r="BJ10" s="112" t="s">
        <v>189</v>
      </c>
      <c r="BK10" s="111" t="s">
        <v>154</v>
      </c>
      <c r="BL10" s="112" t="s">
        <v>155</v>
      </c>
      <c r="BM10" s="112" t="s">
        <v>189</v>
      </c>
      <c r="BN10" s="111" t="s">
        <v>154</v>
      </c>
      <c r="BO10" s="112" t="s">
        <v>155</v>
      </c>
      <c r="BP10" s="112" t="s">
        <v>189</v>
      </c>
      <c r="BQ10" s="111" t="s">
        <v>154</v>
      </c>
      <c r="BR10" s="112" t="s">
        <v>155</v>
      </c>
      <c r="BS10" s="112" t="s">
        <v>189</v>
      </c>
      <c r="BT10" s="111" t="s">
        <v>154</v>
      </c>
      <c r="BU10" s="112" t="s">
        <v>155</v>
      </c>
      <c r="BV10" s="112" t="s">
        <v>189</v>
      </c>
      <c r="BW10" s="111" t="s">
        <v>154</v>
      </c>
      <c r="BX10" s="112" t="s">
        <v>155</v>
      </c>
      <c r="BY10" s="112" t="s">
        <v>189</v>
      </c>
      <c r="BZ10" s="111" t="s">
        <v>154</v>
      </c>
      <c r="CA10" s="112" t="s">
        <v>155</v>
      </c>
      <c r="CB10" s="112" t="s">
        <v>189</v>
      </c>
      <c r="CC10" s="111" t="s">
        <v>154</v>
      </c>
      <c r="CD10" s="112" t="s">
        <v>155</v>
      </c>
      <c r="CE10" s="112" t="s">
        <v>189</v>
      </c>
      <c r="CF10" s="111" t="s">
        <v>154</v>
      </c>
      <c r="CG10" s="112" t="s">
        <v>155</v>
      </c>
      <c r="CH10" s="112" t="s">
        <v>189</v>
      </c>
      <c r="CI10" s="111" t="s">
        <v>154</v>
      </c>
      <c r="CJ10" s="112" t="s">
        <v>155</v>
      </c>
      <c r="CK10" s="111" t="s">
        <v>189</v>
      </c>
      <c r="CL10" s="111" t="s">
        <v>154</v>
      </c>
      <c r="CM10" s="112" t="s">
        <v>155</v>
      </c>
      <c r="CN10" s="112" t="s">
        <v>189</v>
      </c>
      <c r="CO10" s="111" t="s">
        <v>154</v>
      </c>
      <c r="CP10" s="112" t="s">
        <v>155</v>
      </c>
      <c r="CQ10" s="112" t="s">
        <v>189</v>
      </c>
      <c r="CR10" s="111" t="s">
        <v>154</v>
      </c>
      <c r="CS10" s="112" t="s">
        <v>155</v>
      </c>
      <c r="CT10" s="112" t="s">
        <v>189</v>
      </c>
      <c r="CU10" s="111" t="s">
        <v>154</v>
      </c>
      <c r="CV10" s="112" t="s">
        <v>155</v>
      </c>
      <c r="CW10" s="111" t="s">
        <v>189</v>
      </c>
      <c r="CX10" s="111" t="s">
        <v>154</v>
      </c>
      <c r="CY10" s="112" t="s">
        <v>155</v>
      </c>
      <c r="CZ10" s="112" t="s">
        <v>189</v>
      </c>
      <c r="DA10" s="111" t="s">
        <v>154</v>
      </c>
      <c r="DB10" s="112" t="s">
        <v>155</v>
      </c>
      <c r="DC10" s="112" t="s">
        <v>189</v>
      </c>
      <c r="DD10" s="113" t="s">
        <v>154</v>
      </c>
      <c r="DE10" s="58" t="s">
        <v>155</v>
      </c>
      <c r="DF10" s="58" t="s">
        <v>189</v>
      </c>
      <c r="DG10" s="111" t="s">
        <v>154</v>
      </c>
      <c r="DH10" s="112" t="s">
        <v>155</v>
      </c>
      <c r="DI10" s="112" t="s">
        <v>189</v>
      </c>
      <c r="DJ10" s="111" t="s">
        <v>154</v>
      </c>
      <c r="DK10" s="112" t="s">
        <v>155</v>
      </c>
      <c r="DL10" s="111" t="s">
        <v>189</v>
      </c>
      <c r="DM10" s="113" t="s">
        <v>154</v>
      </c>
      <c r="DN10" s="58" t="s">
        <v>155</v>
      </c>
      <c r="DO10" s="58" t="s">
        <v>189</v>
      </c>
      <c r="DP10" s="1823" t="s">
        <v>154</v>
      </c>
      <c r="DQ10" s="1824" t="s">
        <v>155</v>
      </c>
      <c r="DR10" s="1824" t="s">
        <v>189</v>
      </c>
      <c r="DS10" s="394" t="s">
        <v>154</v>
      </c>
      <c r="DT10" s="112" t="s">
        <v>155</v>
      </c>
      <c r="DU10" s="112" t="s">
        <v>189</v>
      </c>
      <c r="DV10" s="113" t="s">
        <v>154</v>
      </c>
      <c r="DW10" s="58" t="s">
        <v>155</v>
      </c>
      <c r="DX10" s="113" t="s">
        <v>189</v>
      </c>
      <c r="DY10" s="88" t="s">
        <v>190</v>
      </c>
    </row>
    <row r="11" spans="1:129" ht="13.5" thickBot="1" x14ac:dyDescent="0.25">
      <c r="A11" s="114"/>
      <c r="B11" s="114"/>
      <c r="C11" s="2387" t="s">
        <v>8</v>
      </c>
      <c r="D11" s="2388"/>
      <c r="E11" s="115"/>
      <c r="F11" s="2387" t="s">
        <v>8</v>
      </c>
      <c r="G11" s="2388"/>
      <c r="H11" s="115"/>
      <c r="I11" s="2387" t="s">
        <v>8</v>
      </c>
      <c r="J11" s="2388"/>
      <c r="K11" s="115"/>
      <c r="L11" s="2387" t="s">
        <v>8</v>
      </c>
      <c r="M11" s="2388"/>
      <c r="N11" s="115"/>
      <c r="O11" s="2387" t="s">
        <v>8</v>
      </c>
      <c r="P11" s="2388"/>
      <c r="Q11" s="115"/>
      <c r="R11" s="2387" t="s">
        <v>8</v>
      </c>
      <c r="S11" s="2388"/>
      <c r="T11" s="115"/>
      <c r="U11" s="2387" t="s">
        <v>8</v>
      </c>
      <c r="V11" s="2388"/>
      <c r="W11" s="115"/>
      <c r="X11" s="2387" t="s">
        <v>8</v>
      </c>
      <c r="Y11" s="2388"/>
      <c r="Z11" s="115"/>
      <c r="AA11" s="2387" t="s">
        <v>8</v>
      </c>
      <c r="AB11" s="2388"/>
      <c r="AC11" s="115"/>
      <c r="AD11" s="2387" t="s">
        <v>8</v>
      </c>
      <c r="AE11" s="2388"/>
      <c r="AF11" s="115"/>
      <c r="AG11" s="2387" t="s">
        <v>8</v>
      </c>
      <c r="AH11" s="2388"/>
      <c r="AI11" s="115"/>
      <c r="AJ11" s="2387" t="s">
        <v>8</v>
      </c>
      <c r="AK11" s="2388"/>
      <c r="AL11" s="115"/>
      <c r="AM11" s="2387" t="s">
        <v>8</v>
      </c>
      <c r="AN11" s="2388"/>
      <c r="AO11" s="115"/>
      <c r="AP11" s="2387" t="s">
        <v>8</v>
      </c>
      <c r="AQ11" s="2388"/>
      <c r="AR11" s="115"/>
      <c r="AS11" s="2387" t="s">
        <v>8</v>
      </c>
      <c r="AT11" s="2388"/>
      <c r="AU11" s="115"/>
      <c r="AV11" s="2387" t="s">
        <v>8</v>
      </c>
      <c r="AW11" s="2388"/>
      <c r="AX11" s="115"/>
      <c r="AY11" s="2387" t="s">
        <v>8</v>
      </c>
      <c r="AZ11" s="2388"/>
      <c r="BA11" s="115"/>
      <c r="BB11" s="2387" t="s">
        <v>8</v>
      </c>
      <c r="BC11" s="2388"/>
      <c r="BD11" s="115"/>
      <c r="BE11" s="2387" t="s">
        <v>8</v>
      </c>
      <c r="BF11" s="2388"/>
      <c r="BG11" s="115"/>
      <c r="BH11" s="2387" t="s">
        <v>8</v>
      </c>
      <c r="BI11" s="2388"/>
      <c r="BJ11" s="115"/>
      <c r="BK11" s="2387" t="s">
        <v>8</v>
      </c>
      <c r="BL11" s="2388"/>
      <c r="BM11" s="115"/>
      <c r="BN11" s="2387" t="s">
        <v>8</v>
      </c>
      <c r="BO11" s="2388"/>
      <c r="BP11" s="115"/>
      <c r="BQ11" s="2387" t="s">
        <v>8</v>
      </c>
      <c r="BR11" s="2388"/>
      <c r="BS11" s="115"/>
      <c r="BT11" s="2387" t="s">
        <v>8</v>
      </c>
      <c r="BU11" s="2388"/>
      <c r="BV11" s="115"/>
      <c r="BW11" s="2387" t="s">
        <v>8</v>
      </c>
      <c r="BX11" s="2388"/>
      <c r="BY11" s="115"/>
      <c r="BZ11" s="2387" t="s">
        <v>8</v>
      </c>
      <c r="CA11" s="2388"/>
      <c r="CB11" s="115"/>
      <c r="CC11" s="2387" t="s">
        <v>8</v>
      </c>
      <c r="CD11" s="2388"/>
      <c r="CE11" s="115"/>
      <c r="CF11" s="2387" t="s">
        <v>8</v>
      </c>
      <c r="CG11" s="2388"/>
      <c r="CH11" s="115"/>
      <c r="CI11" s="2387" t="s">
        <v>8</v>
      </c>
      <c r="CJ11" s="2388"/>
      <c r="CK11" s="1809"/>
      <c r="CL11" s="2387" t="s">
        <v>8</v>
      </c>
      <c r="CM11" s="2388"/>
      <c r="CN11" s="115"/>
      <c r="CO11" s="2387" t="s">
        <v>8</v>
      </c>
      <c r="CP11" s="2388"/>
      <c r="CQ11" s="115"/>
      <c r="CR11" s="2387" t="s">
        <v>8</v>
      </c>
      <c r="CS11" s="2388"/>
      <c r="CT11" s="115"/>
      <c r="CU11" s="2387" t="s">
        <v>8</v>
      </c>
      <c r="CV11" s="2388"/>
      <c r="CW11" s="1911"/>
      <c r="CX11" s="2387" t="s">
        <v>8</v>
      </c>
      <c r="CY11" s="2388"/>
      <c r="CZ11" s="115"/>
      <c r="DA11" s="2387" t="s">
        <v>8</v>
      </c>
      <c r="DB11" s="2388"/>
      <c r="DC11" s="115"/>
      <c r="DD11" s="2389" t="s">
        <v>8</v>
      </c>
      <c r="DE11" s="2390"/>
      <c r="DF11" s="116"/>
      <c r="DG11" s="2387" t="s">
        <v>8</v>
      </c>
      <c r="DH11" s="2388"/>
      <c r="DI11" s="115"/>
      <c r="DJ11" s="2387" t="s">
        <v>8</v>
      </c>
      <c r="DK11" s="2388"/>
      <c r="DL11" s="1911"/>
      <c r="DM11" s="2389" t="s">
        <v>8</v>
      </c>
      <c r="DN11" s="2390"/>
      <c r="DO11" s="116"/>
      <c r="DP11" s="2387" t="s">
        <v>8</v>
      </c>
      <c r="DQ11" s="2388"/>
      <c r="DR11" s="115"/>
      <c r="DS11" s="2391" t="s">
        <v>8</v>
      </c>
      <c r="DT11" s="2388"/>
      <c r="DU11" s="115"/>
      <c r="DV11" s="2389" t="s">
        <v>8</v>
      </c>
      <c r="DW11" s="2390"/>
      <c r="DX11" s="1305"/>
      <c r="DY11" s="117"/>
    </row>
    <row r="12" spans="1:129" x14ac:dyDescent="0.2">
      <c r="A12" s="633">
        <v>1</v>
      </c>
      <c r="B12" s="633">
        <v>2</v>
      </c>
      <c r="C12" s="2297">
        <v>3</v>
      </c>
      <c r="D12" s="2241">
        <v>4</v>
      </c>
      <c r="E12" s="2298">
        <v>5</v>
      </c>
      <c r="F12" s="2297">
        <v>6</v>
      </c>
      <c r="G12" s="2241">
        <v>7</v>
      </c>
      <c r="H12" s="2298">
        <v>8</v>
      </c>
      <c r="I12" s="2297">
        <v>9</v>
      </c>
      <c r="J12" s="2241">
        <v>10</v>
      </c>
      <c r="K12" s="2298">
        <v>11</v>
      </c>
      <c r="L12" s="2297">
        <v>12</v>
      </c>
      <c r="M12" s="2241">
        <v>13</v>
      </c>
      <c r="N12" s="2298">
        <v>14</v>
      </c>
      <c r="O12" s="2297">
        <v>15</v>
      </c>
      <c r="P12" s="2241">
        <v>16</v>
      </c>
      <c r="Q12" s="2298">
        <v>17</v>
      </c>
      <c r="R12" s="2297">
        <v>18</v>
      </c>
      <c r="S12" s="2241">
        <v>19</v>
      </c>
      <c r="T12" s="2298">
        <v>20</v>
      </c>
      <c r="U12" s="2297">
        <v>21</v>
      </c>
      <c r="V12" s="2298">
        <v>22</v>
      </c>
      <c r="W12" s="2298">
        <v>23</v>
      </c>
      <c r="X12" s="2297">
        <v>3</v>
      </c>
      <c r="Y12" s="2242">
        <v>4</v>
      </c>
      <c r="Z12" s="2298">
        <v>5</v>
      </c>
      <c r="AA12" s="2297">
        <v>6</v>
      </c>
      <c r="AB12" s="2242">
        <v>7</v>
      </c>
      <c r="AC12" s="2298">
        <v>8</v>
      </c>
      <c r="AD12" s="2297">
        <v>9</v>
      </c>
      <c r="AE12" s="2242">
        <v>10</v>
      </c>
      <c r="AF12" s="2298">
        <v>11</v>
      </c>
      <c r="AG12" s="2297">
        <v>12</v>
      </c>
      <c r="AH12" s="2242">
        <v>13</v>
      </c>
      <c r="AI12" s="2298">
        <v>14</v>
      </c>
      <c r="AJ12" s="2297">
        <v>15</v>
      </c>
      <c r="AK12" s="2242">
        <v>16</v>
      </c>
      <c r="AL12" s="2298">
        <v>17</v>
      </c>
      <c r="AM12" s="2297">
        <v>18</v>
      </c>
      <c r="AN12" s="2242">
        <v>19</v>
      </c>
      <c r="AO12" s="2298">
        <v>20</v>
      </c>
      <c r="AP12" s="2297">
        <v>21</v>
      </c>
      <c r="AQ12" s="2242">
        <v>22</v>
      </c>
      <c r="AR12" s="2298">
        <v>23</v>
      </c>
      <c r="AS12" s="2297">
        <v>3</v>
      </c>
      <c r="AT12" s="2242">
        <v>4</v>
      </c>
      <c r="AU12" s="2298">
        <v>5</v>
      </c>
      <c r="AV12" s="2297">
        <v>6</v>
      </c>
      <c r="AW12" s="2242">
        <v>7</v>
      </c>
      <c r="AX12" s="2298">
        <v>8</v>
      </c>
      <c r="AY12" s="2297">
        <v>9</v>
      </c>
      <c r="AZ12" s="2242">
        <v>10</v>
      </c>
      <c r="BA12" s="2298">
        <v>11</v>
      </c>
      <c r="BB12" s="2297">
        <v>12</v>
      </c>
      <c r="BC12" s="2242">
        <v>13</v>
      </c>
      <c r="BD12" s="2298">
        <v>14</v>
      </c>
      <c r="BE12" s="2297">
        <v>15</v>
      </c>
      <c r="BF12" s="2242">
        <v>16</v>
      </c>
      <c r="BG12" s="2298">
        <v>17</v>
      </c>
      <c r="BH12" s="2297">
        <v>18</v>
      </c>
      <c r="BI12" s="2242">
        <v>19</v>
      </c>
      <c r="BJ12" s="2298">
        <v>20</v>
      </c>
      <c r="BK12" s="2297">
        <v>3</v>
      </c>
      <c r="BL12" s="2242">
        <v>4</v>
      </c>
      <c r="BM12" s="2298">
        <v>5</v>
      </c>
      <c r="BN12" s="2297">
        <v>6</v>
      </c>
      <c r="BO12" s="2242">
        <v>7</v>
      </c>
      <c r="BP12" s="2298">
        <v>8</v>
      </c>
      <c r="BQ12" s="2297">
        <v>9</v>
      </c>
      <c r="BR12" s="2242">
        <v>10</v>
      </c>
      <c r="BS12" s="2298">
        <v>11</v>
      </c>
      <c r="BT12" s="2297">
        <v>12</v>
      </c>
      <c r="BU12" s="2242">
        <v>13</v>
      </c>
      <c r="BV12" s="2298">
        <v>14</v>
      </c>
      <c r="BW12" s="2297">
        <v>15</v>
      </c>
      <c r="BX12" s="2242">
        <v>16</v>
      </c>
      <c r="BY12" s="2298">
        <v>17</v>
      </c>
      <c r="BZ12" s="2297">
        <v>18</v>
      </c>
      <c r="CA12" s="2242">
        <v>19</v>
      </c>
      <c r="CB12" s="2298">
        <v>20</v>
      </c>
      <c r="CC12" s="2297">
        <v>21</v>
      </c>
      <c r="CD12" s="2242">
        <v>22</v>
      </c>
      <c r="CE12" s="2298">
        <v>23</v>
      </c>
      <c r="CF12" s="2297">
        <v>3</v>
      </c>
      <c r="CG12" s="2242">
        <v>4</v>
      </c>
      <c r="CH12" s="2298">
        <v>5</v>
      </c>
      <c r="CI12" s="2297">
        <v>6</v>
      </c>
      <c r="CJ12" s="2242">
        <v>7</v>
      </c>
      <c r="CK12" s="1912">
        <v>8</v>
      </c>
      <c r="CL12" s="2297">
        <v>9</v>
      </c>
      <c r="CM12" s="2242">
        <v>10</v>
      </c>
      <c r="CN12" s="2298">
        <v>11</v>
      </c>
      <c r="CO12" s="2297">
        <v>12</v>
      </c>
      <c r="CP12" s="2242">
        <v>13</v>
      </c>
      <c r="CQ12" s="2298">
        <v>14</v>
      </c>
      <c r="CR12" s="2297">
        <v>15</v>
      </c>
      <c r="CS12" s="2242">
        <v>16</v>
      </c>
      <c r="CT12" s="2298">
        <v>17</v>
      </c>
      <c r="CU12" s="2297">
        <v>18</v>
      </c>
      <c r="CV12" s="2242">
        <v>19</v>
      </c>
      <c r="CW12" s="1912">
        <v>20</v>
      </c>
      <c r="CX12" s="2297">
        <v>21</v>
      </c>
      <c r="CY12" s="2242">
        <v>22</v>
      </c>
      <c r="CZ12" s="2298">
        <v>23</v>
      </c>
      <c r="DA12" s="2297">
        <v>3</v>
      </c>
      <c r="DB12" s="2242">
        <v>4</v>
      </c>
      <c r="DC12" s="2298">
        <v>5</v>
      </c>
      <c r="DD12" s="2297">
        <v>6</v>
      </c>
      <c r="DE12" s="2242">
        <v>7</v>
      </c>
      <c r="DF12" s="2298">
        <v>8</v>
      </c>
      <c r="DG12" s="2297">
        <v>9</v>
      </c>
      <c r="DH12" s="2242">
        <v>10</v>
      </c>
      <c r="DI12" s="2298">
        <v>11</v>
      </c>
      <c r="DJ12" s="2297">
        <v>12</v>
      </c>
      <c r="DK12" s="1912">
        <v>13</v>
      </c>
      <c r="DL12" s="1912">
        <v>14</v>
      </c>
      <c r="DM12" s="2297">
        <v>15</v>
      </c>
      <c r="DN12" s="2243">
        <v>16</v>
      </c>
      <c r="DO12" s="2298">
        <v>17</v>
      </c>
      <c r="DP12" s="2297">
        <v>3</v>
      </c>
      <c r="DQ12" s="2243">
        <v>4</v>
      </c>
      <c r="DR12" s="2298">
        <v>5</v>
      </c>
      <c r="DS12" s="2243">
        <v>6</v>
      </c>
      <c r="DT12" s="1912">
        <v>7</v>
      </c>
      <c r="DU12" s="2298">
        <v>8</v>
      </c>
      <c r="DV12" s="2297">
        <v>9</v>
      </c>
      <c r="DW12" s="2243">
        <v>10</v>
      </c>
      <c r="DX12" s="1912">
        <v>11</v>
      </c>
      <c r="DY12" s="633">
        <v>12</v>
      </c>
    </row>
    <row r="13" spans="1:129" hidden="1" x14ac:dyDescent="0.2">
      <c r="A13" s="634"/>
      <c r="B13" s="635"/>
      <c r="C13" s="539"/>
      <c r="D13" s="118"/>
      <c r="E13" s="538"/>
      <c r="F13" s="539"/>
      <c r="G13" s="118"/>
      <c r="H13" s="538"/>
      <c r="I13" s="539"/>
      <c r="J13" s="118"/>
      <c r="K13" s="538"/>
      <c r="L13" s="539"/>
      <c r="M13" s="118"/>
      <c r="N13" s="544"/>
      <c r="O13" s="545"/>
      <c r="P13" s="118"/>
      <c r="Q13" s="538"/>
      <c r="R13" s="539"/>
      <c r="S13" s="118"/>
      <c r="T13" s="538"/>
      <c r="U13" s="539"/>
      <c r="V13" s="118"/>
      <c r="W13" s="538"/>
      <c r="X13" s="539"/>
      <c r="Y13" s="550"/>
      <c r="Z13" s="538"/>
      <c r="AA13" s="539"/>
      <c r="AB13" s="550"/>
      <c r="AC13" s="538"/>
      <c r="AD13" s="539"/>
      <c r="AE13" s="550"/>
      <c r="AF13" s="538"/>
      <c r="AG13" s="539"/>
      <c r="AH13" s="550"/>
      <c r="AI13" s="538"/>
      <c r="AJ13" s="539"/>
      <c r="AK13" s="550"/>
      <c r="AL13" s="538"/>
      <c r="AM13" s="539"/>
      <c r="AN13" s="550"/>
      <c r="AO13" s="538"/>
      <c r="AP13" s="539"/>
      <c r="AQ13" s="550"/>
      <c r="AR13" s="538"/>
      <c r="AS13" s="539"/>
      <c r="AT13" s="550"/>
      <c r="AU13" s="538"/>
      <c r="AV13" s="539"/>
      <c r="AW13" s="550"/>
      <c r="AX13" s="538"/>
      <c r="AY13" s="539"/>
      <c r="AZ13" s="550"/>
      <c r="BA13" s="538"/>
      <c r="BB13" s="539"/>
      <c r="BC13" s="550"/>
      <c r="BD13" s="538"/>
      <c r="BE13" s="539"/>
      <c r="BF13" s="550"/>
      <c r="BG13" s="538"/>
      <c r="BH13" s="539"/>
      <c r="BI13" s="550"/>
      <c r="BJ13" s="538"/>
      <c r="BK13" s="539"/>
      <c r="BL13" s="550"/>
      <c r="BM13" s="538"/>
      <c r="BN13" s="539"/>
      <c r="BO13" s="550"/>
      <c r="BP13" s="538"/>
      <c r="BQ13" s="539"/>
      <c r="BR13" s="550"/>
      <c r="BS13" s="538"/>
      <c r="BT13" s="539"/>
      <c r="BU13" s="550"/>
      <c r="BV13" s="538"/>
      <c r="BW13" s="539"/>
      <c r="BX13" s="550"/>
      <c r="BY13" s="538"/>
      <c r="BZ13" s="539"/>
      <c r="CA13" s="550"/>
      <c r="CB13" s="538"/>
      <c r="CC13" s="539"/>
      <c r="CD13" s="550"/>
      <c r="CE13" s="538"/>
      <c r="CF13" s="539"/>
      <c r="CG13" s="550"/>
      <c r="CH13" s="538"/>
      <c r="CI13" s="539"/>
      <c r="CJ13" s="550"/>
      <c r="CK13" s="546"/>
      <c r="CL13" s="539"/>
      <c r="CM13" s="550"/>
      <c r="CN13" s="538"/>
      <c r="CO13" s="539"/>
      <c r="CP13" s="550"/>
      <c r="CQ13" s="538"/>
      <c r="CR13" s="550"/>
      <c r="CS13" s="550"/>
      <c r="CT13" s="550"/>
      <c r="CU13" s="550"/>
      <c r="CV13" s="550"/>
      <c r="CW13" s="1916"/>
      <c r="CX13" s="550"/>
      <c r="CY13" s="550"/>
      <c r="CZ13" s="550"/>
      <c r="DA13" s="1926"/>
      <c r="DB13" s="1916"/>
      <c r="DC13" s="1927"/>
      <c r="DD13" s="539"/>
      <c r="DE13" s="550"/>
      <c r="DF13" s="538"/>
      <c r="DG13" s="539"/>
      <c r="DH13" s="550"/>
      <c r="DI13" s="538"/>
      <c r="DJ13" s="539"/>
      <c r="DK13" s="546"/>
      <c r="DL13" s="1933"/>
      <c r="DM13" s="1935"/>
      <c r="DN13" s="1936"/>
      <c r="DO13" s="1937"/>
      <c r="DP13" s="539"/>
      <c r="DQ13" s="546"/>
      <c r="DR13" s="538"/>
      <c r="DS13" s="1817"/>
      <c r="DT13" s="546"/>
      <c r="DU13" s="538"/>
      <c r="DV13" s="557"/>
      <c r="DW13" s="556"/>
      <c r="DX13" s="1453"/>
      <c r="DY13" s="1463"/>
    </row>
    <row r="14" spans="1:129" ht="24.95" customHeight="1" x14ac:dyDescent="0.2">
      <c r="A14" s="1306" t="s">
        <v>318</v>
      </c>
      <c r="B14" s="1307" t="s">
        <v>800</v>
      </c>
      <c r="C14" s="541">
        <v>1152046</v>
      </c>
      <c r="D14" s="351">
        <v>1731196.4509999999</v>
      </c>
      <c r="E14" s="540">
        <v>1446822.2149999999</v>
      </c>
      <c r="F14" s="541">
        <v>270219</v>
      </c>
      <c r="G14" s="351">
        <v>207523.74300000002</v>
      </c>
      <c r="H14" s="540">
        <v>166208.67300000001</v>
      </c>
      <c r="I14" s="541">
        <v>33171</v>
      </c>
      <c r="J14" s="351">
        <v>60540</v>
      </c>
      <c r="K14" s="540">
        <v>50062.057000000008</v>
      </c>
      <c r="L14" s="541">
        <v>64455</v>
      </c>
      <c r="M14" s="351">
        <v>75141</v>
      </c>
      <c r="N14" s="540">
        <v>34368.964</v>
      </c>
      <c r="O14" s="541">
        <v>0</v>
      </c>
      <c r="P14" s="351">
        <v>0</v>
      </c>
      <c r="Q14" s="540">
        <v>0</v>
      </c>
      <c r="R14" s="541">
        <v>133166</v>
      </c>
      <c r="S14" s="351">
        <v>135299.53</v>
      </c>
      <c r="T14" s="540">
        <v>106946.121</v>
      </c>
      <c r="U14" s="541">
        <v>514019</v>
      </c>
      <c r="V14" s="351">
        <v>344928.049</v>
      </c>
      <c r="W14" s="540">
        <v>283934.06099999999</v>
      </c>
      <c r="X14" s="541">
        <v>145519</v>
      </c>
      <c r="Y14" s="551">
        <v>145366</v>
      </c>
      <c r="Z14" s="540">
        <v>109675.061</v>
      </c>
      <c r="AA14" s="541">
        <v>5510</v>
      </c>
      <c r="AB14" s="551">
        <v>5510</v>
      </c>
      <c r="AC14" s="540">
        <v>4510</v>
      </c>
      <c r="AD14" s="541">
        <v>463613</v>
      </c>
      <c r="AE14" s="551">
        <v>456613</v>
      </c>
      <c r="AF14" s="540">
        <v>443204.125</v>
      </c>
      <c r="AG14" s="541">
        <v>617755</v>
      </c>
      <c r="AH14" s="551">
        <v>599728</v>
      </c>
      <c r="AI14" s="540">
        <v>496786.40100000007</v>
      </c>
      <c r="AJ14" s="541">
        <v>0</v>
      </c>
      <c r="AK14" s="551">
        <v>7550</v>
      </c>
      <c r="AL14" s="540">
        <v>0</v>
      </c>
      <c r="AM14" s="541">
        <v>734727</v>
      </c>
      <c r="AN14" s="551">
        <v>610454.9</v>
      </c>
      <c r="AO14" s="540">
        <v>594651.10399999993</v>
      </c>
      <c r="AP14" s="541">
        <v>53852</v>
      </c>
      <c r="AQ14" s="551">
        <v>35339</v>
      </c>
      <c r="AR14" s="540">
        <v>22290.401999999998</v>
      </c>
      <c r="AS14" s="541">
        <v>13500</v>
      </c>
      <c r="AT14" s="551">
        <v>11025</v>
      </c>
      <c r="AU14" s="540">
        <v>8400</v>
      </c>
      <c r="AV14" s="541">
        <v>848676</v>
      </c>
      <c r="AW14" s="551">
        <v>611682</v>
      </c>
      <c r="AX14" s="540">
        <v>533559.49599999993</v>
      </c>
      <c r="AY14" s="541">
        <v>5270</v>
      </c>
      <c r="AZ14" s="551">
        <v>9498</v>
      </c>
      <c r="BA14" s="540">
        <v>5094.9170000000004</v>
      </c>
      <c r="BB14" s="541">
        <v>1172215.317</v>
      </c>
      <c r="BC14" s="551">
        <v>4002791.0490000001</v>
      </c>
      <c r="BD14" s="540">
        <v>842038.9850000001</v>
      </c>
      <c r="BE14" s="541">
        <v>399004</v>
      </c>
      <c r="BF14" s="551">
        <v>251988</v>
      </c>
      <c r="BG14" s="540">
        <v>67653.381999999998</v>
      </c>
      <c r="BH14" s="541">
        <v>6626717.3169999998</v>
      </c>
      <c r="BI14" s="551">
        <v>9302173.7219999991</v>
      </c>
      <c r="BJ14" s="540">
        <v>5216205.9639999997</v>
      </c>
      <c r="BK14" s="541">
        <v>635</v>
      </c>
      <c r="BL14" s="551">
        <v>635</v>
      </c>
      <c r="BM14" s="540">
        <v>373.81900000000002</v>
      </c>
      <c r="BN14" s="541">
        <v>174208</v>
      </c>
      <c r="BO14" s="551">
        <v>182889</v>
      </c>
      <c r="BP14" s="540">
        <v>112270.97899999998</v>
      </c>
      <c r="BQ14" s="541">
        <v>93756</v>
      </c>
      <c r="BR14" s="551">
        <v>93756</v>
      </c>
      <c r="BS14" s="540">
        <v>93756</v>
      </c>
      <c r="BT14" s="541">
        <v>25400</v>
      </c>
      <c r="BU14" s="551">
        <v>29461.161</v>
      </c>
      <c r="BV14" s="540">
        <v>17740.411</v>
      </c>
      <c r="BW14" s="541">
        <v>0</v>
      </c>
      <c r="BX14" s="551">
        <v>50.8</v>
      </c>
      <c r="BY14" s="540">
        <v>0</v>
      </c>
      <c r="BZ14" s="541">
        <v>50962</v>
      </c>
      <c r="CA14" s="551">
        <v>64307.199999999997</v>
      </c>
      <c r="CB14" s="540">
        <v>63829.665000000001</v>
      </c>
      <c r="CC14" s="541">
        <v>612736</v>
      </c>
      <c r="CD14" s="551">
        <v>608493.95499999996</v>
      </c>
      <c r="CE14" s="540">
        <v>308236.05800000002</v>
      </c>
      <c r="CF14" s="541">
        <v>2500</v>
      </c>
      <c r="CG14" s="551">
        <v>7650</v>
      </c>
      <c r="CH14" s="540">
        <v>4321.0140000000001</v>
      </c>
      <c r="CI14" s="541">
        <v>285551</v>
      </c>
      <c r="CJ14" s="551">
        <v>127393.25599999999</v>
      </c>
      <c r="CK14" s="547">
        <v>76437.302999999985</v>
      </c>
      <c r="CL14" s="541">
        <v>38597</v>
      </c>
      <c r="CM14" s="551">
        <v>37091.256999999998</v>
      </c>
      <c r="CN14" s="540">
        <v>23276.873999999996</v>
      </c>
      <c r="CO14" s="541">
        <v>3937</v>
      </c>
      <c r="CP14" s="551">
        <v>6421</v>
      </c>
      <c r="CQ14" s="540">
        <v>5501.567</v>
      </c>
      <c r="CR14" s="541">
        <v>500000</v>
      </c>
      <c r="CS14" s="351">
        <v>511683</v>
      </c>
      <c r="CT14" s="540">
        <v>11682.4</v>
      </c>
      <c r="CU14" s="541">
        <v>712</v>
      </c>
      <c r="CV14" s="351">
        <v>1566</v>
      </c>
      <c r="CW14" s="547">
        <v>866.3</v>
      </c>
      <c r="CX14" s="541">
        <v>0</v>
      </c>
      <c r="CY14" s="351">
        <v>0</v>
      </c>
      <c r="CZ14" s="540">
        <v>0</v>
      </c>
      <c r="DA14" s="541">
        <v>1788994</v>
      </c>
      <c r="DB14" s="1917">
        <v>1671397.6290000002</v>
      </c>
      <c r="DC14" s="540">
        <v>718292.39</v>
      </c>
      <c r="DD14" s="541">
        <v>8415711.3169999998</v>
      </c>
      <c r="DE14" s="551">
        <v>10973571.351</v>
      </c>
      <c r="DF14" s="540">
        <v>5934498.3539999994</v>
      </c>
      <c r="DG14" s="541">
        <v>39225</v>
      </c>
      <c r="DH14" s="551">
        <v>114884.33</v>
      </c>
      <c r="DI14" s="540">
        <v>38269.144</v>
      </c>
      <c r="DJ14" s="541">
        <v>3573461</v>
      </c>
      <c r="DK14" s="551">
        <v>3508056.3810000005</v>
      </c>
      <c r="DL14" s="547">
        <v>2927661.1220000004</v>
      </c>
      <c r="DM14" s="541">
        <v>3612686</v>
      </c>
      <c r="DN14" s="1917">
        <v>3622940.7110000001</v>
      </c>
      <c r="DO14" s="540">
        <v>2965930.2660000008</v>
      </c>
      <c r="DP14" s="541">
        <v>4637752</v>
      </c>
      <c r="DQ14" s="551">
        <v>4920999.3560000006</v>
      </c>
      <c r="DR14" s="540">
        <v>4569657.5080000004</v>
      </c>
      <c r="DS14" s="549">
        <v>2087460</v>
      </c>
      <c r="DT14" s="551">
        <v>2524122.173</v>
      </c>
      <c r="DU14" s="540">
        <v>2429878.9569999999</v>
      </c>
      <c r="DV14" s="541">
        <v>18753609.317000002</v>
      </c>
      <c r="DW14" s="551">
        <v>22041633.591000002</v>
      </c>
      <c r="DX14" s="547">
        <v>15899965.085000001</v>
      </c>
      <c r="DY14" s="1464">
        <v>72.136055702750838</v>
      </c>
    </row>
    <row r="15" spans="1:129" ht="23.1" customHeight="1" x14ac:dyDescent="0.2">
      <c r="A15" s="1380" t="s">
        <v>563</v>
      </c>
      <c r="B15" s="1381" t="s">
        <v>837</v>
      </c>
      <c r="C15" s="543"/>
      <c r="D15" s="392"/>
      <c r="E15" s="542"/>
      <c r="F15" s="543"/>
      <c r="G15" s="392"/>
      <c r="H15" s="542"/>
      <c r="I15" s="543"/>
      <c r="J15" s="392"/>
      <c r="K15" s="542"/>
      <c r="L15" s="543">
        <v>2170</v>
      </c>
      <c r="M15" s="392">
        <v>1954</v>
      </c>
      <c r="N15" s="542">
        <v>733.69799999999998</v>
      </c>
      <c r="O15" s="543"/>
      <c r="P15" s="392"/>
      <c r="Q15" s="542"/>
      <c r="R15" s="543"/>
      <c r="S15" s="392"/>
      <c r="T15" s="542"/>
      <c r="U15" s="543">
        <v>38016</v>
      </c>
      <c r="V15" s="392">
        <v>4232.8350000000009</v>
      </c>
      <c r="W15" s="1832"/>
      <c r="X15" s="543"/>
      <c r="Y15" s="552"/>
      <c r="Z15" s="542"/>
      <c r="AA15" s="543"/>
      <c r="AB15" s="552"/>
      <c r="AC15" s="542"/>
      <c r="AD15" s="543"/>
      <c r="AE15" s="552"/>
      <c r="AF15" s="542"/>
      <c r="AG15" s="543"/>
      <c r="AH15" s="552"/>
      <c r="AI15" s="542"/>
      <c r="AJ15" s="543"/>
      <c r="AK15" s="552"/>
      <c r="AL15" s="542"/>
      <c r="AM15" s="543"/>
      <c r="AN15" s="552"/>
      <c r="AO15" s="542"/>
      <c r="AP15" s="543"/>
      <c r="AQ15" s="552"/>
      <c r="AR15" s="542"/>
      <c r="AS15" s="543"/>
      <c r="AT15" s="552"/>
      <c r="AU15" s="542"/>
      <c r="AV15" s="543"/>
      <c r="AW15" s="552"/>
      <c r="AX15" s="542"/>
      <c r="AY15" s="543"/>
      <c r="AZ15" s="552"/>
      <c r="BA15" s="542"/>
      <c r="BB15" s="543">
        <v>115035</v>
      </c>
      <c r="BC15" s="552">
        <v>119163</v>
      </c>
      <c r="BD15" s="542">
        <v>118904.40899999999</v>
      </c>
      <c r="BE15" s="543"/>
      <c r="BF15" s="552"/>
      <c r="BG15" s="542"/>
      <c r="BH15" s="543">
        <v>155221</v>
      </c>
      <c r="BI15" s="552">
        <v>125349.83500000001</v>
      </c>
      <c r="BJ15" s="542">
        <v>119638.10699999999</v>
      </c>
      <c r="BK15" s="543"/>
      <c r="BL15" s="552"/>
      <c r="BM15" s="542"/>
      <c r="BN15" s="543">
        <v>150</v>
      </c>
      <c r="BO15" s="552"/>
      <c r="BP15" s="542"/>
      <c r="BQ15" s="543"/>
      <c r="BR15" s="552"/>
      <c r="BS15" s="542"/>
      <c r="BT15" s="543"/>
      <c r="BU15" s="552"/>
      <c r="BV15" s="542"/>
      <c r="BW15" s="543"/>
      <c r="BX15" s="552"/>
      <c r="BY15" s="542"/>
      <c r="BZ15" s="543"/>
      <c r="CA15" s="552"/>
      <c r="CB15" s="542"/>
      <c r="CC15" s="543">
        <v>2474</v>
      </c>
      <c r="CD15" s="552">
        <v>16298</v>
      </c>
      <c r="CE15" s="542">
        <v>11836.732</v>
      </c>
      <c r="CF15" s="543"/>
      <c r="CG15" s="552"/>
      <c r="CH15" s="542"/>
      <c r="CI15" s="543">
        <v>1800</v>
      </c>
      <c r="CJ15" s="552">
        <v>510</v>
      </c>
      <c r="CK15" s="548"/>
      <c r="CL15" s="543"/>
      <c r="CM15" s="552"/>
      <c r="CN15" s="542"/>
      <c r="CO15" s="543"/>
      <c r="CP15" s="552"/>
      <c r="CQ15" s="542"/>
      <c r="CR15" s="543"/>
      <c r="CS15" s="392"/>
      <c r="CT15" s="542"/>
      <c r="CU15" s="543"/>
      <c r="CV15" s="392"/>
      <c r="CW15" s="548"/>
      <c r="CX15" s="543"/>
      <c r="CY15" s="392"/>
      <c r="CZ15" s="542"/>
      <c r="DA15" s="543">
        <v>4424</v>
      </c>
      <c r="DB15" s="552">
        <v>16808</v>
      </c>
      <c r="DC15" s="542">
        <v>11836.732</v>
      </c>
      <c r="DD15" s="553">
        <v>159645</v>
      </c>
      <c r="DE15" s="554">
        <v>142157.83500000002</v>
      </c>
      <c r="DF15" s="555">
        <v>131474.83899999998</v>
      </c>
      <c r="DG15" s="543"/>
      <c r="DH15" s="552">
        <v>60081</v>
      </c>
      <c r="DI15" s="542">
        <v>660</v>
      </c>
      <c r="DJ15" s="543">
        <v>2396747</v>
      </c>
      <c r="DK15" s="548">
        <v>2343033.8570000003</v>
      </c>
      <c r="DL15" s="548">
        <v>2071667.9640000006</v>
      </c>
      <c r="DM15" s="543">
        <v>2396747</v>
      </c>
      <c r="DN15" s="548">
        <v>2403114.8570000003</v>
      </c>
      <c r="DO15" s="542">
        <v>2072327.9640000006</v>
      </c>
      <c r="DP15" s="543">
        <v>3303751</v>
      </c>
      <c r="DQ15" s="548">
        <v>3399888.2110000001</v>
      </c>
      <c r="DR15" s="542">
        <v>3209619.767</v>
      </c>
      <c r="DS15" s="393">
        <v>1502123</v>
      </c>
      <c r="DT15" s="548">
        <v>1660716.8559999999</v>
      </c>
      <c r="DU15" s="542">
        <v>1659936.8770000001</v>
      </c>
      <c r="DV15" s="543">
        <v>7362266</v>
      </c>
      <c r="DW15" s="393">
        <v>7605877.7590000005</v>
      </c>
      <c r="DX15" s="548">
        <v>7073359.4470000006</v>
      </c>
      <c r="DY15" s="1465">
        <v>92.998594917333861</v>
      </c>
    </row>
    <row r="16" spans="1:129" ht="23.1" customHeight="1" x14ac:dyDescent="0.2">
      <c r="A16" s="1380" t="s">
        <v>564</v>
      </c>
      <c r="B16" s="1382" t="s">
        <v>859</v>
      </c>
      <c r="C16" s="543"/>
      <c r="D16" s="392"/>
      <c r="E16" s="542"/>
      <c r="F16" s="543"/>
      <c r="G16" s="392"/>
      <c r="H16" s="542"/>
      <c r="I16" s="543"/>
      <c r="J16" s="392"/>
      <c r="K16" s="542"/>
      <c r="L16" s="543">
        <v>467</v>
      </c>
      <c r="M16" s="392">
        <v>566</v>
      </c>
      <c r="N16" s="542">
        <v>105.224</v>
      </c>
      <c r="O16" s="543"/>
      <c r="P16" s="392"/>
      <c r="Q16" s="542"/>
      <c r="R16" s="543"/>
      <c r="S16" s="392"/>
      <c r="T16" s="542"/>
      <c r="U16" s="543">
        <v>5652</v>
      </c>
      <c r="V16" s="392">
        <v>407.41399999999976</v>
      </c>
      <c r="W16" s="542"/>
      <c r="X16" s="543"/>
      <c r="Y16" s="552"/>
      <c r="Z16" s="542"/>
      <c r="AA16" s="543"/>
      <c r="AB16" s="552"/>
      <c r="AC16" s="542"/>
      <c r="AD16" s="543"/>
      <c r="AE16" s="552"/>
      <c r="AF16" s="542"/>
      <c r="AG16" s="543"/>
      <c r="AH16" s="552"/>
      <c r="AI16" s="542"/>
      <c r="AJ16" s="543"/>
      <c r="AK16" s="552"/>
      <c r="AL16" s="542"/>
      <c r="AM16" s="543"/>
      <c r="AN16" s="552"/>
      <c r="AO16" s="542"/>
      <c r="AP16" s="543"/>
      <c r="AQ16" s="552"/>
      <c r="AR16" s="542"/>
      <c r="AS16" s="543"/>
      <c r="AT16" s="552"/>
      <c r="AU16" s="542"/>
      <c r="AV16" s="543"/>
      <c r="AW16" s="552"/>
      <c r="AX16" s="542"/>
      <c r="AY16" s="543"/>
      <c r="AZ16" s="552"/>
      <c r="BA16" s="542"/>
      <c r="BB16" s="543">
        <v>19232</v>
      </c>
      <c r="BC16" s="552">
        <v>19332</v>
      </c>
      <c r="BD16" s="542">
        <v>16845.406999999999</v>
      </c>
      <c r="BE16" s="543"/>
      <c r="BF16" s="552"/>
      <c r="BG16" s="542"/>
      <c r="BH16" s="543">
        <v>25351</v>
      </c>
      <c r="BI16" s="552">
        <v>20305.414000000001</v>
      </c>
      <c r="BJ16" s="542">
        <v>16950.630999999998</v>
      </c>
      <c r="BK16" s="543">
        <v>26</v>
      </c>
      <c r="BL16" s="552">
        <v>26</v>
      </c>
      <c r="BM16" s="542">
        <v>14.718</v>
      </c>
      <c r="BN16" s="543">
        <v>80</v>
      </c>
      <c r="BO16" s="552"/>
      <c r="BP16" s="542"/>
      <c r="BQ16" s="543"/>
      <c r="BR16" s="552"/>
      <c r="BS16" s="542"/>
      <c r="BT16" s="543"/>
      <c r="BU16" s="552"/>
      <c r="BV16" s="542"/>
      <c r="BW16" s="543"/>
      <c r="BX16" s="552"/>
      <c r="BY16" s="542"/>
      <c r="BZ16" s="543"/>
      <c r="CA16" s="552"/>
      <c r="CB16" s="542"/>
      <c r="CC16" s="543">
        <v>1310</v>
      </c>
      <c r="CD16" s="552">
        <v>5574</v>
      </c>
      <c r="CE16" s="542">
        <v>1953.7649999999996</v>
      </c>
      <c r="CF16" s="543"/>
      <c r="CG16" s="552"/>
      <c r="CH16" s="542"/>
      <c r="CI16" s="543">
        <v>315</v>
      </c>
      <c r="CJ16" s="552">
        <v>185</v>
      </c>
      <c r="CK16" s="548"/>
      <c r="CL16" s="543"/>
      <c r="CM16" s="552"/>
      <c r="CN16" s="542"/>
      <c r="CO16" s="543"/>
      <c r="CP16" s="552"/>
      <c r="CQ16" s="542"/>
      <c r="CR16" s="543"/>
      <c r="CS16" s="392"/>
      <c r="CT16" s="542"/>
      <c r="CU16" s="543"/>
      <c r="CV16" s="392"/>
      <c r="CW16" s="548"/>
      <c r="CX16" s="543"/>
      <c r="CY16" s="392"/>
      <c r="CZ16" s="542"/>
      <c r="DA16" s="543">
        <v>1731</v>
      </c>
      <c r="DB16" s="552">
        <v>5785</v>
      </c>
      <c r="DC16" s="542">
        <v>1968.4829999999997</v>
      </c>
      <c r="DD16" s="553">
        <v>27082</v>
      </c>
      <c r="DE16" s="554">
        <v>26090.414000000001</v>
      </c>
      <c r="DF16" s="555">
        <v>18919.113999999998</v>
      </c>
      <c r="DG16" s="543"/>
      <c r="DH16" s="552">
        <v>9298.33</v>
      </c>
      <c r="DI16" s="542">
        <v>86.72</v>
      </c>
      <c r="DJ16" s="543">
        <v>448567</v>
      </c>
      <c r="DK16" s="548">
        <v>465180.68300000002</v>
      </c>
      <c r="DL16" s="548">
        <v>373473.93700000003</v>
      </c>
      <c r="DM16" s="543">
        <v>448567</v>
      </c>
      <c r="DN16" s="548">
        <v>474479.01300000004</v>
      </c>
      <c r="DO16" s="542">
        <v>373560.65700000001</v>
      </c>
      <c r="DP16" s="543">
        <v>645925</v>
      </c>
      <c r="DQ16" s="548">
        <v>660990.99600000004</v>
      </c>
      <c r="DR16" s="542">
        <v>592585</v>
      </c>
      <c r="DS16" s="393">
        <v>275663</v>
      </c>
      <c r="DT16" s="548">
        <v>305169.10800000001</v>
      </c>
      <c r="DU16" s="542">
        <v>278775.30099999998</v>
      </c>
      <c r="DV16" s="543">
        <v>1397237</v>
      </c>
      <c r="DW16" s="393">
        <v>1466729.531</v>
      </c>
      <c r="DX16" s="548">
        <v>1263840.0719999999</v>
      </c>
      <c r="DY16" s="1465">
        <v>86.167220696669801</v>
      </c>
    </row>
    <row r="17" spans="1:129" ht="23.1" customHeight="1" x14ac:dyDescent="0.2">
      <c r="A17" s="1380" t="s">
        <v>565</v>
      </c>
      <c r="B17" s="1381" t="s">
        <v>838</v>
      </c>
      <c r="C17" s="543">
        <v>1149046</v>
      </c>
      <c r="D17" s="392">
        <v>1670196.4509999999</v>
      </c>
      <c r="E17" s="542">
        <v>1446220.4309999999</v>
      </c>
      <c r="F17" s="543">
        <v>270219</v>
      </c>
      <c r="G17" s="392">
        <v>207523.74300000002</v>
      </c>
      <c r="H17" s="542">
        <v>166208.67300000001</v>
      </c>
      <c r="I17" s="543">
        <v>33171</v>
      </c>
      <c r="J17" s="392">
        <v>60540</v>
      </c>
      <c r="K17" s="542">
        <v>50062.057000000008</v>
      </c>
      <c r="L17" s="543">
        <v>61818</v>
      </c>
      <c r="M17" s="392">
        <v>72621</v>
      </c>
      <c r="N17" s="542">
        <v>33530.042000000001</v>
      </c>
      <c r="O17" s="543"/>
      <c r="P17" s="392"/>
      <c r="Q17" s="542"/>
      <c r="R17" s="543">
        <v>133166</v>
      </c>
      <c r="S17" s="392">
        <v>135299.53</v>
      </c>
      <c r="T17" s="542">
        <v>106946.121</v>
      </c>
      <c r="U17" s="543">
        <v>470351</v>
      </c>
      <c r="V17" s="392">
        <v>340287.8</v>
      </c>
      <c r="W17" s="542">
        <v>283934.06099999999</v>
      </c>
      <c r="X17" s="543">
        <v>22954</v>
      </c>
      <c r="Y17" s="552">
        <v>23013</v>
      </c>
      <c r="Z17" s="542">
        <v>14286.882</v>
      </c>
      <c r="AA17" s="543">
        <v>1000</v>
      </c>
      <c r="AB17" s="552">
        <v>1000</v>
      </c>
      <c r="AC17" s="542">
        <v>0</v>
      </c>
      <c r="AD17" s="543">
        <v>7000</v>
      </c>
      <c r="AE17" s="552"/>
      <c r="AF17" s="542"/>
      <c r="AG17" s="543">
        <v>584205</v>
      </c>
      <c r="AH17" s="552">
        <v>599468</v>
      </c>
      <c r="AI17" s="542">
        <v>496786.40100000007</v>
      </c>
      <c r="AJ17" s="543"/>
      <c r="AK17" s="552"/>
      <c r="AL17" s="542"/>
      <c r="AM17" s="543"/>
      <c r="AN17" s="552">
        <v>10917</v>
      </c>
      <c r="AO17" s="542">
        <v>3878.5079999999998</v>
      </c>
      <c r="AP17" s="543"/>
      <c r="AQ17" s="552"/>
      <c r="AR17" s="542"/>
      <c r="AS17" s="543"/>
      <c r="AT17" s="552"/>
      <c r="AU17" s="542"/>
      <c r="AV17" s="543">
        <v>848676</v>
      </c>
      <c r="AW17" s="552">
        <v>611682</v>
      </c>
      <c r="AX17" s="542">
        <v>533559.49599999993</v>
      </c>
      <c r="AY17" s="543">
        <v>5270</v>
      </c>
      <c r="AZ17" s="552">
        <v>9498</v>
      </c>
      <c r="BA17" s="542">
        <v>5094.9170000000004</v>
      </c>
      <c r="BB17" s="543">
        <v>401531.17200000002</v>
      </c>
      <c r="BC17" s="552">
        <v>533278.26599999995</v>
      </c>
      <c r="BD17" s="542">
        <v>395760.59400000004</v>
      </c>
      <c r="BE17" s="543">
        <v>399004</v>
      </c>
      <c r="BF17" s="552">
        <v>244388</v>
      </c>
      <c r="BG17" s="542">
        <v>67653.381999999998</v>
      </c>
      <c r="BH17" s="543">
        <v>4387411.1720000003</v>
      </c>
      <c r="BI17" s="552">
        <v>4519712.79</v>
      </c>
      <c r="BJ17" s="542">
        <v>3603921.5649999999</v>
      </c>
      <c r="BK17" s="543">
        <v>609</v>
      </c>
      <c r="BL17" s="552">
        <v>609</v>
      </c>
      <c r="BM17" s="542">
        <v>359.101</v>
      </c>
      <c r="BN17" s="543">
        <v>147533</v>
      </c>
      <c r="BO17" s="552">
        <v>172537</v>
      </c>
      <c r="BP17" s="542">
        <v>106782.24899999998</v>
      </c>
      <c r="BQ17" s="543">
        <v>93756</v>
      </c>
      <c r="BR17" s="552">
        <v>93756</v>
      </c>
      <c r="BS17" s="542">
        <v>93756</v>
      </c>
      <c r="BT17" s="543">
        <v>25400</v>
      </c>
      <c r="BU17" s="552">
        <v>29461.161</v>
      </c>
      <c r="BV17" s="542">
        <v>17740.411</v>
      </c>
      <c r="BW17" s="543"/>
      <c r="BX17" s="552">
        <v>50.8</v>
      </c>
      <c r="BY17" s="542"/>
      <c r="BZ17" s="543">
        <v>50962</v>
      </c>
      <c r="CA17" s="552">
        <v>64307.199999999997</v>
      </c>
      <c r="CB17" s="542">
        <v>63829.665000000001</v>
      </c>
      <c r="CC17" s="543">
        <v>322002</v>
      </c>
      <c r="CD17" s="552">
        <v>396129.71600000001</v>
      </c>
      <c r="CE17" s="542">
        <v>203712.61000000002</v>
      </c>
      <c r="CF17" s="543"/>
      <c r="CG17" s="552"/>
      <c r="CH17" s="542"/>
      <c r="CI17" s="543">
        <v>1780</v>
      </c>
      <c r="CJ17" s="552">
        <v>1050</v>
      </c>
      <c r="CK17" s="548"/>
      <c r="CL17" s="543">
        <v>38597</v>
      </c>
      <c r="CM17" s="552">
        <v>37091.256999999998</v>
      </c>
      <c r="CN17" s="542">
        <v>23276.873999999996</v>
      </c>
      <c r="CO17" s="543">
        <v>3937</v>
      </c>
      <c r="CP17" s="552">
        <v>6421</v>
      </c>
      <c r="CQ17" s="542">
        <v>5501.567</v>
      </c>
      <c r="CR17" s="543"/>
      <c r="CS17" s="392">
        <v>11683</v>
      </c>
      <c r="CT17" s="542">
        <v>11682.4</v>
      </c>
      <c r="CU17" s="543">
        <v>712</v>
      </c>
      <c r="CV17" s="392">
        <v>1566</v>
      </c>
      <c r="CW17" s="548">
        <v>866.3</v>
      </c>
      <c r="CX17" s="543"/>
      <c r="CY17" s="392"/>
      <c r="CZ17" s="542"/>
      <c r="DA17" s="543">
        <v>685288</v>
      </c>
      <c r="DB17" s="552">
        <v>814662.13400000008</v>
      </c>
      <c r="DC17" s="542">
        <v>527507.17700000003</v>
      </c>
      <c r="DD17" s="553">
        <v>5072699.1720000003</v>
      </c>
      <c r="DE17" s="554">
        <v>5334374.9240000006</v>
      </c>
      <c r="DF17" s="555">
        <v>4131428.7420000001</v>
      </c>
      <c r="DG17" s="543">
        <v>39225</v>
      </c>
      <c r="DH17" s="552">
        <v>45505</v>
      </c>
      <c r="DI17" s="542">
        <v>37522.423999999999</v>
      </c>
      <c r="DJ17" s="543">
        <v>728147</v>
      </c>
      <c r="DK17" s="552">
        <v>699841.8409999999</v>
      </c>
      <c r="DL17" s="548">
        <v>482519.22100000008</v>
      </c>
      <c r="DM17" s="543">
        <v>767372</v>
      </c>
      <c r="DN17" s="548">
        <v>745346.8409999999</v>
      </c>
      <c r="DO17" s="542">
        <v>520041.64500000008</v>
      </c>
      <c r="DP17" s="543">
        <v>688076</v>
      </c>
      <c r="DQ17" s="548">
        <v>833488.65399999998</v>
      </c>
      <c r="DR17" s="542">
        <v>740821.24600000004</v>
      </c>
      <c r="DS17" s="393">
        <v>309674</v>
      </c>
      <c r="DT17" s="548">
        <v>551736.20900000003</v>
      </c>
      <c r="DU17" s="542">
        <v>484666.77899999998</v>
      </c>
      <c r="DV17" s="543">
        <v>6837821.1720000003</v>
      </c>
      <c r="DW17" s="393">
        <v>7464946.6280000005</v>
      </c>
      <c r="DX17" s="548">
        <v>5876958.4120000005</v>
      </c>
      <c r="DY17" s="1465">
        <v>78.727400273115521</v>
      </c>
    </row>
    <row r="18" spans="1:129" s="119" customFormat="1" ht="20.100000000000001" customHeight="1" x14ac:dyDescent="0.2">
      <c r="A18" s="1383"/>
      <c r="B18" s="1682" t="s">
        <v>801</v>
      </c>
      <c r="C18" s="1325"/>
      <c r="D18" s="1326"/>
      <c r="E18" s="1327"/>
      <c r="F18" s="1325"/>
      <c r="G18" s="1326"/>
      <c r="H18" s="1327"/>
      <c r="I18" s="1325"/>
      <c r="J18" s="1326"/>
      <c r="K18" s="1327"/>
      <c r="L18" s="1325"/>
      <c r="M18" s="1326"/>
      <c r="N18" s="1327"/>
      <c r="O18" s="1325"/>
      <c r="P18" s="1326"/>
      <c r="Q18" s="1327"/>
      <c r="R18" s="1325"/>
      <c r="S18" s="1326"/>
      <c r="T18" s="1327"/>
      <c r="U18" s="1325"/>
      <c r="V18" s="1326"/>
      <c r="W18" s="1327"/>
      <c r="X18" s="1325"/>
      <c r="Y18" s="1328"/>
      <c r="Z18" s="1327"/>
      <c r="AA18" s="1325"/>
      <c r="AB18" s="1328"/>
      <c r="AC18" s="1327"/>
      <c r="AD18" s="1325"/>
      <c r="AE18" s="1328"/>
      <c r="AF18" s="1327"/>
      <c r="AG18" s="1325"/>
      <c r="AH18" s="1328"/>
      <c r="AI18" s="1327"/>
      <c r="AJ18" s="1325"/>
      <c r="AK18" s="1328"/>
      <c r="AL18" s="1327"/>
      <c r="AM18" s="1325"/>
      <c r="AN18" s="1328"/>
      <c r="AO18" s="1327"/>
      <c r="AP18" s="1325"/>
      <c r="AQ18" s="1328"/>
      <c r="AR18" s="1327"/>
      <c r="AS18" s="1325"/>
      <c r="AT18" s="1328"/>
      <c r="AU18" s="1327"/>
      <c r="AV18" s="1325"/>
      <c r="AW18" s="1328"/>
      <c r="AX18" s="1327"/>
      <c r="AY18" s="1325"/>
      <c r="AZ18" s="1328"/>
      <c r="BA18" s="1327"/>
      <c r="BB18" s="1325"/>
      <c r="BC18" s="1328"/>
      <c r="BD18" s="1327"/>
      <c r="BE18" s="1438"/>
      <c r="BF18" s="1439"/>
      <c r="BG18" s="1440"/>
      <c r="BH18" s="1438">
        <v>0</v>
      </c>
      <c r="BI18" s="1439">
        <v>0</v>
      </c>
      <c r="BJ18" s="1440">
        <v>0</v>
      </c>
      <c r="BK18" s="1376"/>
      <c r="BL18" s="1379"/>
      <c r="BM18" s="1378"/>
      <c r="BN18" s="1376"/>
      <c r="BO18" s="1379"/>
      <c r="BP18" s="1378"/>
      <c r="BQ18" s="1376"/>
      <c r="BR18" s="1379"/>
      <c r="BS18" s="1378"/>
      <c r="BT18" s="1376"/>
      <c r="BU18" s="1379"/>
      <c r="BV18" s="1378"/>
      <c r="BW18" s="1376"/>
      <c r="BX18" s="1379"/>
      <c r="BY18" s="1378"/>
      <c r="BZ18" s="1376"/>
      <c r="CA18" s="1379"/>
      <c r="CB18" s="1378"/>
      <c r="CC18" s="1376"/>
      <c r="CD18" s="1379"/>
      <c r="CE18" s="1378"/>
      <c r="CF18" s="1376"/>
      <c r="CG18" s="1379"/>
      <c r="CH18" s="1378"/>
      <c r="CI18" s="1376"/>
      <c r="CJ18" s="1379"/>
      <c r="CK18" s="1415"/>
      <c r="CL18" s="1376"/>
      <c r="CM18" s="1379"/>
      <c r="CN18" s="1378"/>
      <c r="CO18" s="1376"/>
      <c r="CP18" s="1379"/>
      <c r="CQ18" s="1378"/>
      <c r="CR18" s="1325"/>
      <c r="CS18" s="1326"/>
      <c r="CT18" s="1327"/>
      <c r="CU18" s="1325"/>
      <c r="CV18" s="1326"/>
      <c r="CW18" s="1920"/>
      <c r="CX18" s="1325"/>
      <c r="CY18" s="1326"/>
      <c r="CZ18" s="1327"/>
      <c r="DA18" s="1438">
        <v>0</v>
      </c>
      <c r="DB18" s="1439">
        <v>0</v>
      </c>
      <c r="DC18" s="1440">
        <v>0</v>
      </c>
      <c r="DD18" s="1376">
        <v>0</v>
      </c>
      <c r="DE18" s="1379">
        <v>0</v>
      </c>
      <c r="DF18" s="1378">
        <v>0</v>
      </c>
      <c r="DG18" s="1376"/>
      <c r="DH18" s="1379"/>
      <c r="DI18" s="1378"/>
      <c r="DJ18" s="1376"/>
      <c r="DK18" s="1415"/>
      <c r="DL18" s="1415"/>
      <c r="DM18" s="1438">
        <v>0</v>
      </c>
      <c r="DN18" s="1441">
        <v>0</v>
      </c>
      <c r="DO18" s="1440">
        <v>0</v>
      </c>
      <c r="DP18" s="1376"/>
      <c r="DQ18" s="1415"/>
      <c r="DR18" s="1378"/>
      <c r="DS18" s="1427"/>
      <c r="DT18" s="1415"/>
      <c r="DU18" s="1378"/>
      <c r="DV18" s="1438">
        <v>0</v>
      </c>
      <c r="DW18" s="1441">
        <v>0</v>
      </c>
      <c r="DX18" s="1454">
        <v>0</v>
      </c>
      <c r="DY18" s="1955">
        <v>0</v>
      </c>
    </row>
    <row r="19" spans="1:129" ht="24.95" customHeight="1" x14ac:dyDescent="0.2">
      <c r="A19" s="1308" t="s">
        <v>566</v>
      </c>
      <c r="B19" s="1309" t="s">
        <v>214</v>
      </c>
      <c r="C19" s="1338"/>
      <c r="D19" s="522"/>
      <c r="E19" s="665"/>
      <c r="F19" s="1338"/>
      <c r="G19" s="522"/>
      <c r="H19" s="665"/>
      <c r="I19" s="1338"/>
      <c r="J19" s="522"/>
      <c r="K19" s="665"/>
      <c r="L19" s="1338"/>
      <c r="M19" s="522"/>
      <c r="N19" s="665"/>
      <c r="O19" s="543"/>
      <c r="P19" s="392"/>
      <c r="Q19" s="542"/>
      <c r="R19" s="543"/>
      <c r="S19" s="392"/>
      <c r="T19" s="542"/>
      <c r="U19" s="543"/>
      <c r="V19" s="392"/>
      <c r="W19" s="542"/>
      <c r="X19" s="543">
        <v>77645</v>
      </c>
      <c r="Y19" s="552">
        <v>78933</v>
      </c>
      <c r="Z19" s="542">
        <v>55082.156999999999</v>
      </c>
      <c r="AA19" s="543"/>
      <c r="AB19" s="552"/>
      <c r="AC19" s="542"/>
      <c r="AD19" s="543"/>
      <c r="AE19" s="552"/>
      <c r="AF19" s="542"/>
      <c r="AG19" s="543"/>
      <c r="AH19" s="552"/>
      <c r="AI19" s="542"/>
      <c r="AJ19" s="543"/>
      <c r="AK19" s="552"/>
      <c r="AL19" s="542"/>
      <c r="AM19" s="543"/>
      <c r="AN19" s="552"/>
      <c r="AO19" s="542"/>
      <c r="AP19" s="543"/>
      <c r="AQ19" s="552"/>
      <c r="AR19" s="542"/>
      <c r="AS19" s="543"/>
      <c r="AT19" s="552"/>
      <c r="AU19" s="542"/>
      <c r="AV19" s="543"/>
      <c r="AW19" s="552"/>
      <c r="AX19" s="542"/>
      <c r="AY19" s="543"/>
      <c r="AZ19" s="552"/>
      <c r="BA19" s="542"/>
      <c r="BB19" s="543"/>
      <c r="BC19" s="552"/>
      <c r="BD19" s="542"/>
      <c r="BE19" s="543"/>
      <c r="BF19" s="552"/>
      <c r="BG19" s="542"/>
      <c r="BH19" s="543">
        <v>77645</v>
      </c>
      <c r="BI19" s="552">
        <v>78933</v>
      </c>
      <c r="BJ19" s="542">
        <v>55082.156999999999</v>
      </c>
      <c r="BK19" s="1338"/>
      <c r="BL19" s="1390"/>
      <c r="BM19" s="665"/>
      <c r="BN19" s="1338"/>
      <c r="BO19" s="1390"/>
      <c r="BP19" s="665"/>
      <c r="BQ19" s="1338"/>
      <c r="BR19" s="1390"/>
      <c r="BS19" s="665"/>
      <c r="BT19" s="1338"/>
      <c r="BU19" s="1390"/>
      <c r="BV19" s="665"/>
      <c r="BW19" s="1338"/>
      <c r="BX19" s="1390"/>
      <c r="BY19" s="665"/>
      <c r="BZ19" s="1338"/>
      <c r="CA19" s="1390"/>
      <c r="CB19" s="665"/>
      <c r="CC19" s="1338">
        <v>101250</v>
      </c>
      <c r="CD19" s="1390">
        <v>139473</v>
      </c>
      <c r="CE19" s="665">
        <v>88932.950999999986</v>
      </c>
      <c r="CF19" s="1338">
        <v>2500</v>
      </c>
      <c r="CG19" s="1390">
        <v>7650</v>
      </c>
      <c r="CH19" s="665">
        <v>4321.0140000000001</v>
      </c>
      <c r="CI19" s="1338">
        <v>17400</v>
      </c>
      <c r="CJ19" s="1390">
        <v>13900</v>
      </c>
      <c r="CK19" s="1411">
        <v>8518.2260000000006</v>
      </c>
      <c r="CL19" s="1338"/>
      <c r="CM19" s="1390"/>
      <c r="CN19" s="665"/>
      <c r="CO19" s="1338"/>
      <c r="CP19" s="1390"/>
      <c r="CQ19" s="665"/>
      <c r="CR19" s="543"/>
      <c r="CS19" s="392"/>
      <c r="CT19" s="542"/>
      <c r="CU19" s="543"/>
      <c r="CV19" s="392"/>
      <c r="CW19" s="548"/>
      <c r="CX19" s="543"/>
      <c r="CY19" s="392"/>
      <c r="CZ19" s="542"/>
      <c r="DA19" s="1338">
        <v>121150</v>
      </c>
      <c r="DB19" s="1928">
        <v>161023</v>
      </c>
      <c r="DC19" s="665">
        <v>101772.19099999998</v>
      </c>
      <c r="DD19" s="553">
        <v>198795</v>
      </c>
      <c r="DE19" s="554">
        <v>239956</v>
      </c>
      <c r="DF19" s="555">
        <v>156854.34799999997</v>
      </c>
      <c r="DG19" s="543"/>
      <c r="DH19" s="552"/>
      <c r="DI19" s="542"/>
      <c r="DJ19" s="543"/>
      <c r="DK19" s="548"/>
      <c r="DL19" s="548"/>
      <c r="DM19" s="543">
        <v>0</v>
      </c>
      <c r="DN19" s="393">
        <v>0</v>
      </c>
      <c r="DO19" s="542">
        <v>0</v>
      </c>
      <c r="DP19" s="543"/>
      <c r="DQ19" s="548"/>
      <c r="DR19" s="542"/>
      <c r="DS19" s="393"/>
      <c r="DT19" s="548"/>
      <c r="DU19" s="542"/>
      <c r="DV19" s="553">
        <v>198795</v>
      </c>
      <c r="DW19" s="1442">
        <v>239956</v>
      </c>
      <c r="DX19" s="1455">
        <v>156854.34799999997</v>
      </c>
      <c r="DY19" s="1464">
        <v>65.36796245978428</v>
      </c>
    </row>
    <row r="20" spans="1:129" ht="24.95" customHeight="1" x14ac:dyDescent="0.2">
      <c r="A20" s="1308" t="s">
        <v>37</v>
      </c>
      <c r="B20" s="1309" t="s">
        <v>518</v>
      </c>
      <c r="C20" s="541">
        <v>3000</v>
      </c>
      <c r="D20" s="351">
        <v>61000</v>
      </c>
      <c r="E20" s="540">
        <v>601.78399999999999</v>
      </c>
      <c r="F20" s="541">
        <v>0</v>
      </c>
      <c r="G20" s="351">
        <v>0</v>
      </c>
      <c r="H20" s="540">
        <v>0</v>
      </c>
      <c r="I20" s="541">
        <v>0</v>
      </c>
      <c r="J20" s="351">
        <v>0</v>
      </c>
      <c r="K20" s="540">
        <v>0</v>
      </c>
      <c r="L20" s="541">
        <v>0</v>
      </c>
      <c r="M20" s="351">
        <v>0</v>
      </c>
      <c r="N20" s="540">
        <v>0</v>
      </c>
      <c r="O20" s="541">
        <v>0</v>
      </c>
      <c r="P20" s="351">
        <v>0</v>
      </c>
      <c r="Q20" s="540">
        <v>0</v>
      </c>
      <c r="R20" s="541">
        <v>0</v>
      </c>
      <c r="S20" s="351">
        <v>0</v>
      </c>
      <c r="T20" s="540">
        <v>0</v>
      </c>
      <c r="U20" s="541">
        <v>0</v>
      </c>
      <c r="V20" s="351">
        <v>0</v>
      </c>
      <c r="W20" s="540">
        <v>0</v>
      </c>
      <c r="X20" s="541">
        <v>44920</v>
      </c>
      <c r="Y20" s="551">
        <v>43420</v>
      </c>
      <c r="Z20" s="540">
        <v>40306.021999999997</v>
      </c>
      <c r="AA20" s="541">
        <v>4510</v>
      </c>
      <c r="AB20" s="551">
        <v>4510</v>
      </c>
      <c r="AC20" s="540">
        <v>4510</v>
      </c>
      <c r="AD20" s="541">
        <v>456613</v>
      </c>
      <c r="AE20" s="551">
        <v>456613</v>
      </c>
      <c r="AF20" s="540">
        <v>443204.125</v>
      </c>
      <c r="AG20" s="541">
        <v>33550</v>
      </c>
      <c r="AH20" s="551">
        <v>260</v>
      </c>
      <c r="AI20" s="540">
        <v>0</v>
      </c>
      <c r="AJ20" s="541">
        <v>0</v>
      </c>
      <c r="AK20" s="551">
        <v>7550</v>
      </c>
      <c r="AL20" s="540">
        <v>0</v>
      </c>
      <c r="AM20" s="541">
        <v>734727</v>
      </c>
      <c r="AN20" s="551">
        <v>599537.9</v>
      </c>
      <c r="AO20" s="540">
        <v>590772.5959999999</v>
      </c>
      <c r="AP20" s="541">
        <v>53852</v>
      </c>
      <c r="AQ20" s="551">
        <v>35339</v>
      </c>
      <c r="AR20" s="540">
        <v>22290.401999999998</v>
      </c>
      <c r="AS20" s="541">
        <v>13500</v>
      </c>
      <c r="AT20" s="551">
        <v>11025</v>
      </c>
      <c r="AU20" s="540">
        <v>8400</v>
      </c>
      <c r="AV20" s="541">
        <v>0</v>
      </c>
      <c r="AW20" s="551">
        <v>0</v>
      </c>
      <c r="AX20" s="540">
        <v>0</v>
      </c>
      <c r="AY20" s="541">
        <v>0</v>
      </c>
      <c r="AZ20" s="551">
        <v>0</v>
      </c>
      <c r="BA20" s="540">
        <v>0</v>
      </c>
      <c r="BB20" s="541">
        <v>636417.14500000002</v>
      </c>
      <c r="BC20" s="551">
        <v>3331017.7830000003</v>
      </c>
      <c r="BD20" s="540">
        <v>310528.57500000001</v>
      </c>
      <c r="BE20" s="541">
        <v>0</v>
      </c>
      <c r="BF20" s="551">
        <v>7600</v>
      </c>
      <c r="BG20" s="540">
        <v>0</v>
      </c>
      <c r="BH20" s="1029">
        <v>1981089.145</v>
      </c>
      <c r="BI20" s="1410">
        <v>4557872.6830000002</v>
      </c>
      <c r="BJ20" s="1409">
        <v>1420613.5039999997</v>
      </c>
      <c r="BK20" s="541">
        <v>0</v>
      </c>
      <c r="BL20" s="551">
        <v>0</v>
      </c>
      <c r="BM20" s="540">
        <v>0</v>
      </c>
      <c r="BN20" s="541">
        <v>26445</v>
      </c>
      <c r="BO20" s="551">
        <v>10352</v>
      </c>
      <c r="BP20" s="540">
        <v>5488.73</v>
      </c>
      <c r="BQ20" s="541">
        <v>0</v>
      </c>
      <c r="BR20" s="551">
        <v>0</v>
      </c>
      <c r="BS20" s="540">
        <v>0</v>
      </c>
      <c r="BT20" s="541">
        <v>0</v>
      </c>
      <c r="BU20" s="551">
        <v>0</v>
      </c>
      <c r="BV20" s="540">
        <v>0</v>
      </c>
      <c r="BW20" s="541">
        <v>0</v>
      </c>
      <c r="BX20" s="551">
        <v>0</v>
      </c>
      <c r="BY20" s="540">
        <v>0</v>
      </c>
      <c r="BZ20" s="541">
        <v>0</v>
      </c>
      <c r="CA20" s="551">
        <v>0</v>
      </c>
      <c r="CB20" s="540">
        <v>0</v>
      </c>
      <c r="CC20" s="541">
        <v>185700</v>
      </c>
      <c r="CD20" s="551">
        <v>51019.238999999987</v>
      </c>
      <c r="CE20" s="540">
        <v>1800</v>
      </c>
      <c r="CF20" s="541">
        <v>0</v>
      </c>
      <c r="CG20" s="551">
        <v>0</v>
      </c>
      <c r="CH20" s="540">
        <v>0</v>
      </c>
      <c r="CI20" s="541">
        <v>264256</v>
      </c>
      <c r="CJ20" s="551">
        <v>111748.25599999999</v>
      </c>
      <c r="CK20" s="547">
        <v>67919.07699999999</v>
      </c>
      <c r="CL20" s="541">
        <v>0</v>
      </c>
      <c r="CM20" s="551">
        <v>0</v>
      </c>
      <c r="CN20" s="540">
        <v>0</v>
      </c>
      <c r="CO20" s="541">
        <v>0</v>
      </c>
      <c r="CP20" s="551">
        <v>0</v>
      </c>
      <c r="CQ20" s="540">
        <v>0</v>
      </c>
      <c r="CR20" s="541">
        <v>500000</v>
      </c>
      <c r="CS20" s="351">
        <v>500000</v>
      </c>
      <c r="CT20" s="540">
        <v>0</v>
      </c>
      <c r="CU20" s="541">
        <v>0</v>
      </c>
      <c r="CV20" s="351">
        <v>0</v>
      </c>
      <c r="CW20" s="547">
        <v>0</v>
      </c>
      <c r="CX20" s="541">
        <v>0</v>
      </c>
      <c r="CY20" s="351">
        <v>0</v>
      </c>
      <c r="CZ20" s="540">
        <v>0</v>
      </c>
      <c r="DA20" s="541">
        <v>976401</v>
      </c>
      <c r="DB20" s="1917">
        <v>673119.495</v>
      </c>
      <c r="DC20" s="540">
        <v>75207.807000000001</v>
      </c>
      <c r="DD20" s="541">
        <v>2957490.145</v>
      </c>
      <c r="DE20" s="551">
        <v>5230992.1779999994</v>
      </c>
      <c r="DF20" s="540">
        <v>1495821.3109999998</v>
      </c>
      <c r="DG20" s="541">
        <v>0</v>
      </c>
      <c r="DH20" s="551">
        <v>0</v>
      </c>
      <c r="DI20" s="540">
        <v>0</v>
      </c>
      <c r="DJ20" s="541">
        <v>0</v>
      </c>
      <c r="DK20" s="551">
        <v>0</v>
      </c>
      <c r="DL20" s="547">
        <v>0</v>
      </c>
      <c r="DM20" s="541">
        <v>0</v>
      </c>
      <c r="DN20" s="1917">
        <v>0</v>
      </c>
      <c r="DO20" s="540">
        <v>0</v>
      </c>
      <c r="DP20" s="541">
        <v>0</v>
      </c>
      <c r="DQ20" s="551">
        <v>26631.494999999999</v>
      </c>
      <c r="DR20" s="540">
        <v>26631.494999999999</v>
      </c>
      <c r="DS20" s="549">
        <v>0</v>
      </c>
      <c r="DT20" s="551">
        <v>6500</v>
      </c>
      <c r="DU20" s="540">
        <v>6500</v>
      </c>
      <c r="DV20" s="541">
        <v>2957490.145</v>
      </c>
      <c r="DW20" s="551">
        <v>5264123.6730000004</v>
      </c>
      <c r="DX20" s="547">
        <v>1528952.8059999999</v>
      </c>
      <c r="DY20" s="1465">
        <v>29.04477365989877</v>
      </c>
    </row>
    <row r="21" spans="1:129" ht="18" customHeight="1" x14ac:dyDescent="0.2">
      <c r="A21" s="1310" t="s">
        <v>802</v>
      </c>
      <c r="B21" s="1311" t="s">
        <v>803</v>
      </c>
      <c r="C21" s="583"/>
      <c r="D21" s="1295"/>
      <c r="E21" s="1296"/>
      <c r="F21" s="583"/>
      <c r="G21" s="1295"/>
      <c r="H21" s="1296"/>
      <c r="I21" s="583"/>
      <c r="J21" s="1295"/>
      <c r="K21" s="1296"/>
      <c r="L21" s="583"/>
      <c r="M21" s="1295"/>
      <c r="N21" s="1296"/>
      <c r="O21" s="583"/>
      <c r="P21" s="1295"/>
      <c r="Q21" s="1296"/>
      <c r="R21" s="583"/>
      <c r="S21" s="1295"/>
      <c r="T21" s="1296"/>
      <c r="U21" s="583"/>
      <c r="V21" s="1295"/>
      <c r="W21" s="1296"/>
      <c r="X21" s="583"/>
      <c r="Y21" s="1337"/>
      <c r="Z21" s="1296"/>
      <c r="AA21" s="583"/>
      <c r="AB21" s="1337"/>
      <c r="AC21" s="1296"/>
      <c r="AD21" s="583"/>
      <c r="AE21" s="1337"/>
      <c r="AF21" s="1296"/>
      <c r="AG21" s="583"/>
      <c r="AH21" s="1337"/>
      <c r="AI21" s="1296"/>
      <c r="AJ21" s="583"/>
      <c r="AK21" s="1337"/>
      <c r="AL21" s="1296"/>
      <c r="AM21" s="583"/>
      <c r="AN21" s="1337"/>
      <c r="AO21" s="1296"/>
      <c r="AP21" s="583"/>
      <c r="AQ21" s="1337"/>
      <c r="AR21" s="1296"/>
      <c r="AS21" s="583"/>
      <c r="AT21" s="1337"/>
      <c r="AU21" s="1296"/>
      <c r="AV21" s="583"/>
      <c r="AW21" s="1337"/>
      <c r="AX21" s="1296"/>
      <c r="AY21" s="583"/>
      <c r="AZ21" s="1337"/>
      <c r="BA21" s="1296"/>
      <c r="BB21" s="583"/>
      <c r="BC21" s="1337"/>
      <c r="BD21" s="1296"/>
      <c r="BE21" s="583"/>
      <c r="BF21" s="1337"/>
      <c r="BG21" s="1296"/>
      <c r="BH21" s="1387">
        <v>0</v>
      </c>
      <c r="BI21" s="1388">
        <v>0</v>
      </c>
      <c r="BJ21" s="1389">
        <v>0</v>
      </c>
      <c r="BK21" s="1387"/>
      <c r="BL21" s="1388"/>
      <c r="BM21" s="1389"/>
      <c r="BN21" s="1387"/>
      <c r="BO21" s="1388"/>
      <c r="BP21" s="1389"/>
      <c r="BQ21" s="1387"/>
      <c r="BR21" s="1388"/>
      <c r="BS21" s="1389"/>
      <c r="BT21" s="1387"/>
      <c r="BU21" s="1388"/>
      <c r="BV21" s="1389"/>
      <c r="BW21" s="1387"/>
      <c r="BX21" s="1388"/>
      <c r="BY21" s="1389"/>
      <c r="BZ21" s="1387"/>
      <c r="CA21" s="1388"/>
      <c r="CB21" s="1389"/>
      <c r="CC21" s="1387"/>
      <c r="CD21" s="1388"/>
      <c r="CE21" s="1389"/>
      <c r="CF21" s="1387"/>
      <c r="CG21" s="1388"/>
      <c r="CH21" s="1389"/>
      <c r="CI21" s="1387"/>
      <c r="CJ21" s="1388"/>
      <c r="CK21" s="1428"/>
      <c r="CL21" s="1387"/>
      <c r="CM21" s="1388"/>
      <c r="CN21" s="1389"/>
      <c r="CO21" s="1387"/>
      <c r="CP21" s="1388"/>
      <c r="CQ21" s="1389"/>
      <c r="CR21" s="583"/>
      <c r="CS21" s="1295"/>
      <c r="CT21" s="1296"/>
      <c r="CU21" s="583"/>
      <c r="CV21" s="1295"/>
      <c r="CW21" s="1921"/>
      <c r="CX21" s="583"/>
      <c r="CY21" s="1295"/>
      <c r="CZ21" s="1296"/>
      <c r="DA21" s="1929">
        <v>0</v>
      </c>
      <c r="DB21" s="1919">
        <v>0</v>
      </c>
      <c r="DC21" s="1930">
        <v>0</v>
      </c>
      <c r="DD21" s="1329">
        <v>0</v>
      </c>
      <c r="DE21" s="1332">
        <v>0</v>
      </c>
      <c r="DF21" s="1331">
        <v>0</v>
      </c>
      <c r="DG21" s="1387"/>
      <c r="DH21" s="1388"/>
      <c r="DI21" s="1389"/>
      <c r="DJ21" s="1387"/>
      <c r="DK21" s="1428"/>
      <c r="DL21" s="1934"/>
      <c r="DM21" s="1938">
        <v>0</v>
      </c>
      <c r="DN21" s="1939">
        <v>0</v>
      </c>
      <c r="DO21" s="1940">
        <v>0</v>
      </c>
      <c r="DP21" s="1387"/>
      <c r="DQ21" s="1428"/>
      <c r="DR21" s="1389"/>
      <c r="DS21" s="1818"/>
      <c r="DT21" s="1428"/>
      <c r="DU21" s="1389"/>
      <c r="DV21" s="543">
        <v>0</v>
      </c>
      <c r="DW21" s="393">
        <v>0</v>
      </c>
      <c r="DX21" s="548">
        <v>0</v>
      </c>
      <c r="DY21" s="1466">
        <v>0</v>
      </c>
    </row>
    <row r="22" spans="1:129" ht="18" customHeight="1" x14ac:dyDescent="0.2">
      <c r="A22" s="1310" t="s">
        <v>804</v>
      </c>
      <c r="B22" s="1311" t="s">
        <v>846</v>
      </c>
      <c r="C22" s="543"/>
      <c r="D22" s="392"/>
      <c r="E22" s="542"/>
      <c r="F22" s="543"/>
      <c r="G22" s="392"/>
      <c r="H22" s="542"/>
      <c r="I22" s="543"/>
      <c r="J22" s="392"/>
      <c r="K22" s="542"/>
      <c r="L22" s="543"/>
      <c r="M22" s="392"/>
      <c r="N22" s="542"/>
      <c r="O22" s="543"/>
      <c r="P22" s="392"/>
      <c r="Q22" s="542"/>
      <c r="R22" s="543"/>
      <c r="S22" s="392"/>
      <c r="T22" s="542"/>
      <c r="U22" s="543"/>
      <c r="V22" s="392"/>
      <c r="W22" s="542"/>
      <c r="X22" s="543"/>
      <c r="Y22" s="552"/>
      <c r="Z22" s="542"/>
      <c r="AA22" s="543"/>
      <c r="AB22" s="552"/>
      <c r="AC22" s="542"/>
      <c r="AD22" s="543"/>
      <c r="AE22" s="552"/>
      <c r="AF22" s="542"/>
      <c r="AG22" s="543"/>
      <c r="AH22" s="552"/>
      <c r="AI22" s="542"/>
      <c r="AJ22" s="543"/>
      <c r="AK22" s="552"/>
      <c r="AL22" s="542"/>
      <c r="AM22" s="543"/>
      <c r="AN22" s="552"/>
      <c r="AO22" s="542"/>
      <c r="AP22" s="543"/>
      <c r="AQ22" s="552"/>
      <c r="AR22" s="542"/>
      <c r="AS22" s="543"/>
      <c r="AT22" s="552"/>
      <c r="AU22" s="542"/>
      <c r="AV22" s="543"/>
      <c r="AW22" s="552"/>
      <c r="AX22" s="542"/>
      <c r="AY22" s="543"/>
      <c r="AZ22" s="552"/>
      <c r="BA22" s="542"/>
      <c r="BB22" s="543">
        <v>361322.14500000002</v>
      </c>
      <c r="BC22" s="552">
        <v>310528.57500000001</v>
      </c>
      <c r="BD22" s="542">
        <v>310528.57500000001</v>
      </c>
      <c r="BE22" s="543"/>
      <c r="BF22" s="552"/>
      <c r="BG22" s="542"/>
      <c r="BH22" s="1343">
        <v>361322.14500000002</v>
      </c>
      <c r="BI22" s="1346">
        <v>310528.57500000001</v>
      </c>
      <c r="BJ22" s="1345">
        <v>310528.57500000001</v>
      </c>
      <c r="BK22" s="1343"/>
      <c r="BL22" s="1346"/>
      <c r="BM22" s="1345"/>
      <c r="BN22" s="1343"/>
      <c r="BO22" s="1346"/>
      <c r="BP22" s="1345"/>
      <c r="BQ22" s="1343"/>
      <c r="BR22" s="1346"/>
      <c r="BS22" s="1345"/>
      <c r="BT22" s="1343"/>
      <c r="BU22" s="1346"/>
      <c r="BV22" s="1345"/>
      <c r="BW22" s="1343"/>
      <c r="BX22" s="1346"/>
      <c r="BY22" s="1345"/>
      <c r="BZ22" s="1343"/>
      <c r="CA22" s="1346"/>
      <c r="CB22" s="1345"/>
      <c r="CC22" s="1343"/>
      <c r="CD22" s="1346"/>
      <c r="CE22" s="1345"/>
      <c r="CF22" s="1343"/>
      <c r="CG22" s="1346"/>
      <c r="CH22" s="1345"/>
      <c r="CI22" s="1343"/>
      <c r="CJ22" s="1346"/>
      <c r="CK22" s="1414"/>
      <c r="CL22" s="1343"/>
      <c r="CM22" s="1346"/>
      <c r="CN22" s="1345"/>
      <c r="CO22" s="1343"/>
      <c r="CP22" s="1346"/>
      <c r="CQ22" s="1345"/>
      <c r="CR22" s="543"/>
      <c r="CS22" s="392"/>
      <c r="CT22" s="542"/>
      <c r="CU22" s="543"/>
      <c r="CV22" s="392"/>
      <c r="CW22" s="548"/>
      <c r="CX22" s="543"/>
      <c r="CY22" s="392"/>
      <c r="CZ22" s="542"/>
      <c r="DA22" s="1343">
        <v>0</v>
      </c>
      <c r="DB22" s="1346">
        <v>0</v>
      </c>
      <c r="DC22" s="1345">
        <v>0</v>
      </c>
      <c r="DD22" s="553">
        <v>361322.14500000002</v>
      </c>
      <c r="DE22" s="554">
        <v>310528.57500000001</v>
      </c>
      <c r="DF22" s="555">
        <v>310528.57500000001</v>
      </c>
      <c r="DG22" s="1343"/>
      <c r="DH22" s="1346"/>
      <c r="DI22" s="1345"/>
      <c r="DJ22" s="1343"/>
      <c r="DK22" s="1414"/>
      <c r="DL22" s="1414"/>
      <c r="DM22" s="543">
        <v>0</v>
      </c>
      <c r="DN22" s="392">
        <v>0</v>
      </c>
      <c r="DO22" s="542">
        <v>0</v>
      </c>
      <c r="DP22" s="1343"/>
      <c r="DQ22" s="1414">
        <v>26631.494999999999</v>
      </c>
      <c r="DR22" s="1345">
        <v>26631.494999999999</v>
      </c>
      <c r="DS22" s="1430"/>
      <c r="DT22" s="1414"/>
      <c r="DU22" s="1345"/>
      <c r="DV22" s="543">
        <v>361322.14500000002</v>
      </c>
      <c r="DW22" s="393">
        <v>337160.07</v>
      </c>
      <c r="DX22" s="548">
        <v>337160.07</v>
      </c>
      <c r="DY22" s="1465">
        <v>100</v>
      </c>
    </row>
    <row r="23" spans="1:129" ht="18" customHeight="1" x14ac:dyDescent="0.2">
      <c r="A23" s="1310" t="s">
        <v>805</v>
      </c>
      <c r="B23" s="1311" t="s">
        <v>847</v>
      </c>
      <c r="C23" s="543"/>
      <c r="D23" s="392"/>
      <c r="E23" s="542"/>
      <c r="F23" s="543"/>
      <c r="G23" s="392"/>
      <c r="H23" s="542"/>
      <c r="I23" s="543"/>
      <c r="J23" s="392"/>
      <c r="K23" s="542"/>
      <c r="L23" s="543"/>
      <c r="M23" s="392"/>
      <c r="N23" s="542"/>
      <c r="O23" s="543"/>
      <c r="P23" s="392"/>
      <c r="Q23" s="542"/>
      <c r="R23" s="543"/>
      <c r="S23" s="392"/>
      <c r="T23" s="542"/>
      <c r="U23" s="543"/>
      <c r="V23" s="392"/>
      <c r="W23" s="542"/>
      <c r="X23" s="543"/>
      <c r="Y23" s="552"/>
      <c r="Z23" s="542"/>
      <c r="AA23" s="543"/>
      <c r="AB23" s="552"/>
      <c r="AC23" s="542"/>
      <c r="AD23" s="543"/>
      <c r="AE23" s="552"/>
      <c r="AF23" s="542"/>
      <c r="AG23" s="543"/>
      <c r="AH23" s="552"/>
      <c r="AI23" s="542"/>
      <c r="AJ23" s="543"/>
      <c r="AK23" s="552"/>
      <c r="AL23" s="542"/>
      <c r="AM23" s="543"/>
      <c r="AN23" s="552"/>
      <c r="AO23" s="542"/>
      <c r="AP23" s="543"/>
      <c r="AQ23" s="552"/>
      <c r="AR23" s="542"/>
      <c r="AS23" s="543"/>
      <c r="AT23" s="552"/>
      <c r="AU23" s="542"/>
      <c r="AV23" s="543"/>
      <c r="AW23" s="552"/>
      <c r="AX23" s="542"/>
      <c r="AY23" s="543"/>
      <c r="AZ23" s="552"/>
      <c r="BA23" s="542"/>
      <c r="BB23" s="543"/>
      <c r="BC23" s="552"/>
      <c r="BD23" s="542"/>
      <c r="BE23" s="543"/>
      <c r="BF23" s="552"/>
      <c r="BG23" s="542"/>
      <c r="BH23" s="1343">
        <v>0</v>
      </c>
      <c r="BI23" s="1346">
        <v>0</v>
      </c>
      <c r="BJ23" s="1345">
        <v>0</v>
      </c>
      <c r="BK23" s="1343"/>
      <c r="BL23" s="1346"/>
      <c r="BM23" s="1345"/>
      <c r="BN23" s="1343"/>
      <c r="BO23" s="1346"/>
      <c r="BP23" s="1345"/>
      <c r="BQ23" s="1343"/>
      <c r="BR23" s="1346"/>
      <c r="BS23" s="1345"/>
      <c r="BT23" s="1343"/>
      <c r="BU23" s="1346"/>
      <c r="BV23" s="1345"/>
      <c r="BW23" s="1343"/>
      <c r="BX23" s="1346"/>
      <c r="BY23" s="1345"/>
      <c r="BZ23" s="1343"/>
      <c r="CA23" s="1346"/>
      <c r="CB23" s="1345"/>
      <c r="CC23" s="1343"/>
      <c r="CD23" s="1346"/>
      <c r="CE23" s="1345"/>
      <c r="CF23" s="1343"/>
      <c r="CG23" s="1346"/>
      <c r="CH23" s="1345"/>
      <c r="CI23" s="1343"/>
      <c r="CJ23" s="1346"/>
      <c r="CK23" s="1414"/>
      <c r="CL23" s="1343"/>
      <c r="CM23" s="1346"/>
      <c r="CN23" s="1345"/>
      <c r="CO23" s="1343"/>
      <c r="CP23" s="1346"/>
      <c r="CQ23" s="1345"/>
      <c r="CR23" s="543"/>
      <c r="CS23" s="392"/>
      <c r="CT23" s="542"/>
      <c r="CU23" s="543"/>
      <c r="CV23" s="392"/>
      <c r="CW23" s="548"/>
      <c r="CX23" s="543"/>
      <c r="CY23" s="392"/>
      <c r="CZ23" s="542"/>
      <c r="DA23" s="1343">
        <v>0</v>
      </c>
      <c r="DB23" s="1346">
        <v>0</v>
      </c>
      <c r="DC23" s="1345">
        <v>0</v>
      </c>
      <c r="DD23" s="553">
        <v>0</v>
      </c>
      <c r="DE23" s="554">
        <v>0</v>
      </c>
      <c r="DF23" s="555">
        <v>0</v>
      </c>
      <c r="DG23" s="1343"/>
      <c r="DH23" s="1346"/>
      <c r="DI23" s="1345"/>
      <c r="DJ23" s="1343"/>
      <c r="DK23" s="1414"/>
      <c r="DL23" s="1414"/>
      <c r="DM23" s="543">
        <v>0</v>
      </c>
      <c r="DN23" s="392">
        <v>0</v>
      </c>
      <c r="DO23" s="542">
        <v>0</v>
      </c>
      <c r="DP23" s="1343"/>
      <c r="DQ23" s="1414"/>
      <c r="DR23" s="1345"/>
      <c r="DS23" s="1430"/>
      <c r="DT23" s="1414"/>
      <c r="DU23" s="1345"/>
      <c r="DV23" s="543">
        <v>0</v>
      </c>
      <c r="DW23" s="393">
        <v>0</v>
      </c>
      <c r="DX23" s="548">
        <v>0</v>
      </c>
      <c r="DY23" s="1465">
        <v>0</v>
      </c>
    </row>
    <row r="24" spans="1:129" ht="18" customHeight="1" x14ac:dyDescent="0.2">
      <c r="A24" s="1310" t="s">
        <v>806</v>
      </c>
      <c r="B24" s="1311" t="s">
        <v>848</v>
      </c>
      <c r="C24" s="543"/>
      <c r="D24" s="392"/>
      <c r="E24" s="542"/>
      <c r="F24" s="543"/>
      <c r="G24" s="392"/>
      <c r="H24" s="542"/>
      <c r="I24" s="543"/>
      <c r="J24" s="392"/>
      <c r="K24" s="542"/>
      <c r="L24" s="543"/>
      <c r="M24" s="392"/>
      <c r="N24" s="542"/>
      <c r="O24" s="543"/>
      <c r="P24" s="392"/>
      <c r="Q24" s="542"/>
      <c r="R24" s="543"/>
      <c r="S24" s="392"/>
      <c r="T24" s="542"/>
      <c r="U24" s="543"/>
      <c r="V24" s="392"/>
      <c r="W24" s="542"/>
      <c r="X24" s="543"/>
      <c r="Y24" s="552"/>
      <c r="Z24" s="542"/>
      <c r="AA24" s="543"/>
      <c r="AB24" s="552"/>
      <c r="AC24" s="542"/>
      <c r="AD24" s="543"/>
      <c r="AE24" s="552"/>
      <c r="AF24" s="542"/>
      <c r="AG24" s="543"/>
      <c r="AH24" s="552"/>
      <c r="AI24" s="542"/>
      <c r="AJ24" s="543"/>
      <c r="AK24" s="552"/>
      <c r="AL24" s="542"/>
      <c r="AM24" s="543"/>
      <c r="AN24" s="552"/>
      <c r="AO24" s="542"/>
      <c r="AP24" s="543"/>
      <c r="AQ24" s="552"/>
      <c r="AR24" s="542"/>
      <c r="AS24" s="543"/>
      <c r="AT24" s="552"/>
      <c r="AU24" s="542"/>
      <c r="AV24" s="543"/>
      <c r="AW24" s="552"/>
      <c r="AX24" s="542"/>
      <c r="AY24" s="543"/>
      <c r="AZ24" s="552"/>
      <c r="BA24" s="542"/>
      <c r="BB24" s="543"/>
      <c r="BC24" s="552"/>
      <c r="BD24" s="542"/>
      <c r="BE24" s="543"/>
      <c r="BF24" s="552"/>
      <c r="BG24" s="542"/>
      <c r="BH24" s="1343">
        <v>0</v>
      </c>
      <c r="BI24" s="1346">
        <v>0</v>
      </c>
      <c r="BJ24" s="1345">
        <v>0</v>
      </c>
      <c r="BK24" s="1343"/>
      <c r="BL24" s="1346"/>
      <c r="BM24" s="1345"/>
      <c r="BN24" s="1343"/>
      <c r="BO24" s="1346"/>
      <c r="BP24" s="1345"/>
      <c r="BQ24" s="1343"/>
      <c r="BR24" s="1346"/>
      <c r="BS24" s="1345"/>
      <c r="BT24" s="1343"/>
      <c r="BU24" s="1346"/>
      <c r="BV24" s="1345"/>
      <c r="BW24" s="1343"/>
      <c r="BX24" s="1346"/>
      <c r="BY24" s="1345"/>
      <c r="BZ24" s="1343"/>
      <c r="CA24" s="1346"/>
      <c r="CB24" s="1345"/>
      <c r="CC24" s="1343"/>
      <c r="CD24" s="1346"/>
      <c r="CE24" s="1345"/>
      <c r="CF24" s="1343"/>
      <c r="CG24" s="1346"/>
      <c r="CH24" s="1345"/>
      <c r="CI24" s="1343"/>
      <c r="CJ24" s="1346"/>
      <c r="CK24" s="1414"/>
      <c r="CL24" s="1343"/>
      <c r="CM24" s="1346"/>
      <c r="CN24" s="1345"/>
      <c r="CO24" s="1343"/>
      <c r="CP24" s="1346"/>
      <c r="CQ24" s="1345"/>
      <c r="CR24" s="543"/>
      <c r="CS24" s="392"/>
      <c r="CT24" s="542"/>
      <c r="CU24" s="543"/>
      <c r="CV24" s="392"/>
      <c r="CW24" s="548"/>
      <c r="CX24" s="543"/>
      <c r="CY24" s="392"/>
      <c r="CZ24" s="542"/>
      <c r="DA24" s="1343">
        <v>0</v>
      </c>
      <c r="DB24" s="1346">
        <v>0</v>
      </c>
      <c r="DC24" s="1345">
        <v>0</v>
      </c>
      <c r="DD24" s="1144">
        <v>0</v>
      </c>
      <c r="DE24" s="1335">
        <v>0</v>
      </c>
      <c r="DF24" s="1334">
        <v>0</v>
      </c>
      <c r="DG24" s="1343"/>
      <c r="DH24" s="1346"/>
      <c r="DI24" s="1345"/>
      <c r="DJ24" s="1343"/>
      <c r="DK24" s="1414"/>
      <c r="DL24" s="1414"/>
      <c r="DM24" s="543">
        <v>0</v>
      </c>
      <c r="DN24" s="392">
        <v>0</v>
      </c>
      <c r="DO24" s="542">
        <v>0</v>
      </c>
      <c r="DP24" s="1343"/>
      <c r="DQ24" s="1414"/>
      <c r="DR24" s="1345"/>
      <c r="DS24" s="1430"/>
      <c r="DT24" s="1414"/>
      <c r="DU24" s="1345"/>
      <c r="DV24" s="543">
        <v>0</v>
      </c>
      <c r="DW24" s="393">
        <v>0</v>
      </c>
      <c r="DX24" s="548">
        <v>0</v>
      </c>
      <c r="DY24" s="1465">
        <v>0</v>
      </c>
    </row>
    <row r="25" spans="1:129" ht="18" customHeight="1" x14ac:dyDescent="0.2">
      <c r="A25" s="1310" t="s">
        <v>807</v>
      </c>
      <c r="B25" s="1311" t="s">
        <v>849</v>
      </c>
      <c r="C25" s="543"/>
      <c r="D25" s="392"/>
      <c r="E25" s="542"/>
      <c r="F25" s="543"/>
      <c r="G25" s="392"/>
      <c r="H25" s="542"/>
      <c r="I25" s="543"/>
      <c r="J25" s="392"/>
      <c r="K25" s="542"/>
      <c r="L25" s="543"/>
      <c r="M25" s="392"/>
      <c r="N25" s="542"/>
      <c r="O25" s="543"/>
      <c r="P25" s="392"/>
      <c r="Q25" s="542"/>
      <c r="R25" s="543"/>
      <c r="S25" s="392"/>
      <c r="T25" s="542"/>
      <c r="U25" s="543"/>
      <c r="V25" s="392"/>
      <c r="W25" s="542"/>
      <c r="X25" s="543"/>
      <c r="Y25" s="552"/>
      <c r="Z25" s="542"/>
      <c r="AA25" s="543"/>
      <c r="AB25" s="552"/>
      <c r="AC25" s="542"/>
      <c r="AD25" s="543"/>
      <c r="AE25" s="552"/>
      <c r="AF25" s="542"/>
      <c r="AG25" s="543"/>
      <c r="AH25" s="552"/>
      <c r="AI25" s="542"/>
      <c r="AJ25" s="543"/>
      <c r="AK25" s="552"/>
      <c r="AL25" s="542"/>
      <c r="AM25" s="543"/>
      <c r="AN25" s="552"/>
      <c r="AO25" s="542"/>
      <c r="AP25" s="543"/>
      <c r="AQ25" s="552"/>
      <c r="AR25" s="542"/>
      <c r="AS25" s="543"/>
      <c r="AT25" s="552"/>
      <c r="AU25" s="542"/>
      <c r="AV25" s="543"/>
      <c r="AW25" s="552"/>
      <c r="AX25" s="542"/>
      <c r="AY25" s="543"/>
      <c r="AZ25" s="552"/>
      <c r="BA25" s="542"/>
      <c r="BB25" s="543"/>
      <c r="BC25" s="552"/>
      <c r="BD25" s="542"/>
      <c r="BE25" s="543"/>
      <c r="BF25" s="552"/>
      <c r="BG25" s="542"/>
      <c r="BH25" s="1343">
        <v>0</v>
      </c>
      <c r="BI25" s="1346">
        <v>0</v>
      </c>
      <c r="BJ25" s="1345">
        <v>0</v>
      </c>
      <c r="BK25" s="1343"/>
      <c r="BL25" s="1346"/>
      <c r="BM25" s="1345"/>
      <c r="BN25" s="1343"/>
      <c r="BO25" s="1346"/>
      <c r="BP25" s="1345"/>
      <c r="BQ25" s="1343"/>
      <c r="BR25" s="1346"/>
      <c r="BS25" s="1345"/>
      <c r="BT25" s="1343"/>
      <c r="BU25" s="1346"/>
      <c r="BV25" s="1345"/>
      <c r="BW25" s="1343"/>
      <c r="BX25" s="1346"/>
      <c r="BY25" s="1345"/>
      <c r="BZ25" s="1343"/>
      <c r="CA25" s="1346"/>
      <c r="CB25" s="1345"/>
      <c r="CC25" s="1343"/>
      <c r="CD25" s="1346"/>
      <c r="CE25" s="1345"/>
      <c r="CF25" s="1343"/>
      <c r="CG25" s="1346"/>
      <c r="CH25" s="1345"/>
      <c r="CI25" s="1343"/>
      <c r="CJ25" s="1346"/>
      <c r="CK25" s="1414"/>
      <c r="CL25" s="1343"/>
      <c r="CM25" s="1346"/>
      <c r="CN25" s="1345"/>
      <c r="CO25" s="1343"/>
      <c r="CP25" s="1346"/>
      <c r="CQ25" s="1345"/>
      <c r="CR25" s="543"/>
      <c r="CS25" s="392"/>
      <c r="CT25" s="542"/>
      <c r="CU25" s="543"/>
      <c r="CV25" s="392"/>
      <c r="CW25" s="548"/>
      <c r="CX25" s="543"/>
      <c r="CY25" s="392"/>
      <c r="CZ25" s="542"/>
      <c r="DA25" s="1343">
        <v>0</v>
      </c>
      <c r="DB25" s="1346">
        <v>0</v>
      </c>
      <c r="DC25" s="1345">
        <v>0</v>
      </c>
      <c r="DD25" s="1144">
        <v>0</v>
      </c>
      <c r="DE25" s="1335">
        <v>0</v>
      </c>
      <c r="DF25" s="1334">
        <v>0</v>
      </c>
      <c r="DG25" s="1343"/>
      <c r="DH25" s="1346"/>
      <c r="DI25" s="1345"/>
      <c r="DJ25" s="1343"/>
      <c r="DK25" s="1414"/>
      <c r="DL25" s="1414"/>
      <c r="DM25" s="543">
        <v>0</v>
      </c>
      <c r="DN25" s="392">
        <v>0</v>
      </c>
      <c r="DO25" s="542">
        <v>0</v>
      </c>
      <c r="DP25" s="1343"/>
      <c r="DQ25" s="1414"/>
      <c r="DR25" s="1345"/>
      <c r="DS25" s="1430"/>
      <c r="DT25" s="1414"/>
      <c r="DU25" s="1345"/>
      <c r="DV25" s="543">
        <v>0</v>
      </c>
      <c r="DW25" s="393">
        <v>0</v>
      </c>
      <c r="DX25" s="548">
        <v>0</v>
      </c>
      <c r="DY25" s="1465">
        <v>0</v>
      </c>
    </row>
    <row r="26" spans="1:129" s="119" customFormat="1" ht="18" customHeight="1" x14ac:dyDescent="0.2">
      <c r="A26" s="1310" t="s">
        <v>808</v>
      </c>
      <c r="B26" s="1312" t="s">
        <v>850</v>
      </c>
      <c r="C26" s="543"/>
      <c r="D26" s="392"/>
      <c r="E26" s="542"/>
      <c r="F26" s="543"/>
      <c r="G26" s="392"/>
      <c r="H26" s="542"/>
      <c r="I26" s="543"/>
      <c r="J26" s="392"/>
      <c r="K26" s="542"/>
      <c r="L26" s="543"/>
      <c r="M26" s="392"/>
      <c r="N26" s="542"/>
      <c r="O26" s="543"/>
      <c r="P26" s="392"/>
      <c r="Q26" s="542"/>
      <c r="R26" s="543"/>
      <c r="S26" s="392"/>
      <c r="T26" s="542"/>
      <c r="U26" s="543"/>
      <c r="V26" s="392"/>
      <c r="W26" s="542"/>
      <c r="X26" s="543"/>
      <c r="Y26" s="552"/>
      <c r="Z26" s="542"/>
      <c r="AA26" s="543"/>
      <c r="AB26" s="552"/>
      <c r="AC26" s="542"/>
      <c r="AD26" s="543"/>
      <c r="AE26" s="552"/>
      <c r="AF26" s="542"/>
      <c r="AG26" s="543">
        <v>7550</v>
      </c>
      <c r="AH26" s="552"/>
      <c r="AI26" s="542"/>
      <c r="AJ26" s="543"/>
      <c r="AK26" s="552">
        <v>7550</v>
      </c>
      <c r="AL26" s="542"/>
      <c r="AM26" s="543"/>
      <c r="AN26" s="552"/>
      <c r="AO26" s="542"/>
      <c r="AP26" s="543">
        <v>40152</v>
      </c>
      <c r="AQ26" s="552">
        <v>32329</v>
      </c>
      <c r="AR26" s="542">
        <v>22290.401999999998</v>
      </c>
      <c r="AS26" s="543">
        <v>13500</v>
      </c>
      <c r="AT26" s="552">
        <v>11025</v>
      </c>
      <c r="AU26" s="542">
        <v>8400</v>
      </c>
      <c r="AV26" s="543"/>
      <c r="AW26" s="552"/>
      <c r="AX26" s="542"/>
      <c r="AY26" s="543"/>
      <c r="AZ26" s="552"/>
      <c r="BA26" s="542"/>
      <c r="BB26" s="543"/>
      <c r="BC26" s="552"/>
      <c r="BD26" s="542"/>
      <c r="BE26" s="543"/>
      <c r="BF26" s="552"/>
      <c r="BG26" s="542"/>
      <c r="BH26" s="1343">
        <v>61202</v>
      </c>
      <c r="BI26" s="1346">
        <v>50904</v>
      </c>
      <c r="BJ26" s="1345">
        <v>30690.401999999998</v>
      </c>
      <c r="BK26" s="1343"/>
      <c r="BL26" s="1346"/>
      <c r="BM26" s="1345"/>
      <c r="BN26" s="1343"/>
      <c r="BO26" s="1346"/>
      <c r="BP26" s="1345"/>
      <c r="BQ26" s="1343"/>
      <c r="BR26" s="1346"/>
      <c r="BS26" s="1345"/>
      <c r="BT26" s="1343"/>
      <c r="BU26" s="1346"/>
      <c r="BV26" s="1345"/>
      <c r="BW26" s="1343"/>
      <c r="BX26" s="1346"/>
      <c r="BY26" s="1345"/>
      <c r="BZ26" s="1343"/>
      <c r="CA26" s="1346"/>
      <c r="CB26" s="1345"/>
      <c r="CC26" s="1343">
        <v>2200</v>
      </c>
      <c r="CD26" s="1346">
        <v>1600</v>
      </c>
      <c r="CE26" s="1345">
        <v>1600</v>
      </c>
      <c r="CF26" s="1343"/>
      <c r="CG26" s="1346"/>
      <c r="CH26" s="1345"/>
      <c r="CI26" s="1343">
        <v>6800</v>
      </c>
      <c r="CJ26" s="1346">
        <v>16373.6</v>
      </c>
      <c r="CK26" s="1414">
        <v>6890.0609999999997</v>
      </c>
      <c r="CL26" s="1343"/>
      <c r="CM26" s="1346"/>
      <c r="CN26" s="1345"/>
      <c r="CO26" s="1343"/>
      <c r="CP26" s="1346"/>
      <c r="CQ26" s="1345"/>
      <c r="CR26" s="543"/>
      <c r="CS26" s="392"/>
      <c r="CT26" s="542"/>
      <c r="CU26" s="543"/>
      <c r="CV26" s="392"/>
      <c r="CW26" s="548"/>
      <c r="CX26" s="543"/>
      <c r="CY26" s="392"/>
      <c r="CZ26" s="542"/>
      <c r="DA26" s="1343">
        <v>9000</v>
      </c>
      <c r="DB26" s="1346">
        <v>17973.599999999999</v>
      </c>
      <c r="DC26" s="1345">
        <v>8490.0609999999997</v>
      </c>
      <c r="DD26" s="1144">
        <v>70202</v>
      </c>
      <c r="DE26" s="1335">
        <v>68877.600000000006</v>
      </c>
      <c r="DF26" s="1334">
        <v>39180.462999999996</v>
      </c>
      <c r="DG26" s="1343"/>
      <c r="DH26" s="1346"/>
      <c r="DI26" s="1345"/>
      <c r="DJ26" s="1343"/>
      <c r="DK26" s="1414"/>
      <c r="DL26" s="1414"/>
      <c r="DM26" s="543">
        <v>0</v>
      </c>
      <c r="DN26" s="392">
        <v>0</v>
      </c>
      <c r="DO26" s="542">
        <v>0</v>
      </c>
      <c r="DP26" s="1343"/>
      <c r="DQ26" s="1414"/>
      <c r="DR26" s="1345"/>
      <c r="DS26" s="1430"/>
      <c r="DT26" s="1414"/>
      <c r="DU26" s="1345"/>
      <c r="DV26" s="543">
        <v>70202</v>
      </c>
      <c r="DW26" s="393">
        <v>68877.600000000006</v>
      </c>
      <c r="DX26" s="548">
        <v>39180.462999999996</v>
      </c>
      <c r="DY26" s="1465">
        <v>56.884187311985315</v>
      </c>
    </row>
    <row r="27" spans="1:129" ht="18" customHeight="1" x14ac:dyDescent="0.2">
      <c r="A27" s="1310" t="s">
        <v>809</v>
      </c>
      <c r="B27" s="1311" t="s">
        <v>851</v>
      </c>
      <c r="C27" s="543"/>
      <c r="D27" s="392"/>
      <c r="E27" s="542"/>
      <c r="F27" s="543"/>
      <c r="G27" s="392"/>
      <c r="H27" s="542"/>
      <c r="I27" s="543"/>
      <c r="J27" s="392"/>
      <c r="K27" s="542"/>
      <c r="L27" s="543"/>
      <c r="M27" s="392"/>
      <c r="N27" s="542"/>
      <c r="O27" s="543"/>
      <c r="P27" s="392"/>
      <c r="Q27" s="542"/>
      <c r="R27" s="543"/>
      <c r="S27" s="392"/>
      <c r="T27" s="542"/>
      <c r="U27" s="543"/>
      <c r="V27" s="392"/>
      <c r="W27" s="542"/>
      <c r="X27" s="543"/>
      <c r="Y27" s="552"/>
      <c r="Z27" s="542"/>
      <c r="AA27" s="543"/>
      <c r="AB27" s="552"/>
      <c r="AC27" s="542"/>
      <c r="AD27" s="543"/>
      <c r="AE27" s="392"/>
      <c r="AF27" s="542"/>
      <c r="AG27" s="543"/>
      <c r="AH27" s="552"/>
      <c r="AI27" s="542"/>
      <c r="AJ27" s="543"/>
      <c r="AK27" s="552"/>
      <c r="AL27" s="542"/>
      <c r="AM27" s="543"/>
      <c r="AN27" s="552"/>
      <c r="AO27" s="542"/>
      <c r="AP27" s="543"/>
      <c r="AQ27" s="552"/>
      <c r="AR27" s="542"/>
      <c r="AS27" s="543"/>
      <c r="AT27" s="552"/>
      <c r="AU27" s="542"/>
      <c r="AV27" s="543"/>
      <c r="AW27" s="552"/>
      <c r="AX27" s="542"/>
      <c r="AY27" s="543"/>
      <c r="AZ27" s="552"/>
      <c r="BA27" s="542"/>
      <c r="BB27" s="543"/>
      <c r="BC27" s="552"/>
      <c r="BD27" s="542"/>
      <c r="BE27" s="543"/>
      <c r="BF27" s="552"/>
      <c r="BG27" s="542"/>
      <c r="BH27" s="1343">
        <v>0</v>
      </c>
      <c r="BI27" s="1346">
        <v>0</v>
      </c>
      <c r="BJ27" s="1345">
        <v>0</v>
      </c>
      <c r="BK27" s="543"/>
      <c r="BL27" s="1346"/>
      <c r="BM27" s="1345"/>
      <c r="BN27" s="1343"/>
      <c r="BO27" s="1346"/>
      <c r="BP27" s="1345"/>
      <c r="BQ27" s="1343"/>
      <c r="BR27" s="1346"/>
      <c r="BS27" s="1345"/>
      <c r="BT27" s="1343"/>
      <c r="BU27" s="1346"/>
      <c r="BV27" s="1345"/>
      <c r="BW27" s="1343"/>
      <c r="BX27" s="1346"/>
      <c r="BY27" s="1345"/>
      <c r="BZ27" s="1343"/>
      <c r="CA27" s="1346"/>
      <c r="CB27" s="1345"/>
      <c r="CC27" s="1343"/>
      <c r="CD27" s="1404"/>
      <c r="CE27" s="1345"/>
      <c r="CF27" s="1343"/>
      <c r="CG27" s="1346"/>
      <c r="CH27" s="1345"/>
      <c r="CI27" s="1343"/>
      <c r="CJ27" s="1346"/>
      <c r="CK27" s="1414"/>
      <c r="CL27" s="1343"/>
      <c r="CM27" s="1346"/>
      <c r="CN27" s="1345"/>
      <c r="CO27" s="1343"/>
      <c r="CP27" s="1346"/>
      <c r="CQ27" s="1345"/>
      <c r="CR27" s="543"/>
      <c r="CS27" s="392"/>
      <c r="CT27" s="542"/>
      <c r="CU27" s="543"/>
      <c r="CV27" s="392"/>
      <c r="CW27" s="548"/>
      <c r="CX27" s="543"/>
      <c r="CY27" s="392"/>
      <c r="CZ27" s="542"/>
      <c r="DA27" s="1343">
        <v>0</v>
      </c>
      <c r="DB27" s="1346">
        <v>0</v>
      </c>
      <c r="DC27" s="1345">
        <v>0</v>
      </c>
      <c r="DD27" s="543">
        <v>0</v>
      </c>
      <c r="DE27" s="552">
        <v>0</v>
      </c>
      <c r="DF27" s="542">
        <v>0</v>
      </c>
      <c r="DG27" s="1343"/>
      <c r="DH27" s="1346"/>
      <c r="DI27" s="1345"/>
      <c r="DJ27" s="1343"/>
      <c r="DK27" s="1414"/>
      <c r="DL27" s="1414"/>
      <c r="DM27" s="543">
        <v>0</v>
      </c>
      <c r="DN27" s="392">
        <v>0</v>
      </c>
      <c r="DO27" s="542">
        <v>0</v>
      </c>
      <c r="DP27" s="1343"/>
      <c r="DQ27" s="1414"/>
      <c r="DR27" s="1345"/>
      <c r="DS27" s="1430"/>
      <c r="DT27" s="1414"/>
      <c r="DU27" s="1345"/>
      <c r="DV27" s="543">
        <v>0</v>
      </c>
      <c r="DW27" s="393">
        <v>0</v>
      </c>
      <c r="DX27" s="548">
        <v>0</v>
      </c>
      <c r="DY27" s="1465">
        <v>0</v>
      </c>
    </row>
    <row r="28" spans="1:129" ht="18" customHeight="1" x14ac:dyDescent="0.2">
      <c r="A28" s="1310" t="s">
        <v>810</v>
      </c>
      <c r="B28" s="1311" t="s">
        <v>852</v>
      </c>
      <c r="C28" s="543"/>
      <c r="D28" s="392"/>
      <c r="E28" s="542"/>
      <c r="F28" s="543"/>
      <c r="G28" s="392"/>
      <c r="H28" s="542"/>
      <c r="I28" s="543"/>
      <c r="J28" s="392"/>
      <c r="K28" s="542"/>
      <c r="L28" s="543"/>
      <c r="M28" s="392"/>
      <c r="N28" s="542"/>
      <c r="O28" s="543"/>
      <c r="P28" s="392"/>
      <c r="Q28" s="542"/>
      <c r="R28" s="543"/>
      <c r="S28" s="392"/>
      <c r="T28" s="542"/>
      <c r="U28" s="543"/>
      <c r="V28" s="392"/>
      <c r="W28" s="542"/>
      <c r="X28" s="543"/>
      <c r="Y28" s="552"/>
      <c r="Z28" s="542"/>
      <c r="AA28" s="543"/>
      <c r="AB28" s="552"/>
      <c r="AC28" s="542"/>
      <c r="AD28" s="543"/>
      <c r="AE28" s="392"/>
      <c r="AF28" s="582"/>
      <c r="AG28" s="543"/>
      <c r="AH28" s="552"/>
      <c r="AI28" s="542"/>
      <c r="AJ28" s="543"/>
      <c r="AK28" s="552"/>
      <c r="AL28" s="542"/>
      <c r="AM28" s="543"/>
      <c r="AN28" s="552"/>
      <c r="AO28" s="542"/>
      <c r="AP28" s="543"/>
      <c r="AQ28" s="552"/>
      <c r="AR28" s="542"/>
      <c r="AS28" s="543"/>
      <c r="AT28" s="552"/>
      <c r="AU28" s="542"/>
      <c r="AV28" s="543"/>
      <c r="AW28" s="552"/>
      <c r="AX28" s="542"/>
      <c r="AY28" s="543"/>
      <c r="AZ28" s="552"/>
      <c r="BA28" s="542"/>
      <c r="BB28" s="543"/>
      <c r="BC28" s="552"/>
      <c r="BD28" s="542"/>
      <c r="BE28" s="543"/>
      <c r="BF28" s="552"/>
      <c r="BG28" s="542"/>
      <c r="BH28" s="1343">
        <v>0</v>
      </c>
      <c r="BI28" s="1346">
        <v>0</v>
      </c>
      <c r="BJ28" s="1345">
        <v>0</v>
      </c>
      <c r="BK28" s="543"/>
      <c r="BL28" s="552"/>
      <c r="BM28" s="542"/>
      <c r="BN28" s="543"/>
      <c r="BO28" s="552"/>
      <c r="BP28" s="542"/>
      <c r="BQ28" s="543"/>
      <c r="BR28" s="552"/>
      <c r="BS28" s="542"/>
      <c r="BT28" s="543"/>
      <c r="BU28" s="552"/>
      <c r="BV28" s="542"/>
      <c r="BW28" s="543"/>
      <c r="BX28" s="552"/>
      <c r="BY28" s="542"/>
      <c r="BZ28" s="543"/>
      <c r="CA28" s="552"/>
      <c r="CB28" s="542"/>
      <c r="CC28" s="543"/>
      <c r="CD28" s="552"/>
      <c r="CE28" s="542"/>
      <c r="CF28" s="543"/>
      <c r="CG28" s="552"/>
      <c r="CH28" s="542"/>
      <c r="CI28" s="543"/>
      <c r="CJ28" s="552"/>
      <c r="CK28" s="548"/>
      <c r="CL28" s="543"/>
      <c r="CM28" s="552"/>
      <c r="CN28" s="542"/>
      <c r="CO28" s="543"/>
      <c r="CP28" s="552"/>
      <c r="CQ28" s="542"/>
      <c r="CR28" s="543"/>
      <c r="CS28" s="392"/>
      <c r="CT28" s="542"/>
      <c r="CU28" s="543"/>
      <c r="CV28" s="392"/>
      <c r="CW28" s="548"/>
      <c r="CX28" s="543"/>
      <c r="CY28" s="392"/>
      <c r="CZ28" s="542"/>
      <c r="DA28" s="1343">
        <v>0</v>
      </c>
      <c r="DB28" s="1346">
        <v>0</v>
      </c>
      <c r="DC28" s="1345">
        <v>0</v>
      </c>
      <c r="DD28" s="543">
        <v>0</v>
      </c>
      <c r="DE28" s="552">
        <v>0</v>
      </c>
      <c r="DF28" s="542">
        <v>0</v>
      </c>
      <c r="DG28" s="1343"/>
      <c r="DH28" s="1346"/>
      <c r="DI28" s="1345"/>
      <c r="DJ28" s="1343"/>
      <c r="DK28" s="1414"/>
      <c r="DL28" s="1414"/>
      <c r="DM28" s="543">
        <v>0</v>
      </c>
      <c r="DN28" s="392">
        <v>0</v>
      </c>
      <c r="DO28" s="542">
        <v>0</v>
      </c>
      <c r="DP28" s="1343"/>
      <c r="DQ28" s="1414"/>
      <c r="DR28" s="1345"/>
      <c r="DS28" s="1430"/>
      <c r="DT28" s="1414"/>
      <c r="DU28" s="1345"/>
      <c r="DV28" s="543">
        <v>0</v>
      </c>
      <c r="DW28" s="393">
        <v>0</v>
      </c>
      <c r="DX28" s="548">
        <v>0</v>
      </c>
      <c r="DY28" s="1465">
        <v>0</v>
      </c>
    </row>
    <row r="29" spans="1:129" ht="18" customHeight="1" x14ac:dyDescent="0.2">
      <c r="A29" s="1310" t="s">
        <v>811</v>
      </c>
      <c r="B29" s="1312" t="s">
        <v>853</v>
      </c>
      <c r="C29" s="543">
        <v>3000</v>
      </c>
      <c r="D29" s="392">
        <v>1000</v>
      </c>
      <c r="E29" s="542">
        <v>601.78399999999999</v>
      </c>
      <c r="F29" s="543"/>
      <c r="G29" s="392"/>
      <c r="H29" s="542"/>
      <c r="I29" s="543"/>
      <c r="J29" s="392"/>
      <c r="K29" s="542"/>
      <c r="L29" s="543"/>
      <c r="M29" s="392"/>
      <c r="N29" s="542"/>
      <c r="O29" s="543"/>
      <c r="P29" s="392"/>
      <c r="Q29" s="542"/>
      <c r="R29" s="543"/>
      <c r="S29" s="392"/>
      <c r="T29" s="542"/>
      <c r="U29" s="543"/>
      <c r="V29" s="392"/>
      <c r="W29" s="542"/>
      <c r="X29" s="543">
        <v>44920</v>
      </c>
      <c r="Y29" s="552">
        <v>43420</v>
      </c>
      <c r="Z29" s="542">
        <v>40306.021999999997</v>
      </c>
      <c r="AA29" s="543">
        <v>4510</v>
      </c>
      <c r="AB29" s="552">
        <v>4510</v>
      </c>
      <c r="AC29" s="542">
        <v>4510</v>
      </c>
      <c r="AD29" s="543">
        <v>456613</v>
      </c>
      <c r="AE29" s="392">
        <v>456613</v>
      </c>
      <c r="AF29" s="582">
        <v>443204.125</v>
      </c>
      <c r="AG29" s="543"/>
      <c r="AH29" s="552"/>
      <c r="AI29" s="542"/>
      <c r="AJ29" s="543"/>
      <c r="AK29" s="552"/>
      <c r="AL29" s="542"/>
      <c r="AM29" s="543">
        <v>604727</v>
      </c>
      <c r="AN29" s="552">
        <v>599537.9</v>
      </c>
      <c r="AO29" s="542">
        <v>590772.5959999999</v>
      </c>
      <c r="AP29" s="543"/>
      <c r="AQ29" s="552"/>
      <c r="AR29" s="542"/>
      <c r="AS29" s="543"/>
      <c r="AT29" s="552"/>
      <c r="AU29" s="542"/>
      <c r="AV29" s="543"/>
      <c r="AW29" s="552"/>
      <c r="AX29" s="542"/>
      <c r="AY29" s="543"/>
      <c r="AZ29" s="552"/>
      <c r="BA29" s="542"/>
      <c r="BB29" s="543"/>
      <c r="BC29" s="552"/>
      <c r="BD29" s="542"/>
      <c r="BE29" s="543"/>
      <c r="BF29" s="552"/>
      <c r="BG29" s="542"/>
      <c r="BH29" s="1343">
        <v>1113770</v>
      </c>
      <c r="BI29" s="1346">
        <v>1105080.8999999999</v>
      </c>
      <c r="BJ29" s="1345">
        <v>1079394.5269999998</v>
      </c>
      <c r="BK29" s="543"/>
      <c r="BL29" s="552"/>
      <c r="BM29" s="542"/>
      <c r="BN29" s="543">
        <v>23445</v>
      </c>
      <c r="BO29" s="552">
        <v>10352</v>
      </c>
      <c r="BP29" s="542">
        <v>5488.73</v>
      </c>
      <c r="BQ29" s="543"/>
      <c r="BR29" s="552"/>
      <c r="BS29" s="542"/>
      <c r="BT29" s="543"/>
      <c r="BU29" s="552"/>
      <c r="BV29" s="1345"/>
      <c r="BW29" s="1343"/>
      <c r="BX29" s="1346"/>
      <c r="BY29" s="1345"/>
      <c r="BZ29" s="1343"/>
      <c r="CA29" s="1346"/>
      <c r="CB29" s="1345"/>
      <c r="CC29" s="543"/>
      <c r="CD29" s="552">
        <v>700</v>
      </c>
      <c r="CE29" s="542">
        <v>200</v>
      </c>
      <c r="CF29" s="543"/>
      <c r="CG29" s="552"/>
      <c r="CH29" s="542"/>
      <c r="CI29" s="543">
        <v>64456</v>
      </c>
      <c r="CJ29" s="552">
        <v>72333.608999999997</v>
      </c>
      <c r="CK29" s="548">
        <v>61029.015999999996</v>
      </c>
      <c r="CL29" s="543"/>
      <c r="CM29" s="552"/>
      <c r="CN29" s="542"/>
      <c r="CO29" s="543"/>
      <c r="CP29" s="552"/>
      <c r="CQ29" s="542"/>
      <c r="CR29" s="543"/>
      <c r="CS29" s="392"/>
      <c r="CT29" s="542"/>
      <c r="CU29" s="543"/>
      <c r="CV29" s="392"/>
      <c r="CW29" s="548"/>
      <c r="CX29" s="543"/>
      <c r="CY29" s="392"/>
      <c r="CZ29" s="542"/>
      <c r="DA29" s="1343">
        <v>87901</v>
      </c>
      <c r="DB29" s="1346">
        <v>83385.608999999997</v>
      </c>
      <c r="DC29" s="1345">
        <v>66717.745999999999</v>
      </c>
      <c r="DD29" s="553">
        <v>1201671</v>
      </c>
      <c r="DE29" s="554">
        <v>1188466.5089999998</v>
      </c>
      <c r="DF29" s="555">
        <v>1146112.2729999998</v>
      </c>
      <c r="DG29" s="1343"/>
      <c r="DH29" s="1346"/>
      <c r="DI29" s="1345"/>
      <c r="DJ29" s="1343"/>
      <c r="DK29" s="1414"/>
      <c r="DL29" s="1414"/>
      <c r="DM29" s="543">
        <v>0</v>
      </c>
      <c r="DN29" s="392">
        <v>0</v>
      </c>
      <c r="DO29" s="542">
        <v>0</v>
      </c>
      <c r="DP29" s="1343"/>
      <c r="DQ29" s="1414"/>
      <c r="DR29" s="1345"/>
      <c r="DS29" s="1430"/>
      <c r="DT29" s="1414">
        <v>6500</v>
      </c>
      <c r="DU29" s="1345">
        <v>6500</v>
      </c>
      <c r="DV29" s="543">
        <v>1201671</v>
      </c>
      <c r="DW29" s="393">
        <v>1194966.5089999998</v>
      </c>
      <c r="DX29" s="548">
        <v>1152612.2729999998</v>
      </c>
      <c r="DY29" s="1465">
        <v>96.455613133840558</v>
      </c>
    </row>
    <row r="30" spans="1:129" ht="18" customHeight="1" x14ac:dyDescent="0.2">
      <c r="A30" s="1310" t="s">
        <v>812</v>
      </c>
      <c r="B30" s="1313" t="s">
        <v>854</v>
      </c>
      <c r="C30" s="1336"/>
      <c r="D30" s="1377">
        <v>60000</v>
      </c>
      <c r="E30" s="1327"/>
      <c r="F30" s="1376"/>
      <c r="G30" s="1377"/>
      <c r="H30" s="1378"/>
      <c r="I30" s="1325"/>
      <c r="J30" s="1326"/>
      <c r="K30" s="1327"/>
      <c r="L30" s="1376"/>
      <c r="M30" s="1377"/>
      <c r="N30" s="1378"/>
      <c r="O30" s="1376"/>
      <c r="P30" s="1377"/>
      <c r="Q30" s="1378"/>
      <c r="R30" s="1376"/>
      <c r="S30" s="1377"/>
      <c r="T30" s="1378"/>
      <c r="U30" s="1376"/>
      <c r="V30" s="1377"/>
      <c r="W30" s="1378"/>
      <c r="X30" s="1376"/>
      <c r="Y30" s="1379"/>
      <c r="Z30" s="1378"/>
      <c r="AA30" s="1376"/>
      <c r="AB30" s="1379"/>
      <c r="AC30" s="1378"/>
      <c r="AD30" s="1376"/>
      <c r="AE30" s="1379"/>
      <c r="AF30" s="1378"/>
      <c r="AG30" s="1376">
        <v>26000</v>
      </c>
      <c r="AH30" s="1379">
        <v>260</v>
      </c>
      <c r="AI30" s="1378"/>
      <c r="AJ30" s="1376"/>
      <c r="AK30" s="1379"/>
      <c r="AL30" s="1378"/>
      <c r="AM30" s="1376">
        <v>130000</v>
      </c>
      <c r="AN30" s="1379"/>
      <c r="AO30" s="1378"/>
      <c r="AP30" s="1376">
        <v>13700</v>
      </c>
      <c r="AQ30" s="1379">
        <v>3010</v>
      </c>
      <c r="AR30" s="1378"/>
      <c r="AS30" s="1376"/>
      <c r="AT30" s="1379"/>
      <c r="AU30" s="1378"/>
      <c r="AV30" s="1376"/>
      <c r="AW30" s="1379"/>
      <c r="AX30" s="1378"/>
      <c r="AY30" s="1376"/>
      <c r="AZ30" s="1379"/>
      <c r="BA30" s="1378"/>
      <c r="BB30" s="1376">
        <v>275095</v>
      </c>
      <c r="BC30" s="1379">
        <v>3020489.2080000001</v>
      </c>
      <c r="BD30" s="1378"/>
      <c r="BE30" s="1376"/>
      <c r="BF30" s="1379">
        <v>7600</v>
      </c>
      <c r="BG30" s="1378"/>
      <c r="BH30" s="1376">
        <v>444795</v>
      </c>
      <c r="BI30" s="1379">
        <v>3091359.2080000001</v>
      </c>
      <c r="BJ30" s="1378">
        <v>0</v>
      </c>
      <c r="BK30" s="1325"/>
      <c r="BL30" s="1328"/>
      <c r="BM30" s="1327"/>
      <c r="BN30" s="1376">
        <v>3000</v>
      </c>
      <c r="BO30" s="1328"/>
      <c r="BP30" s="1327"/>
      <c r="BQ30" s="1325"/>
      <c r="BR30" s="1328"/>
      <c r="BS30" s="1327"/>
      <c r="BT30" s="1325"/>
      <c r="BU30" s="1328"/>
      <c r="BV30" s="1378"/>
      <c r="BW30" s="1376"/>
      <c r="BX30" s="1379"/>
      <c r="BY30" s="1378"/>
      <c r="BZ30" s="1376"/>
      <c r="CA30" s="1379"/>
      <c r="CB30" s="1378"/>
      <c r="CC30" s="1376">
        <v>183500</v>
      </c>
      <c r="CD30" s="1379">
        <v>48719.238999999987</v>
      </c>
      <c r="CE30" s="1378"/>
      <c r="CF30" s="1325"/>
      <c r="CG30" s="1328"/>
      <c r="CH30" s="1327"/>
      <c r="CI30" s="1376">
        <v>193000</v>
      </c>
      <c r="CJ30" s="1379">
        <v>23041.046999999999</v>
      </c>
      <c r="CK30" s="1415"/>
      <c r="CL30" s="1376"/>
      <c r="CM30" s="1379"/>
      <c r="CN30" s="1378"/>
      <c r="CO30" s="1376"/>
      <c r="CP30" s="1379"/>
      <c r="CQ30" s="1378"/>
      <c r="CR30" s="1376">
        <v>500000</v>
      </c>
      <c r="CS30" s="1377">
        <v>500000</v>
      </c>
      <c r="CT30" s="1378"/>
      <c r="CU30" s="1376"/>
      <c r="CV30" s="1377"/>
      <c r="CW30" s="1415"/>
      <c r="CX30" s="1376"/>
      <c r="CY30" s="1377"/>
      <c r="CZ30" s="1378"/>
      <c r="DA30" s="1376">
        <v>879500</v>
      </c>
      <c r="DB30" s="1379">
        <v>571760.28599999996</v>
      </c>
      <c r="DC30" s="1378">
        <v>0</v>
      </c>
      <c r="DD30" s="1325">
        <v>1324295</v>
      </c>
      <c r="DE30" s="1328">
        <v>3663119.4939999999</v>
      </c>
      <c r="DF30" s="1327">
        <v>0</v>
      </c>
      <c r="DG30" s="1376"/>
      <c r="DH30" s="1379"/>
      <c r="DI30" s="1378"/>
      <c r="DJ30" s="1376"/>
      <c r="DK30" s="1415"/>
      <c r="DL30" s="1415"/>
      <c r="DM30" s="1433">
        <v>0</v>
      </c>
      <c r="DN30" s="584">
        <v>0</v>
      </c>
      <c r="DO30" s="1941">
        <v>0</v>
      </c>
      <c r="DP30" s="1376"/>
      <c r="DQ30" s="1415"/>
      <c r="DR30" s="1378"/>
      <c r="DS30" s="1427"/>
      <c r="DT30" s="1415"/>
      <c r="DU30" s="1378"/>
      <c r="DV30" s="1433">
        <v>1324295</v>
      </c>
      <c r="DW30" s="1443">
        <v>3663119.4939999999</v>
      </c>
      <c r="DX30" s="1456">
        <v>0</v>
      </c>
      <c r="DY30" s="1467">
        <v>0</v>
      </c>
    </row>
    <row r="31" spans="1:129" ht="24.95" customHeight="1" x14ac:dyDescent="0.2">
      <c r="A31" s="1306" t="s">
        <v>112</v>
      </c>
      <c r="B31" s="1307" t="s">
        <v>813</v>
      </c>
      <c r="C31" s="541">
        <v>1705911</v>
      </c>
      <c r="D31" s="351">
        <v>3026697.3879999998</v>
      </c>
      <c r="E31" s="540">
        <v>1444074.0190000001</v>
      </c>
      <c r="F31" s="541">
        <v>26955</v>
      </c>
      <c r="G31" s="351">
        <v>23781</v>
      </c>
      <c r="H31" s="540">
        <v>15299.118999999999</v>
      </c>
      <c r="I31" s="541">
        <v>0</v>
      </c>
      <c r="J31" s="351">
        <v>0</v>
      </c>
      <c r="K31" s="540">
        <v>0</v>
      </c>
      <c r="L31" s="541">
        <v>0</v>
      </c>
      <c r="M31" s="351">
        <v>0</v>
      </c>
      <c r="N31" s="540">
        <v>0</v>
      </c>
      <c r="O31" s="541">
        <v>0</v>
      </c>
      <c r="P31" s="351">
        <v>0</v>
      </c>
      <c r="Q31" s="540">
        <v>0</v>
      </c>
      <c r="R31" s="541">
        <v>0</v>
      </c>
      <c r="S31" s="351">
        <v>495153</v>
      </c>
      <c r="T31" s="540">
        <v>128.958</v>
      </c>
      <c r="U31" s="541">
        <v>19050</v>
      </c>
      <c r="V31" s="351">
        <v>3858</v>
      </c>
      <c r="W31" s="540">
        <v>3318.6059999999998</v>
      </c>
      <c r="X31" s="541">
        <v>0</v>
      </c>
      <c r="Y31" s="551">
        <v>15974</v>
      </c>
      <c r="Z31" s="540">
        <v>0</v>
      </c>
      <c r="AA31" s="541">
        <v>0</v>
      </c>
      <c r="AB31" s="551">
        <v>0</v>
      </c>
      <c r="AC31" s="540">
        <v>0</v>
      </c>
      <c r="AD31" s="541">
        <v>27971</v>
      </c>
      <c r="AE31" s="551">
        <v>10686</v>
      </c>
      <c r="AF31" s="540">
        <v>10685.441000000001</v>
      </c>
      <c r="AG31" s="541">
        <v>116450</v>
      </c>
      <c r="AH31" s="551">
        <v>64030</v>
      </c>
      <c r="AI31" s="540">
        <v>27000</v>
      </c>
      <c r="AJ31" s="541">
        <v>0</v>
      </c>
      <c r="AK31" s="551">
        <v>0</v>
      </c>
      <c r="AL31" s="540">
        <v>0</v>
      </c>
      <c r="AM31" s="541">
        <v>1219355</v>
      </c>
      <c r="AN31" s="551">
        <v>1052689</v>
      </c>
      <c r="AO31" s="540">
        <v>49234.822</v>
      </c>
      <c r="AP31" s="541">
        <v>1270</v>
      </c>
      <c r="AQ31" s="551">
        <v>84431</v>
      </c>
      <c r="AR31" s="540">
        <v>80470.179000000004</v>
      </c>
      <c r="AS31" s="541">
        <v>0</v>
      </c>
      <c r="AT31" s="551">
        <v>0</v>
      </c>
      <c r="AU31" s="540">
        <v>0</v>
      </c>
      <c r="AV31" s="541">
        <v>0</v>
      </c>
      <c r="AW31" s="551">
        <v>0</v>
      </c>
      <c r="AX31" s="540">
        <v>0</v>
      </c>
      <c r="AY31" s="541">
        <v>0</v>
      </c>
      <c r="AZ31" s="551">
        <v>0</v>
      </c>
      <c r="BA31" s="540">
        <v>0</v>
      </c>
      <c r="BB31" s="541">
        <v>1270</v>
      </c>
      <c r="BC31" s="551">
        <v>977</v>
      </c>
      <c r="BD31" s="540">
        <v>1473.617</v>
      </c>
      <c r="BE31" s="541">
        <v>11450</v>
      </c>
      <c r="BF31" s="551">
        <v>126196</v>
      </c>
      <c r="BG31" s="540">
        <v>115550.071</v>
      </c>
      <c r="BH31" s="541">
        <v>3129682</v>
      </c>
      <c r="BI31" s="551">
        <v>4904472.3880000003</v>
      </c>
      <c r="BJ31" s="540">
        <v>1747234.8320000002</v>
      </c>
      <c r="BK31" s="541">
        <v>0</v>
      </c>
      <c r="BL31" s="551">
        <v>0</v>
      </c>
      <c r="BM31" s="540">
        <v>0</v>
      </c>
      <c r="BN31" s="541">
        <v>0</v>
      </c>
      <c r="BO31" s="551">
        <v>0</v>
      </c>
      <c r="BP31" s="540">
        <v>0</v>
      </c>
      <c r="BQ31" s="541">
        <v>0</v>
      </c>
      <c r="BR31" s="551">
        <v>0</v>
      </c>
      <c r="BS31" s="540">
        <v>0</v>
      </c>
      <c r="BT31" s="541">
        <v>24130</v>
      </c>
      <c r="BU31" s="551">
        <v>42736</v>
      </c>
      <c r="BV31" s="540">
        <v>29813.25</v>
      </c>
      <c r="BW31" s="541">
        <v>1270</v>
      </c>
      <c r="BX31" s="551">
        <v>7163</v>
      </c>
      <c r="BY31" s="540">
        <v>0</v>
      </c>
      <c r="BZ31" s="541">
        <v>57163</v>
      </c>
      <c r="CA31" s="551">
        <v>51956</v>
      </c>
      <c r="CB31" s="540">
        <v>20984.603999999999</v>
      </c>
      <c r="CC31" s="541">
        <v>12600</v>
      </c>
      <c r="CD31" s="551">
        <v>13856</v>
      </c>
      <c r="CE31" s="540">
        <v>6735.7449999999999</v>
      </c>
      <c r="CF31" s="541">
        <v>0</v>
      </c>
      <c r="CG31" s="551">
        <v>0</v>
      </c>
      <c r="CH31" s="540">
        <v>0</v>
      </c>
      <c r="CI31" s="541">
        <v>926500</v>
      </c>
      <c r="CJ31" s="551">
        <v>1563768.8689999999</v>
      </c>
      <c r="CK31" s="547">
        <v>1305895.101</v>
      </c>
      <c r="CL31" s="541">
        <v>2446</v>
      </c>
      <c r="CM31" s="551">
        <v>2573</v>
      </c>
      <c r="CN31" s="540">
        <v>0</v>
      </c>
      <c r="CO31" s="541">
        <v>0</v>
      </c>
      <c r="CP31" s="551">
        <v>0</v>
      </c>
      <c r="CQ31" s="540">
        <v>0</v>
      </c>
      <c r="CR31" s="541">
        <v>0</v>
      </c>
      <c r="CS31" s="351">
        <v>41504</v>
      </c>
      <c r="CT31" s="540">
        <v>22453.599999999999</v>
      </c>
      <c r="CU31" s="541">
        <v>76200</v>
      </c>
      <c r="CV31" s="351">
        <v>174352</v>
      </c>
      <c r="CW31" s="547">
        <v>173379.94099999999</v>
      </c>
      <c r="CX31" s="541">
        <v>100000</v>
      </c>
      <c r="CY31" s="351">
        <v>135554</v>
      </c>
      <c r="CZ31" s="540">
        <v>97674.7</v>
      </c>
      <c r="DA31" s="541">
        <v>1200309</v>
      </c>
      <c r="DB31" s="1917">
        <v>2033462.8689999999</v>
      </c>
      <c r="DC31" s="540">
        <v>1656936.9409999999</v>
      </c>
      <c r="DD31" s="541">
        <v>4329991</v>
      </c>
      <c r="DE31" s="551">
        <v>6937935.2570000002</v>
      </c>
      <c r="DF31" s="540">
        <v>3404171.773</v>
      </c>
      <c r="DG31" s="541">
        <v>0</v>
      </c>
      <c r="DH31" s="551">
        <v>0</v>
      </c>
      <c r="DI31" s="540">
        <v>0</v>
      </c>
      <c r="DJ31" s="541">
        <v>226168</v>
      </c>
      <c r="DK31" s="551">
        <v>227840.18</v>
      </c>
      <c r="DL31" s="547">
        <v>202667.81099999999</v>
      </c>
      <c r="DM31" s="541">
        <v>226168</v>
      </c>
      <c r="DN31" s="1917">
        <v>227840.18</v>
      </c>
      <c r="DO31" s="540">
        <v>202667.81099999999</v>
      </c>
      <c r="DP31" s="541">
        <v>81861</v>
      </c>
      <c r="DQ31" s="551">
        <v>141551</v>
      </c>
      <c r="DR31" s="540">
        <v>106647.872</v>
      </c>
      <c r="DS31" s="549">
        <v>6000</v>
      </c>
      <c r="DT31" s="551">
        <v>55541.137000000002</v>
      </c>
      <c r="DU31" s="540">
        <v>52962.599000000002</v>
      </c>
      <c r="DV31" s="541">
        <v>4644020</v>
      </c>
      <c r="DW31" s="551">
        <v>7362867.574</v>
      </c>
      <c r="DX31" s="547">
        <v>3766450.0550000002</v>
      </c>
      <c r="DY31" s="1464">
        <v>51.154662461949094</v>
      </c>
    </row>
    <row r="32" spans="1:129" ht="23.1" customHeight="1" x14ac:dyDescent="0.2">
      <c r="A32" s="1314" t="s">
        <v>38</v>
      </c>
      <c r="B32" s="1315" t="s">
        <v>385</v>
      </c>
      <c r="C32" s="1339">
        <v>1705911</v>
      </c>
      <c r="D32" s="1340">
        <v>2917317.3879999998</v>
      </c>
      <c r="E32" s="1341">
        <v>1380976.4180000001</v>
      </c>
      <c r="F32" s="1339">
        <v>26955</v>
      </c>
      <c r="G32" s="1340">
        <v>23781</v>
      </c>
      <c r="H32" s="1341">
        <v>15299.118999999999</v>
      </c>
      <c r="I32" s="1339"/>
      <c r="J32" s="1340"/>
      <c r="K32" s="1341"/>
      <c r="L32" s="1339"/>
      <c r="M32" s="1340"/>
      <c r="N32" s="1341"/>
      <c r="O32" s="1339"/>
      <c r="P32" s="1340"/>
      <c r="Q32" s="1341"/>
      <c r="R32" s="1339"/>
      <c r="S32" s="1340">
        <v>495153</v>
      </c>
      <c r="T32" s="1341">
        <v>128.958</v>
      </c>
      <c r="U32" s="1339">
        <v>19050</v>
      </c>
      <c r="V32" s="1340">
        <v>3858</v>
      </c>
      <c r="W32" s="1341">
        <v>3318.6059999999998</v>
      </c>
      <c r="X32" s="1339"/>
      <c r="Y32" s="1342">
        <v>15974</v>
      </c>
      <c r="Z32" s="1341"/>
      <c r="AA32" s="1339"/>
      <c r="AB32" s="1342"/>
      <c r="AC32" s="1341"/>
      <c r="AD32" s="1339"/>
      <c r="AE32" s="1342"/>
      <c r="AF32" s="1341"/>
      <c r="AG32" s="1339">
        <v>41000</v>
      </c>
      <c r="AH32" s="1342">
        <v>34809</v>
      </c>
      <c r="AI32" s="1341">
        <v>27000</v>
      </c>
      <c r="AJ32" s="1339"/>
      <c r="AK32" s="1342"/>
      <c r="AL32" s="1341"/>
      <c r="AM32" s="1339">
        <v>1000000</v>
      </c>
      <c r="AN32" s="1342">
        <v>1028677</v>
      </c>
      <c r="AO32" s="1341">
        <v>25501.599999999999</v>
      </c>
      <c r="AP32" s="1339">
        <v>1270</v>
      </c>
      <c r="AQ32" s="1342">
        <v>84431</v>
      </c>
      <c r="AR32" s="1341">
        <v>80470.179000000004</v>
      </c>
      <c r="AS32" s="1339"/>
      <c r="AT32" s="1342"/>
      <c r="AU32" s="1341"/>
      <c r="AV32" s="1339"/>
      <c r="AW32" s="1342"/>
      <c r="AX32" s="1341"/>
      <c r="AY32" s="1339"/>
      <c r="AZ32" s="1342"/>
      <c r="BA32" s="1341"/>
      <c r="BB32" s="1339">
        <v>1270</v>
      </c>
      <c r="BC32" s="1342">
        <v>977</v>
      </c>
      <c r="BD32" s="1341">
        <v>1473.617</v>
      </c>
      <c r="BE32" s="1339">
        <v>9000</v>
      </c>
      <c r="BF32" s="1342">
        <v>122227</v>
      </c>
      <c r="BG32" s="1341">
        <v>113081.572</v>
      </c>
      <c r="BH32" s="1339">
        <v>2804456</v>
      </c>
      <c r="BI32" s="1342">
        <v>4727204.3880000003</v>
      </c>
      <c r="BJ32" s="1341">
        <v>1647250.0690000001</v>
      </c>
      <c r="BK32" s="1339"/>
      <c r="BL32" s="1342"/>
      <c r="BM32" s="1341"/>
      <c r="BN32" s="1339"/>
      <c r="BO32" s="1342"/>
      <c r="BP32" s="1341"/>
      <c r="BQ32" s="1339"/>
      <c r="BR32" s="1342"/>
      <c r="BS32" s="1341"/>
      <c r="BT32" s="1339">
        <v>24130</v>
      </c>
      <c r="BU32" s="1342">
        <v>42736</v>
      </c>
      <c r="BV32" s="1341">
        <v>29813.25</v>
      </c>
      <c r="BW32" s="1339">
        <v>1270</v>
      </c>
      <c r="BX32" s="1342">
        <v>7163</v>
      </c>
      <c r="BY32" s="1341"/>
      <c r="BZ32" s="1339">
        <v>57163</v>
      </c>
      <c r="CA32" s="1342">
        <v>51956</v>
      </c>
      <c r="CB32" s="1341">
        <v>20984.603999999999</v>
      </c>
      <c r="CC32" s="1339">
        <v>12600</v>
      </c>
      <c r="CD32" s="1342">
        <v>13856</v>
      </c>
      <c r="CE32" s="1341">
        <v>6735.7449999999999</v>
      </c>
      <c r="CF32" s="1339"/>
      <c r="CG32" s="1342"/>
      <c r="CH32" s="1341"/>
      <c r="CI32" s="1339"/>
      <c r="CJ32" s="1342"/>
      <c r="CK32" s="1429"/>
      <c r="CL32" s="1339">
        <v>2446</v>
      </c>
      <c r="CM32" s="1342">
        <v>2573</v>
      </c>
      <c r="CN32" s="1341">
        <v>0</v>
      </c>
      <c r="CO32" s="1339"/>
      <c r="CP32" s="1342"/>
      <c r="CQ32" s="1341"/>
      <c r="CR32" s="1339"/>
      <c r="CS32" s="1340">
        <v>41504</v>
      </c>
      <c r="CT32" s="1341">
        <v>22453.599999999999</v>
      </c>
      <c r="CU32" s="1339"/>
      <c r="CV32" s="1340"/>
      <c r="CW32" s="1429"/>
      <c r="CX32" s="1339">
        <v>100000</v>
      </c>
      <c r="CY32" s="1340">
        <v>127554</v>
      </c>
      <c r="CZ32" s="1341">
        <v>89674.7</v>
      </c>
      <c r="DA32" s="1339">
        <v>197609</v>
      </c>
      <c r="DB32" s="1918">
        <v>287342</v>
      </c>
      <c r="DC32" s="1341">
        <v>169661.89899999998</v>
      </c>
      <c r="DD32" s="541">
        <v>3002065</v>
      </c>
      <c r="DE32" s="551">
        <v>5014546.3880000003</v>
      </c>
      <c r="DF32" s="540">
        <v>1816911.9680000001</v>
      </c>
      <c r="DG32" s="1339"/>
      <c r="DH32" s="1342"/>
      <c r="DI32" s="1341"/>
      <c r="DJ32" s="1339">
        <v>214063</v>
      </c>
      <c r="DK32" s="1429">
        <v>225153.18</v>
      </c>
      <c r="DL32" s="1429">
        <v>199982.666</v>
      </c>
      <c r="DM32" s="1339">
        <v>214063</v>
      </c>
      <c r="DN32" s="1432">
        <v>225153.18</v>
      </c>
      <c r="DO32" s="1341">
        <v>199982.666</v>
      </c>
      <c r="DP32" s="1339">
        <v>78961</v>
      </c>
      <c r="DQ32" s="1429">
        <v>136976</v>
      </c>
      <c r="DR32" s="1341">
        <v>102087.284</v>
      </c>
      <c r="DS32" s="1432">
        <v>6000</v>
      </c>
      <c r="DT32" s="1429">
        <v>52682.928</v>
      </c>
      <c r="DU32" s="1341">
        <v>50104.932000000001</v>
      </c>
      <c r="DV32" s="541">
        <v>3301089</v>
      </c>
      <c r="DW32" s="549">
        <v>5429358.4960000003</v>
      </c>
      <c r="DX32" s="547">
        <v>2169086.85</v>
      </c>
      <c r="DY32" s="1464">
        <v>39.951070676177359</v>
      </c>
    </row>
    <row r="33" spans="1:129" ht="23.1" customHeight="1" x14ac:dyDescent="0.2">
      <c r="A33" s="1314" t="s">
        <v>39</v>
      </c>
      <c r="B33" s="1309" t="s">
        <v>386</v>
      </c>
      <c r="C33" s="1339"/>
      <c r="D33" s="1340">
        <v>89980</v>
      </c>
      <c r="E33" s="1341">
        <v>43697.600999999995</v>
      </c>
      <c r="F33" s="1339"/>
      <c r="G33" s="1340"/>
      <c r="H33" s="1341"/>
      <c r="I33" s="1339"/>
      <c r="J33" s="1340"/>
      <c r="K33" s="1341"/>
      <c r="L33" s="1339"/>
      <c r="M33" s="1340"/>
      <c r="N33" s="1341"/>
      <c r="O33" s="1339"/>
      <c r="P33" s="1340"/>
      <c r="Q33" s="1341"/>
      <c r="R33" s="1339"/>
      <c r="S33" s="1340"/>
      <c r="T33" s="1341"/>
      <c r="U33" s="1339"/>
      <c r="V33" s="1340"/>
      <c r="W33" s="1341"/>
      <c r="X33" s="1339"/>
      <c r="Y33" s="1342"/>
      <c r="Z33" s="1341"/>
      <c r="AA33" s="1339"/>
      <c r="AB33" s="1342"/>
      <c r="AC33" s="1341"/>
      <c r="AD33" s="1339"/>
      <c r="AE33" s="1342"/>
      <c r="AF33" s="1341"/>
      <c r="AG33" s="1339">
        <v>75450</v>
      </c>
      <c r="AH33" s="1342">
        <v>16521</v>
      </c>
      <c r="AI33" s="1341"/>
      <c r="AJ33" s="1339"/>
      <c r="AK33" s="1342"/>
      <c r="AL33" s="1341"/>
      <c r="AM33" s="1339"/>
      <c r="AN33" s="1342"/>
      <c r="AO33" s="1341"/>
      <c r="AP33" s="1339"/>
      <c r="AQ33" s="1342"/>
      <c r="AR33" s="1341"/>
      <c r="AS33" s="1339"/>
      <c r="AT33" s="1342"/>
      <c r="AU33" s="1341"/>
      <c r="AV33" s="1339"/>
      <c r="AW33" s="1342"/>
      <c r="AX33" s="1341"/>
      <c r="AY33" s="1339"/>
      <c r="AZ33" s="1342"/>
      <c r="BA33" s="1341"/>
      <c r="BB33" s="1339"/>
      <c r="BC33" s="1342"/>
      <c r="BD33" s="1341"/>
      <c r="BE33" s="1339">
        <v>2450</v>
      </c>
      <c r="BF33" s="1342">
        <v>3969</v>
      </c>
      <c r="BG33" s="1341">
        <v>2468.4989999999998</v>
      </c>
      <c r="BH33" s="1339">
        <v>77900</v>
      </c>
      <c r="BI33" s="1342">
        <v>110470</v>
      </c>
      <c r="BJ33" s="1341">
        <v>46166.099999999991</v>
      </c>
      <c r="BK33" s="1339"/>
      <c r="BL33" s="1342"/>
      <c r="BM33" s="1341"/>
      <c r="BN33" s="1339"/>
      <c r="BO33" s="1342"/>
      <c r="BP33" s="1341"/>
      <c r="BQ33" s="1339"/>
      <c r="BR33" s="1342"/>
      <c r="BS33" s="1341"/>
      <c r="BT33" s="1339"/>
      <c r="BU33" s="1342"/>
      <c r="BV33" s="1341"/>
      <c r="BW33" s="1339"/>
      <c r="BX33" s="1342"/>
      <c r="BY33" s="1341"/>
      <c r="BZ33" s="1339"/>
      <c r="CA33" s="1342"/>
      <c r="CB33" s="1341"/>
      <c r="CC33" s="1339"/>
      <c r="CD33" s="1342"/>
      <c r="CE33" s="1341"/>
      <c r="CF33" s="1339"/>
      <c r="CG33" s="1342"/>
      <c r="CH33" s="1341"/>
      <c r="CI33" s="1339"/>
      <c r="CJ33" s="1342"/>
      <c r="CK33" s="1429"/>
      <c r="CL33" s="1339"/>
      <c r="CM33" s="1342"/>
      <c r="CN33" s="1341"/>
      <c r="CO33" s="1339"/>
      <c r="CP33" s="1342"/>
      <c r="CQ33" s="1341"/>
      <c r="CR33" s="1339"/>
      <c r="CS33" s="1340"/>
      <c r="CT33" s="1341"/>
      <c r="CU33" s="1339">
        <v>76200</v>
      </c>
      <c r="CV33" s="1340">
        <v>174352</v>
      </c>
      <c r="CW33" s="1429">
        <v>173379.94099999999</v>
      </c>
      <c r="CX33" s="1339"/>
      <c r="CY33" s="1340"/>
      <c r="CZ33" s="1341"/>
      <c r="DA33" s="1339">
        <v>76200</v>
      </c>
      <c r="DB33" s="1928">
        <v>174352</v>
      </c>
      <c r="DC33" s="665">
        <v>173379.94099999999</v>
      </c>
      <c r="DD33" s="1029">
        <v>154100</v>
      </c>
      <c r="DE33" s="1410">
        <v>284822</v>
      </c>
      <c r="DF33" s="1409">
        <v>219546.04099999997</v>
      </c>
      <c r="DG33" s="1338"/>
      <c r="DH33" s="1390"/>
      <c r="DI33" s="665"/>
      <c r="DJ33" s="1338">
        <v>7105</v>
      </c>
      <c r="DK33" s="1411">
        <v>2687</v>
      </c>
      <c r="DL33" s="1411">
        <v>2685.145</v>
      </c>
      <c r="DM33" s="1338">
        <v>7105</v>
      </c>
      <c r="DN33" s="1412">
        <v>2687</v>
      </c>
      <c r="DO33" s="665">
        <v>2685.145</v>
      </c>
      <c r="DP33" s="1338">
        <v>2900</v>
      </c>
      <c r="DQ33" s="1411">
        <v>4575</v>
      </c>
      <c r="DR33" s="665">
        <v>4560.5879999999997</v>
      </c>
      <c r="DS33" s="1412"/>
      <c r="DT33" s="1429">
        <v>2858.2089999999998</v>
      </c>
      <c r="DU33" s="665">
        <v>2857.6669999999999</v>
      </c>
      <c r="DV33" s="1029">
        <v>164105</v>
      </c>
      <c r="DW33" s="1434">
        <v>294942.20899999997</v>
      </c>
      <c r="DX33" s="1457">
        <v>229649.44099999993</v>
      </c>
      <c r="DY33" s="1464">
        <v>77.862521535532395</v>
      </c>
    </row>
    <row r="34" spans="1:129" ht="23.1" customHeight="1" x14ac:dyDescent="0.2">
      <c r="A34" s="1314" t="s">
        <v>622</v>
      </c>
      <c r="B34" s="1316" t="s">
        <v>519</v>
      </c>
      <c r="C34" s="1347">
        <v>0</v>
      </c>
      <c r="D34" s="1348">
        <v>19400</v>
      </c>
      <c r="E34" s="1349">
        <v>19400</v>
      </c>
      <c r="F34" s="1347">
        <v>0</v>
      </c>
      <c r="G34" s="1348">
        <v>0</v>
      </c>
      <c r="H34" s="1349">
        <v>0</v>
      </c>
      <c r="I34" s="1347">
        <v>0</v>
      </c>
      <c r="J34" s="1348">
        <v>0</v>
      </c>
      <c r="K34" s="1349">
        <v>0</v>
      </c>
      <c r="L34" s="1347">
        <v>0</v>
      </c>
      <c r="M34" s="1348">
        <v>0</v>
      </c>
      <c r="N34" s="1349">
        <v>0</v>
      </c>
      <c r="O34" s="1347">
        <v>0</v>
      </c>
      <c r="P34" s="1348">
        <v>0</v>
      </c>
      <c r="Q34" s="1349">
        <v>0</v>
      </c>
      <c r="R34" s="1347">
        <v>0</v>
      </c>
      <c r="S34" s="1348">
        <v>0</v>
      </c>
      <c r="T34" s="1349">
        <v>0</v>
      </c>
      <c r="U34" s="1347">
        <v>0</v>
      </c>
      <c r="V34" s="1348">
        <v>0</v>
      </c>
      <c r="W34" s="1349">
        <v>0</v>
      </c>
      <c r="X34" s="1347">
        <v>0</v>
      </c>
      <c r="Y34" s="1350">
        <v>0</v>
      </c>
      <c r="Z34" s="1349">
        <v>0</v>
      </c>
      <c r="AA34" s="1347">
        <v>0</v>
      </c>
      <c r="AB34" s="1350">
        <v>0</v>
      </c>
      <c r="AC34" s="1349">
        <v>0</v>
      </c>
      <c r="AD34" s="1347">
        <v>27971</v>
      </c>
      <c r="AE34" s="1350">
        <v>10686</v>
      </c>
      <c r="AF34" s="1349">
        <v>10685.441000000001</v>
      </c>
      <c r="AG34" s="1347">
        <v>0</v>
      </c>
      <c r="AH34" s="1350">
        <v>12700</v>
      </c>
      <c r="AI34" s="1349">
        <v>0</v>
      </c>
      <c r="AJ34" s="1347">
        <v>0</v>
      </c>
      <c r="AK34" s="1350">
        <v>0</v>
      </c>
      <c r="AL34" s="1349">
        <v>0</v>
      </c>
      <c r="AM34" s="1347">
        <v>219355</v>
      </c>
      <c r="AN34" s="1350">
        <v>24012</v>
      </c>
      <c r="AO34" s="1349">
        <v>23733.222000000002</v>
      </c>
      <c r="AP34" s="1347">
        <v>0</v>
      </c>
      <c r="AQ34" s="1350">
        <v>0</v>
      </c>
      <c r="AR34" s="1349">
        <v>0</v>
      </c>
      <c r="AS34" s="1347">
        <v>0</v>
      </c>
      <c r="AT34" s="1350">
        <v>0</v>
      </c>
      <c r="AU34" s="1349">
        <v>0</v>
      </c>
      <c r="AV34" s="1347">
        <v>0</v>
      </c>
      <c r="AW34" s="1350">
        <v>0</v>
      </c>
      <c r="AX34" s="1349">
        <v>0</v>
      </c>
      <c r="AY34" s="1347">
        <v>0</v>
      </c>
      <c r="AZ34" s="1350">
        <v>0</v>
      </c>
      <c r="BA34" s="1349">
        <v>0</v>
      </c>
      <c r="BB34" s="1347">
        <v>0</v>
      </c>
      <c r="BC34" s="1350">
        <v>0</v>
      </c>
      <c r="BD34" s="1349">
        <v>0</v>
      </c>
      <c r="BE34" s="1347">
        <v>0</v>
      </c>
      <c r="BF34" s="1350">
        <v>0</v>
      </c>
      <c r="BG34" s="1406">
        <v>0</v>
      </c>
      <c r="BH34" s="1029">
        <v>247326</v>
      </c>
      <c r="BI34" s="1408">
        <v>66798</v>
      </c>
      <c r="BJ34" s="1409">
        <v>53818.663</v>
      </c>
      <c r="BK34" s="1029">
        <v>0</v>
      </c>
      <c r="BL34" s="1410">
        <v>0</v>
      </c>
      <c r="BM34" s="1409">
        <v>0</v>
      </c>
      <c r="BN34" s="1029">
        <v>0</v>
      </c>
      <c r="BO34" s="1410">
        <v>0</v>
      </c>
      <c r="BP34" s="1409">
        <v>0</v>
      </c>
      <c r="BQ34" s="1029">
        <v>0</v>
      </c>
      <c r="BR34" s="1410">
        <v>0</v>
      </c>
      <c r="BS34" s="1409">
        <v>0</v>
      </c>
      <c r="BT34" s="1029">
        <v>0</v>
      </c>
      <c r="BU34" s="1410">
        <v>0</v>
      </c>
      <c r="BV34" s="1409">
        <v>0</v>
      </c>
      <c r="BW34" s="1029">
        <v>0</v>
      </c>
      <c r="BX34" s="1410">
        <v>0</v>
      </c>
      <c r="BY34" s="1409">
        <v>0</v>
      </c>
      <c r="BZ34" s="1029">
        <v>0</v>
      </c>
      <c r="CA34" s="1410">
        <v>0</v>
      </c>
      <c r="CB34" s="1409">
        <v>0</v>
      </c>
      <c r="CC34" s="1029">
        <v>0</v>
      </c>
      <c r="CD34" s="1410">
        <v>0</v>
      </c>
      <c r="CE34" s="1409">
        <v>0</v>
      </c>
      <c r="CF34" s="1029">
        <v>0</v>
      </c>
      <c r="CG34" s="1410">
        <v>0</v>
      </c>
      <c r="CH34" s="1409">
        <v>0</v>
      </c>
      <c r="CI34" s="1029">
        <v>926500</v>
      </c>
      <c r="CJ34" s="1410">
        <v>1563768.8689999999</v>
      </c>
      <c r="CK34" s="1457">
        <v>1305895.101</v>
      </c>
      <c r="CL34" s="1029">
        <v>0</v>
      </c>
      <c r="CM34" s="1410">
        <v>0</v>
      </c>
      <c r="CN34" s="1409">
        <v>0</v>
      </c>
      <c r="CO34" s="1029">
        <v>0</v>
      </c>
      <c r="CP34" s="1410">
        <v>0</v>
      </c>
      <c r="CQ34" s="1409">
        <v>0</v>
      </c>
      <c r="CR34" s="1347">
        <v>0</v>
      </c>
      <c r="CS34" s="1348">
        <v>0</v>
      </c>
      <c r="CT34" s="1349">
        <v>0</v>
      </c>
      <c r="CU34" s="1347">
        <v>0</v>
      </c>
      <c r="CV34" s="1348">
        <v>0</v>
      </c>
      <c r="CW34" s="1922">
        <v>0</v>
      </c>
      <c r="CX34" s="1347">
        <v>0</v>
      </c>
      <c r="CY34" s="1348">
        <v>8000</v>
      </c>
      <c r="CZ34" s="1349">
        <v>8000</v>
      </c>
      <c r="DA34" s="1029">
        <v>926500</v>
      </c>
      <c r="DB34" s="1931">
        <v>1571768.8689999999</v>
      </c>
      <c r="DC34" s="1409">
        <v>1313895.101</v>
      </c>
      <c r="DD34" s="1029">
        <v>1173826</v>
      </c>
      <c r="DE34" s="1410">
        <v>1638566.8689999999</v>
      </c>
      <c r="DF34" s="1409">
        <v>1367713.764</v>
      </c>
      <c r="DG34" s="1029">
        <v>0</v>
      </c>
      <c r="DH34" s="1410">
        <v>0</v>
      </c>
      <c r="DI34" s="1409">
        <v>0</v>
      </c>
      <c r="DJ34" s="1029">
        <v>5000</v>
      </c>
      <c r="DK34" s="1410">
        <v>0</v>
      </c>
      <c r="DL34" s="1457">
        <v>0</v>
      </c>
      <c r="DM34" s="1029">
        <v>5000</v>
      </c>
      <c r="DN34" s="1434">
        <v>0</v>
      </c>
      <c r="DO34" s="1409">
        <v>0</v>
      </c>
      <c r="DP34" s="1029">
        <v>0</v>
      </c>
      <c r="DQ34" s="1410">
        <v>0</v>
      </c>
      <c r="DR34" s="1409">
        <v>0</v>
      </c>
      <c r="DS34" s="1434">
        <v>0</v>
      </c>
      <c r="DT34" s="1410">
        <v>0</v>
      </c>
      <c r="DU34" s="1409">
        <v>0</v>
      </c>
      <c r="DV34" s="1029">
        <v>1178826</v>
      </c>
      <c r="DW34" s="1410">
        <v>1638566.8689999999</v>
      </c>
      <c r="DX34" s="1457">
        <v>1367713.764</v>
      </c>
      <c r="DY34" s="1464">
        <v>83.470121963023786</v>
      </c>
    </row>
    <row r="35" spans="1:129" ht="18" customHeight="1" x14ac:dyDescent="0.2">
      <c r="A35" s="1310" t="s">
        <v>814</v>
      </c>
      <c r="B35" s="1311" t="s">
        <v>845</v>
      </c>
      <c r="C35" s="1367"/>
      <c r="D35" s="1368"/>
      <c r="E35" s="1369"/>
      <c r="F35" s="1367"/>
      <c r="G35" s="1368"/>
      <c r="H35" s="1370"/>
      <c r="I35" s="1371"/>
      <c r="J35" s="1368"/>
      <c r="K35" s="1370"/>
      <c r="L35" s="1371"/>
      <c r="M35" s="1368"/>
      <c r="N35" s="1370"/>
      <c r="O35" s="1371"/>
      <c r="P35" s="1368"/>
      <c r="Q35" s="1370"/>
      <c r="R35" s="1371"/>
      <c r="S35" s="1368"/>
      <c r="T35" s="1370"/>
      <c r="U35" s="1371"/>
      <c r="V35" s="1368"/>
      <c r="W35" s="1370"/>
      <c r="X35" s="1371"/>
      <c r="Y35" s="1368"/>
      <c r="Z35" s="1370"/>
      <c r="AA35" s="1371"/>
      <c r="AB35" s="1368"/>
      <c r="AC35" s="1370"/>
      <c r="AD35" s="1371"/>
      <c r="AE35" s="1368"/>
      <c r="AF35" s="1370"/>
      <c r="AG35" s="1371"/>
      <c r="AH35" s="1368"/>
      <c r="AI35" s="1370"/>
      <c r="AJ35" s="1371"/>
      <c r="AK35" s="1368"/>
      <c r="AL35" s="1370"/>
      <c r="AM35" s="1371"/>
      <c r="AN35" s="1368"/>
      <c r="AO35" s="1370"/>
      <c r="AP35" s="1371"/>
      <c r="AQ35" s="1368"/>
      <c r="AR35" s="1370"/>
      <c r="AS35" s="1371"/>
      <c r="AT35" s="1368"/>
      <c r="AU35" s="1370"/>
      <c r="AV35" s="1371"/>
      <c r="AW35" s="1368"/>
      <c r="AX35" s="1370"/>
      <c r="AY35" s="1371"/>
      <c r="AZ35" s="1368"/>
      <c r="BA35" s="1370"/>
      <c r="BB35" s="1371"/>
      <c r="BC35" s="1368"/>
      <c r="BD35" s="1370"/>
      <c r="BE35" s="1371"/>
      <c r="BF35" s="1368"/>
      <c r="BG35" s="1407"/>
      <c r="BH35" s="1387">
        <v>0</v>
      </c>
      <c r="BI35" s="1405">
        <v>0</v>
      </c>
      <c r="BJ35" s="1389">
        <v>0</v>
      </c>
      <c r="BK35" s="1367"/>
      <c r="BL35" s="1368"/>
      <c r="BM35" s="1370"/>
      <c r="BN35" s="1371"/>
      <c r="BO35" s="1368"/>
      <c r="BP35" s="1370"/>
      <c r="BQ35" s="1371"/>
      <c r="BR35" s="1368"/>
      <c r="BS35" s="1370"/>
      <c r="BT35" s="1371"/>
      <c r="BU35" s="1368"/>
      <c r="BV35" s="1370"/>
      <c r="BW35" s="1371"/>
      <c r="BX35" s="1368"/>
      <c r="BY35" s="1370"/>
      <c r="BZ35" s="1371"/>
      <c r="CA35" s="1368"/>
      <c r="CB35" s="1370"/>
      <c r="CC35" s="1371"/>
      <c r="CD35" s="1368"/>
      <c r="CE35" s="1370"/>
      <c r="CF35" s="1371"/>
      <c r="CG35" s="1368"/>
      <c r="CH35" s="1370"/>
      <c r="CI35" s="1371"/>
      <c r="CJ35" s="1368"/>
      <c r="CK35" s="1413"/>
      <c r="CL35" s="1367"/>
      <c r="CM35" s="1368"/>
      <c r="CN35" s="1814"/>
      <c r="CO35" s="1367"/>
      <c r="CP35" s="1368"/>
      <c r="CQ35" s="1814"/>
      <c r="CR35" s="1371"/>
      <c r="CS35" s="1368"/>
      <c r="CT35" s="1370"/>
      <c r="CU35" s="1371"/>
      <c r="CV35" s="1368"/>
      <c r="CW35" s="1923"/>
      <c r="CX35" s="1371"/>
      <c r="CY35" s="1368"/>
      <c r="CZ35" s="1370"/>
      <c r="DA35" s="1929">
        <v>0</v>
      </c>
      <c r="DB35" s="1932">
        <v>0</v>
      </c>
      <c r="DC35" s="1930">
        <v>0</v>
      </c>
      <c r="DD35" s="1329">
        <v>0</v>
      </c>
      <c r="DE35" s="1330">
        <v>0</v>
      </c>
      <c r="DF35" s="1331">
        <v>0</v>
      </c>
      <c r="DG35" s="1371"/>
      <c r="DH35" s="1368"/>
      <c r="DI35" s="1370"/>
      <c r="DJ35" s="1371"/>
      <c r="DK35" s="1368"/>
      <c r="DL35" s="1923"/>
      <c r="DM35" s="543">
        <v>0</v>
      </c>
      <c r="DN35" s="548">
        <v>0</v>
      </c>
      <c r="DO35" s="542">
        <v>0</v>
      </c>
      <c r="DP35" s="1367"/>
      <c r="DQ35" s="1368"/>
      <c r="DR35" s="1369"/>
      <c r="DS35" s="1431"/>
      <c r="DT35" s="1368"/>
      <c r="DU35" s="1370"/>
      <c r="DV35" s="543">
        <v>0</v>
      </c>
      <c r="DW35" s="393">
        <v>0</v>
      </c>
      <c r="DX35" s="548">
        <v>0</v>
      </c>
      <c r="DY35" s="1466">
        <v>0</v>
      </c>
    </row>
    <row r="36" spans="1:129" ht="18" customHeight="1" x14ac:dyDescent="0.2">
      <c r="A36" s="1310" t="s">
        <v>815</v>
      </c>
      <c r="B36" s="1311" t="s">
        <v>844</v>
      </c>
      <c r="C36" s="1343"/>
      <c r="D36" s="1344"/>
      <c r="E36" s="1345"/>
      <c r="F36" s="1343"/>
      <c r="G36" s="1344"/>
      <c r="H36" s="1345"/>
      <c r="I36" s="1343"/>
      <c r="J36" s="1344"/>
      <c r="K36" s="1345"/>
      <c r="L36" s="1343"/>
      <c r="M36" s="1344"/>
      <c r="N36" s="1345"/>
      <c r="O36" s="1343"/>
      <c r="P36" s="1344"/>
      <c r="Q36" s="1345"/>
      <c r="R36" s="1343"/>
      <c r="S36" s="1344"/>
      <c r="T36" s="1345"/>
      <c r="U36" s="1343"/>
      <c r="V36" s="1344"/>
      <c r="W36" s="1345"/>
      <c r="X36" s="1343"/>
      <c r="Y36" s="1346"/>
      <c r="Z36" s="1345"/>
      <c r="AA36" s="1343"/>
      <c r="AB36" s="1346"/>
      <c r="AC36" s="1345"/>
      <c r="AD36" s="1343"/>
      <c r="AE36" s="1346"/>
      <c r="AF36" s="1345"/>
      <c r="AG36" s="1343"/>
      <c r="AH36" s="1346"/>
      <c r="AI36" s="1345"/>
      <c r="AJ36" s="1343"/>
      <c r="AK36" s="1346"/>
      <c r="AL36" s="1345"/>
      <c r="AM36" s="1343"/>
      <c r="AN36" s="1346"/>
      <c r="AO36" s="1345"/>
      <c r="AP36" s="1343"/>
      <c r="AQ36" s="1346"/>
      <c r="AR36" s="1345"/>
      <c r="AS36" s="1343"/>
      <c r="AT36" s="1346"/>
      <c r="AU36" s="1345"/>
      <c r="AV36" s="1343"/>
      <c r="AW36" s="1346"/>
      <c r="AX36" s="1345"/>
      <c r="AY36" s="1343"/>
      <c r="AZ36" s="1346"/>
      <c r="BA36" s="1345"/>
      <c r="BB36" s="1343"/>
      <c r="BC36" s="1346"/>
      <c r="BD36" s="1345"/>
      <c r="BE36" s="1343"/>
      <c r="BF36" s="1346"/>
      <c r="BG36" s="1345"/>
      <c r="BH36" s="1372">
        <v>0</v>
      </c>
      <c r="BI36" s="1373">
        <v>0</v>
      </c>
      <c r="BJ36" s="1374">
        <v>0</v>
      </c>
      <c r="BK36" s="1343"/>
      <c r="BL36" s="1346"/>
      <c r="BM36" s="1345"/>
      <c r="BN36" s="1343"/>
      <c r="BO36" s="1346"/>
      <c r="BP36" s="1345"/>
      <c r="BQ36" s="1343"/>
      <c r="BR36" s="1346"/>
      <c r="BS36" s="1345"/>
      <c r="BT36" s="1343"/>
      <c r="BU36" s="1346"/>
      <c r="BV36" s="1345"/>
      <c r="BW36" s="1343"/>
      <c r="BX36" s="1346"/>
      <c r="BY36" s="1345"/>
      <c r="BZ36" s="1343"/>
      <c r="CA36" s="1346"/>
      <c r="CB36" s="1345"/>
      <c r="CC36" s="1343"/>
      <c r="CD36" s="1346"/>
      <c r="CE36" s="1345"/>
      <c r="CF36" s="1343"/>
      <c r="CG36" s="1346"/>
      <c r="CH36" s="1345"/>
      <c r="CI36" s="1343"/>
      <c r="CJ36" s="1346"/>
      <c r="CK36" s="1414"/>
      <c r="CL36" s="1343"/>
      <c r="CM36" s="1346"/>
      <c r="CN36" s="1345"/>
      <c r="CO36" s="1343"/>
      <c r="CP36" s="1346"/>
      <c r="CQ36" s="1345"/>
      <c r="CR36" s="1343"/>
      <c r="CS36" s="1344"/>
      <c r="CT36" s="1345"/>
      <c r="CU36" s="1343"/>
      <c r="CV36" s="1344"/>
      <c r="CW36" s="1414"/>
      <c r="CX36" s="1343"/>
      <c r="CY36" s="1344"/>
      <c r="CZ36" s="1345"/>
      <c r="DA36" s="1343">
        <v>0</v>
      </c>
      <c r="DB36" s="1344">
        <v>0</v>
      </c>
      <c r="DC36" s="1345">
        <v>0</v>
      </c>
      <c r="DD36" s="1144">
        <v>0</v>
      </c>
      <c r="DE36" s="1333">
        <v>0</v>
      </c>
      <c r="DF36" s="1334">
        <v>0</v>
      </c>
      <c r="DG36" s="1343"/>
      <c r="DH36" s="1346"/>
      <c r="DI36" s="1345"/>
      <c r="DJ36" s="1343"/>
      <c r="DK36" s="1346"/>
      <c r="DL36" s="1414"/>
      <c r="DM36" s="543">
        <v>0</v>
      </c>
      <c r="DN36" s="548">
        <v>0</v>
      </c>
      <c r="DO36" s="542">
        <v>0</v>
      </c>
      <c r="DP36" s="1343"/>
      <c r="DQ36" s="1346"/>
      <c r="DR36" s="1345"/>
      <c r="DS36" s="1430"/>
      <c r="DT36" s="1346"/>
      <c r="DU36" s="1345"/>
      <c r="DV36" s="543">
        <v>0</v>
      </c>
      <c r="DW36" s="393">
        <v>0</v>
      </c>
      <c r="DX36" s="548">
        <v>0</v>
      </c>
      <c r="DY36" s="1465">
        <v>0</v>
      </c>
    </row>
    <row r="37" spans="1:129" ht="18" customHeight="1" x14ac:dyDescent="0.2">
      <c r="A37" s="1310" t="s">
        <v>816</v>
      </c>
      <c r="B37" s="1311" t="s">
        <v>843</v>
      </c>
      <c r="C37" s="1343"/>
      <c r="D37" s="1344"/>
      <c r="E37" s="1345"/>
      <c r="F37" s="1343"/>
      <c r="G37" s="1344"/>
      <c r="H37" s="1345"/>
      <c r="I37" s="1343"/>
      <c r="J37" s="1344"/>
      <c r="K37" s="1345"/>
      <c r="L37" s="1343"/>
      <c r="M37" s="1344"/>
      <c r="N37" s="1345"/>
      <c r="O37" s="1343"/>
      <c r="P37" s="1344"/>
      <c r="Q37" s="1345"/>
      <c r="R37" s="1343"/>
      <c r="S37" s="1344"/>
      <c r="T37" s="1345"/>
      <c r="U37" s="1343"/>
      <c r="V37" s="1344"/>
      <c r="W37" s="1345"/>
      <c r="X37" s="1343"/>
      <c r="Y37" s="1346"/>
      <c r="Z37" s="1345"/>
      <c r="AA37" s="1343"/>
      <c r="AB37" s="1346"/>
      <c r="AC37" s="1345"/>
      <c r="AD37" s="1343"/>
      <c r="AE37" s="1346"/>
      <c r="AF37" s="1345"/>
      <c r="AG37" s="1343"/>
      <c r="AH37" s="1346"/>
      <c r="AI37" s="1345"/>
      <c r="AJ37" s="1343"/>
      <c r="AK37" s="1346"/>
      <c r="AL37" s="1345"/>
      <c r="AM37" s="1343"/>
      <c r="AN37" s="1346"/>
      <c r="AO37" s="1345"/>
      <c r="AP37" s="1343"/>
      <c r="AQ37" s="1346"/>
      <c r="AR37" s="1345"/>
      <c r="AS37" s="1343"/>
      <c r="AT37" s="1346"/>
      <c r="AU37" s="1345"/>
      <c r="AV37" s="1343"/>
      <c r="AW37" s="1346"/>
      <c r="AX37" s="1345"/>
      <c r="AY37" s="1343"/>
      <c r="AZ37" s="1346"/>
      <c r="BA37" s="1345"/>
      <c r="BB37" s="1343"/>
      <c r="BC37" s="1346"/>
      <c r="BD37" s="1345"/>
      <c r="BE37" s="1343"/>
      <c r="BF37" s="1346"/>
      <c r="BG37" s="1345"/>
      <c r="BH37" s="1372">
        <v>0</v>
      </c>
      <c r="BI37" s="1373">
        <v>0</v>
      </c>
      <c r="BJ37" s="1374">
        <v>0</v>
      </c>
      <c r="BK37" s="1343"/>
      <c r="BL37" s="1346"/>
      <c r="BM37" s="1345"/>
      <c r="BN37" s="1343"/>
      <c r="BO37" s="1346"/>
      <c r="BP37" s="1345"/>
      <c r="BQ37" s="1343"/>
      <c r="BR37" s="1346"/>
      <c r="BS37" s="1345"/>
      <c r="BT37" s="1343"/>
      <c r="BU37" s="1346"/>
      <c r="BV37" s="1345"/>
      <c r="BW37" s="1343"/>
      <c r="BX37" s="1346"/>
      <c r="BY37" s="1345"/>
      <c r="BZ37" s="1343"/>
      <c r="CA37" s="1346"/>
      <c r="CB37" s="1345"/>
      <c r="CC37" s="1343"/>
      <c r="CD37" s="1346"/>
      <c r="CE37" s="1345"/>
      <c r="CF37" s="1343"/>
      <c r="CG37" s="1346"/>
      <c r="CH37" s="1345"/>
      <c r="CI37" s="1343"/>
      <c r="CJ37" s="1346"/>
      <c r="CK37" s="1414"/>
      <c r="CL37" s="1343"/>
      <c r="CM37" s="1346"/>
      <c r="CN37" s="1345"/>
      <c r="CO37" s="1343"/>
      <c r="CP37" s="1346"/>
      <c r="CQ37" s="1345"/>
      <c r="CR37" s="1343"/>
      <c r="CS37" s="1344"/>
      <c r="CT37" s="1345"/>
      <c r="CU37" s="1343"/>
      <c r="CV37" s="1344"/>
      <c r="CW37" s="1414"/>
      <c r="CX37" s="1343"/>
      <c r="CY37" s="1344"/>
      <c r="CZ37" s="1345"/>
      <c r="DA37" s="1343">
        <v>0</v>
      </c>
      <c r="DB37" s="1344">
        <v>0</v>
      </c>
      <c r="DC37" s="1345">
        <v>0</v>
      </c>
      <c r="DD37" s="1144">
        <v>0</v>
      </c>
      <c r="DE37" s="1333">
        <v>0</v>
      </c>
      <c r="DF37" s="1334">
        <v>0</v>
      </c>
      <c r="DG37" s="1343"/>
      <c r="DH37" s="1346"/>
      <c r="DI37" s="1345"/>
      <c r="DJ37" s="1343"/>
      <c r="DK37" s="1346"/>
      <c r="DL37" s="1414"/>
      <c r="DM37" s="543">
        <v>0</v>
      </c>
      <c r="DN37" s="548">
        <v>0</v>
      </c>
      <c r="DO37" s="542">
        <v>0</v>
      </c>
      <c r="DP37" s="1343"/>
      <c r="DQ37" s="1346"/>
      <c r="DR37" s="1345"/>
      <c r="DS37" s="1430"/>
      <c r="DT37" s="1346"/>
      <c r="DU37" s="1345"/>
      <c r="DV37" s="543">
        <v>0</v>
      </c>
      <c r="DW37" s="393">
        <v>0</v>
      </c>
      <c r="DX37" s="548">
        <v>0</v>
      </c>
      <c r="DY37" s="1465">
        <v>0</v>
      </c>
    </row>
    <row r="38" spans="1:129" ht="18" customHeight="1" x14ac:dyDescent="0.2">
      <c r="A38" s="1310" t="s">
        <v>817</v>
      </c>
      <c r="B38" s="1312" t="s">
        <v>842</v>
      </c>
      <c r="C38" s="1343"/>
      <c r="D38" s="1344">
        <v>19400</v>
      </c>
      <c r="E38" s="1345">
        <v>19400</v>
      </c>
      <c r="F38" s="1343"/>
      <c r="G38" s="1344"/>
      <c r="H38" s="1345"/>
      <c r="I38" s="1343"/>
      <c r="J38" s="1344"/>
      <c r="K38" s="1345"/>
      <c r="L38" s="1343"/>
      <c r="M38" s="1344"/>
      <c r="N38" s="1345"/>
      <c r="O38" s="1343"/>
      <c r="P38" s="1344"/>
      <c r="Q38" s="1345"/>
      <c r="R38" s="1343"/>
      <c r="S38" s="1344"/>
      <c r="T38" s="1345"/>
      <c r="U38" s="1343"/>
      <c r="V38" s="1344"/>
      <c r="W38" s="1345"/>
      <c r="X38" s="1343"/>
      <c r="Y38" s="1344"/>
      <c r="Z38" s="1345"/>
      <c r="AA38" s="1343"/>
      <c r="AB38" s="1344"/>
      <c r="AC38" s="1345"/>
      <c r="AD38" s="1343"/>
      <c r="AE38" s="1344"/>
      <c r="AF38" s="1345"/>
      <c r="AG38" s="1343"/>
      <c r="AH38" s="1344"/>
      <c r="AI38" s="1345"/>
      <c r="AJ38" s="1343"/>
      <c r="AK38" s="1344"/>
      <c r="AL38" s="1345"/>
      <c r="AM38" s="1343"/>
      <c r="AN38" s="1344"/>
      <c r="AO38" s="1345"/>
      <c r="AP38" s="1343"/>
      <c r="AQ38" s="1344"/>
      <c r="AR38" s="1345"/>
      <c r="AS38" s="1343"/>
      <c r="AT38" s="1344"/>
      <c r="AU38" s="1345"/>
      <c r="AV38" s="1343"/>
      <c r="AW38" s="1344"/>
      <c r="AX38" s="1345"/>
      <c r="AY38" s="1343"/>
      <c r="AZ38" s="1344"/>
      <c r="BA38" s="1345"/>
      <c r="BB38" s="1343"/>
      <c r="BC38" s="1344"/>
      <c r="BD38" s="1345"/>
      <c r="BE38" s="1343"/>
      <c r="BF38" s="1344"/>
      <c r="BG38" s="1345"/>
      <c r="BH38" s="1372">
        <v>0</v>
      </c>
      <c r="BI38" s="1373">
        <v>19400</v>
      </c>
      <c r="BJ38" s="1374">
        <v>19400</v>
      </c>
      <c r="BK38" s="1343"/>
      <c r="BL38" s="1344"/>
      <c r="BM38" s="1345"/>
      <c r="BN38" s="1343"/>
      <c r="BO38" s="1344"/>
      <c r="BP38" s="1345"/>
      <c r="BQ38" s="1343"/>
      <c r="BR38" s="1344"/>
      <c r="BS38" s="1345"/>
      <c r="BT38" s="1343"/>
      <c r="BU38" s="1344"/>
      <c r="BV38" s="1345"/>
      <c r="BW38" s="1343"/>
      <c r="BX38" s="1344"/>
      <c r="BY38" s="1345"/>
      <c r="BZ38" s="1343"/>
      <c r="CA38" s="1344"/>
      <c r="CB38" s="1345"/>
      <c r="CC38" s="1343"/>
      <c r="CD38" s="1344"/>
      <c r="CE38" s="1345"/>
      <c r="CF38" s="1343"/>
      <c r="CG38" s="1344"/>
      <c r="CH38" s="1345"/>
      <c r="CI38" s="1343"/>
      <c r="CJ38" s="1344"/>
      <c r="CK38" s="1414"/>
      <c r="CL38" s="1343"/>
      <c r="CM38" s="1344"/>
      <c r="CN38" s="1345"/>
      <c r="CO38" s="1343"/>
      <c r="CP38" s="1344"/>
      <c r="CQ38" s="1345"/>
      <c r="CR38" s="1343"/>
      <c r="CS38" s="1344"/>
      <c r="CT38" s="1345"/>
      <c r="CU38" s="1343"/>
      <c r="CV38" s="1344"/>
      <c r="CW38" s="1414"/>
      <c r="CX38" s="1343"/>
      <c r="CY38" s="1344">
        <v>8000</v>
      </c>
      <c r="CZ38" s="1345">
        <v>8000</v>
      </c>
      <c r="DA38" s="1343">
        <v>0</v>
      </c>
      <c r="DB38" s="1344">
        <v>8000</v>
      </c>
      <c r="DC38" s="1345">
        <v>8000</v>
      </c>
      <c r="DD38" s="1144">
        <v>0</v>
      </c>
      <c r="DE38" s="1333">
        <v>27400</v>
      </c>
      <c r="DF38" s="1334">
        <v>27400</v>
      </c>
      <c r="DG38" s="1343"/>
      <c r="DH38" s="1344"/>
      <c r="DI38" s="1345"/>
      <c r="DJ38" s="1343"/>
      <c r="DK38" s="1344"/>
      <c r="DL38" s="1414"/>
      <c r="DM38" s="543">
        <v>0</v>
      </c>
      <c r="DN38" s="548">
        <v>0</v>
      </c>
      <c r="DO38" s="542">
        <v>0</v>
      </c>
      <c r="DP38" s="1343"/>
      <c r="DQ38" s="1344"/>
      <c r="DR38" s="1345"/>
      <c r="DS38" s="1430"/>
      <c r="DT38" s="1344"/>
      <c r="DU38" s="1345"/>
      <c r="DV38" s="543">
        <v>0</v>
      </c>
      <c r="DW38" s="393">
        <v>27400</v>
      </c>
      <c r="DX38" s="548">
        <v>27400</v>
      </c>
      <c r="DY38" s="1465">
        <v>100</v>
      </c>
    </row>
    <row r="39" spans="1:129" ht="18" customHeight="1" x14ac:dyDescent="0.2">
      <c r="A39" s="1310" t="s">
        <v>818</v>
      </c>
      <c r="B39" s="1311" t="s">
        <v>841</v>
      </c>
      <c r="C39" s="1343"/>
      <c r="D39" s="1344"/>
      <c r="E39" s="1345"/>
      <c r="F39" s="1343"/>
      <c r="G39" s="1344"/>
      <c r="H39" s="1345"/>
      <c r="I39" s="1343"/>
      <c r="J39" s="1344"/>
      <c r="K39" s="1345"/>
      <c r="L39" s="1343"/>
      <c r="M39" s="1344"/>
      <c r="N39" s="1345"/>
      <c r="O39" s="1343"/>
      <c r="P39" s="1344"/>
      <c r="Q39" s="1345"/>
      <c r="R39" s="1343"/>
      <c r="S39" s="1344"/>
      <c r="T39" s="1345"/>
      <c r="U39" s="1343"/>
      <c r="V39" s="1344"/>
      <c r="W39" s="1345"/>
      <c r="X39" s="1343"/>
      <c r="Y39" s="1346"/>
      <c r="Z39" s="1345"/>
      <c r="AA39" s="1343"/>
      <c r="AB39" s="1346"/>
      <c r="AC39" s="1345"/>
      <c r="AD39" s="1343"/>
      <c r="AE39" s="1346"/>
      <c r="AF39" s="1345"/>
      <c r="AG39" s="1343"/>
      <c r="AH39" s="1346"/>
      <c r="AI39" s="1345"/>
      <c r="AJ39" s="1343"/>
      <c r="AK39" s="1346"/>
      <c r="AL39" s="1345"/>
      <c r="AM39" s="1343"/>
      <c r="AN39" s="1346"/>
      <c r="AO39" s="1345"/>
      <c r="AP39" s="1343"/>
      <c r="AQ39" s="1346"/>
      <c r="AR39" s="1345"/>
      <c r="AS39" s="1343"/>
      <c r="AT39" s="1346"/>
      <c r="AU39" s="1345"/>
      <c r="AV39" s="1343"/>
      <c r="AW39" s="1346"/>
      <c r="AX39" s="1345"/>
      <c r="AY39" s="1343"/>
      <c r="AZ39" s="1346"/>
      <c r="BA39" s="1345"/>
      <c r="BB39" s="1343"/>
      <c r="BC39" s="1346"/>
      <c r="BD39" s="1345"/>
      <c r="BE39" s="1343"/>
      <c r="BF39" s="1346"/>
      <c r="BG39" s="1345"/>
      <c r="BH39" s="1372">
        <v>0</v>
      </c>
      <c r="BI39" s="1373">
        <v>0</v>
      </c>
      <c r="BJ39" s="1374">
        <v>0</v>
      </c>
      <c r="BK39" s="1343"/>
      <c r="BL39" s="1346"/>
      <c r="BM39" s="1345"/>
      <c r="BN39" s="1343"/>
      <c r="BO39" s="1346"/>
      <c r="BP39" s="1345"/>
      <c r="BQ39" s="1343"/>
      <c r="BR39" s="1346"/>
      <c r="BS39" s="1345"/>
      <c r="BT39" s="1343"/>
      <c r="BU39" s="1346"/>
      <c r="BV39" s="1345"/>
      <c r="BW39" s="1343"/>
      <c r="BX39" s="1346"/>
      <c r="BY39" s="1345"/>
      <c r="BZ39" s="1343"/>
      <c r="CA39" s="1346"/>
      <c r="CB39" s="1345"/>
      <c r="CC39" s="1343"/>
      <c r="CD39" s="1346"/>
      <c r="CE39" s="1345"/>
      <c r="CF39" s="1343"/>
      <c r="CG39" s="1346"/>
      <c r="CH39" s="1345"/>
      <c r="CI39" s="1343"/>
      <c r="CJ39" s="1346"/>
      <c r="CK39" s="1414"/>
      <c r="CL39" s="1343"/>
      <c r="CM39" s="1346"/>
      <c r="CN39" s="1345"/>
      <c r="CO39" s="1343"/>
      <c r="CP39" s="1346"/>
      <c r="CQ39" s="1345"/>
      <c r="CR39" s="1343"/>
      <c r="CS39" s="1344"/>
      <c r="CT39" s="1345"/>
      <c r="CU39" s="1343"/>
      <c r="CV39" s="1344"/>
      <c r="CW39" s="1414"/>
      <c r="CX39" s="1343"/>
      <c r="CY39" s="1344"/>
      <c r="CZ39" s="1345"/>
      <c r="DA39" s="1343">
        <v>0</v>
      </c>
      <c r="DB39" s="1344">
        <v>0</v>
      </c>
      <c r="DC39" s="1345">
        <v>0</v>
      </c>
      <c r="DD39" s="1144">
        <v>0</v>
      </c>
      <c r="DE39" s="1333">
        <v>0</v>
      </c>
      <c r="DF39" s="1334">
        <v>0</v>
      </c>
      <c r="DG39" s="1343"/>
      <c r="DH39" s="1346"/>
      <c r="DI39" s="1345"/>
      <c r="DJ39" s="1343"/>
      <c r="DK39" s="1346"/>
      <c r="DL39" s="1414"/>
      <c r="DM39" s="543">
        <v>0</v>
      </c>
      <c r="DN39" s="548">
        <v>0</v>
      </c>
      <c r="DO39" s="542">
        <v>0</v>
      </c>
      <c r="DP39" s="1343"/>
      <c r="DQ39" s="1346"/>
      <c r="DR39" s="1345"/>
      <c r="DS39" s="1430"/>
      <c r="DT39" s="1346"/>
      <c r="DU39" s="1345"/>
      <c r="DV39" s="543">
        <v>0</v>
      </c>
      <c r="DW39" s="393">
        <v>0</v>
      </c>
      <c r="DX39" s="548">
        <v>0</v>
      </c>
      <c r="DY39" s="1465">
        <v>0</v>
      </c>
    </row>
    <row r="40" spans="1:129" ht="18" customHeight="1" x14ac:dyDescent="0.2">
      <c r="A40" s="1310" t="s">
        <v>819</v>
      </c>
      <c r="B40" s="1311" t="s">
        <v>840</v>
      </c>
      <c r="C40" s="1343"/>
      <c r="D40" s="1344"/>
      <c r="E40" s="1345"/>
      <c r="F40" s="1372"/>
      <c r="G40" s="1373"/>
      <c r="H40" s="1374"/>
      <c r="I40" s="1372"/>
      <c r="J40" s="1373"/>
      <c r="K40" s="1374"/>
      <c r="L40" s="1372"/>
      <c r="M40" s="1373"/>
      <c r="N40" s="1374"/>
      <c r="O40" s="1372"/>
      <c r="P40" s="1373"/>
      <c r="Q40" s="1374"/>
      <c r="R40" s="1372"/>
      <c r="S40" s="1373"/>
      <c r="T40" s="1374"/>
      <c r="U40" s="1372"/>
      <c r="V40" s="1375"/>
      <c r="W40" s="1345"/>
      <c r="X40" s="1343"/>
      <c r="Y40" s="1346"/>
      <c r="Z40" s="1345"/>
      <c r="AA40" s="1343"/>
      <c r="AB40" s="1346"/>
      <c r="AC40" s="1345"/>
      <c r="AD40" s="1343"/>
      <c r="AE40" s="1346"/>
      <c r="AF40" s="1345"/>
      <c r="AG40" s="1343"/>
      <c r="AH40" s="1346"/>
      <c r="AI40" s="1345"/>
      <c r="AJ40" s="1343"/>
      <c r="AK40" s="1346"/>
      <c r="AL40" s="1345"/>
      <c r="AM40" s="1343"/>
      <c r="AN40" s="1346"/>
      <c r="AO40" s="1345"/>
      <c r="AP40" s="1343"/>
      <c r="AQ40" s="1346"/>
      <c r="AR40" s="1345"/>
      <c r="AS40" s="1343"/>
      <c r="AT40" s="1346"/>
      <c r="AU40" s="1345"/>
      <c r="AV40" s="1343"/>
      <c r="AW40" s="1346"/>
      <c r="AX40" s="1345"/>
      <c r="AY40" s="1343"/>
      <c r="AZ40" s="1346"/>
      <c r="BA40" s="1345"/>
      <c r="BB40" s="1343"/>
      <c r="BC40" s="1346"/>
      <c r="BD40" s="1345"/>
      <c r="BE40" s="1343"/>
      <c r="BF40" s="1346"/>
      <c r="BG40" s="1345"/>
      <c r="BH40" s="1372">
        <v>0</v>
      </c>
      <c r="BI40" s="1373">
        <v>0</v>
      </c>
      <c r="BJ40" s="1374">
        <v>0</v>
      </c>
      <c r="BK40" s="1343"/>
      <c r="BL40" s="1346"/>
      <c r="BM40" s="1345"/>
      <c r="BN40" s="1343"/>
      <c r="BO40" s="1346"/>
      <c r="BP40" s="1345"/>
      <c r="BQ40" s="1343"/>
      <c r="BR40" s="1346"/>
      <c r="BS40" s="1345"/>
      <c r="BT40" s="1343"/>
      <c r="BU40" s="1346"/>
      <c r="BV40" s="1345"/>
      <c r="BW40" s="1343"/>
      <c r="BX40" s="1346"/>
      <c r="BY40" s="1345"/>
      <c r="BZ40" s="1343"/>
      <c r="CA40" s="1346"/>
      <c r="CB40" s="1345"/>
      <c r="CC40" s="1343"/>
      <c r="CD40" s="1346"/>
      <c r="CE40" s="1345"/>
      <c r="CF40" s="1343"/>
      <c r="CG40" s="1346"/>
      <c r="CH40" s="1345"/>
      <c r="CI40" s="1343">
        <v>883000</v>
      </c>
      <c r="CJ40" s="1346">
        <v>1118015</v>
      </c>
      <c r="CK40" s="1414">
        <v>1115014.9450000001</v>
      </c>
      <c r="CL40" s="1343"/>
      <c r="CM40" s="1346"/>
      <c r="CN40" s="1345"/>
      <c r="CO40" s="1343"/>
      <c r="CP40" s="1346"/>
      <c r="CQ40" s="1345"/>
      <c r="CR40" s="1372"/>
      <c r="CS40" s="1373"/>
      <c r="CT40" s="1374"/>
      <c r="CU40" s="1372"/>
      <c r="CV40" s="1373"/>
      <c r="CW40" s="1924"/>
      <c r="CX40" s="1372"/>
      <c r="CY40" s="1373"/>
      <c r="CZ40" s="1374"/>
      <c r="DA40" s="1343">
        <v>883000</v>
      </c>
      <c r="DB40" s="1344">
        <v>1118015</v>
      </c>
      <c r="DC40" s="1345">
        <v>1115014.9450000001</v>
      </c>
      <c r="DD40" s="1144">
        <v>883000</v>
      </c>
      <c r="DE40" s="1333">
        <v>1118015</v>
      </c>
      <c r="DF40" s="1334">
        <v>1115014.9450000001</v>
      </c>
      <c r="DG40" s="1343"/>
      <c r="DH40" s="1346"/>
      <c r="DI40" s="1345"/>
      <c r="DJ40" s="1343">
        <v>5000</v>
      </c>
      <c r="DK40" s="1346"/>
      <c r="DL40" s="1414"/>
      <c r="DM40" s="543">
        <v>5000</v>
      </c>
      <c r="DN40" s="548">
        <v>0</v>
      </c>
      <c r="DO40" s="542">
        <v>0</v>
      </c>
      <c r="DP40" s="1343"/>
      <c r="DQ40" s="1346"/>
      <c r="DR40" s="1345"/>
      <c r="DS40" s="1430"/>
      <c r="DT40" s="1346"/>
      <c r="DU40" s="1345"/>
      <c r="DV40" s="543">
        <v>888000</v>
      </c>
      <c r="DW40" s="393">
        <v>1118015</v>
      </c>
      <c r="DX40" s="548">
        <v>1115014.9450000001</v>
      </c>
      <c r="DY40" s="1465">
        <v>99.731662365889548</v>
      </c>
    </row>
    <row r="41" spans="1:129" ht="18" customHeight="1" x14ac:dyDescent="0.2">
      <c r="A41" s="1310" t="s">
        <v>820</v>
      </c>
      <c r="B41" s="1366" t="s">
        <v>860</v>
      </c>
      <c r="C41" s="1372"/>
      <c r="D41" s="1373"/>
      <c r="E41" s="1374"/>
      <c r="F41" s="1372"/>
      <c r="G41" s="1373"/>
      <c r="H41" s="1374"/>
      <c r="I41" s="1372"/>
      <c r="J41" s="1373"/>
      <c r="K41" s="1374"/>
      <c r="L41" s="1372"/>
      <c r="M41" s="1373"/>
      <c r="N41" s="1374"/>
      <c r="O41" s="1372"/>
      <c r="P41" s="1373"/>
      <c r="Q41" s="1374"/>
      <c r="R41" s="1372"/>
      <c r="S41" s="1373"/>
      <c r="T41" s="1374"/>
      <c r="U41" s="1372"/>
      <c r="V41" s="1375"/>
      <c r="W41" s="1345"/>
      <c r="X41" s="1343"/>
      <c r="Y41" s="1346"/>
      <c r="Z41" s="1345"/>
      <c r="AA41" s="1343"/>
      <c r="AB41" s="1346"/>
      <c r="AC41" s="1345"/>
      <c r="AD41" s="1343"/>
      <c r="AE41" s="1346"/>
      <c r="AF41" s="1345"/>
      <c r="AG41" s="1343"/>
      <c r="AH41" s="1346"/>
      <c r="AI41" s="1345"/>
      <c r="AJ41" s="1343"/>
      <c r="AK41" s="1346"/>
      <c r="AL41" s="1345"/>
      <c r="AM41" s="1343"/>
      <c r="AN41" s="1346"/>
      <c r="AO41" s="1345"/>
      <c r="AP41" s="1343"/>
      <c r="AQ41" s="1346"/>
      <c r="AR41" s="1345"/>
      <c r="AS41" s="1343"/>
      <c r="AT41" s="1346"/>
      <c r="AU41" s="1345"/>
      <c r="AV41" s="1343"/>
      <c r="AW41" s="1346"/>
      <c r="AX41" s="1345"/>
      <c r="AY41" s="1343"/>
      <c r="AZ41" s="1346"/>
      <c r="BA41" s="1345"/>
      <c r="BB41" s="1343"/>
      <c r="BC41" s="1346"/>
      <c r="BD41" s="1345"/>
      <c r="BE41" s="1343"/>
      <c r="BF41" s="1346"/>
      <c r="BG41" s="1345"/>
      <c r="BH41" s="1372">
        <v>0</v>
      </c>
      <c r="BI41" s="1373">
        <v>0</v>
      </c>
      <c r="BJ41" s="1374">
        <v>0</v>
      </c>
      <c r="BK41" s="1343"/>
      <c r="BL41" s="1346"/>
      <c r="BM41" s="1345"/>
      <c r="BN41" s="1343"/>
      <c r="BO41" s="1346"/>
      <c r="BP41" s="1345"/>
      <c r="BQ41" s="1343"/>
      <c r="BR41" s="1346"/>
      <c r="BS41" s="1345"/>
      <c r="BT41" s="1343"/>
      <c r="BU41" s="1346"/>
      <c r="BV41" s="1345"/>
      <c r="BW41" s="1343"/>
      <c r="BX41" s="1346"/>
      <c r="BY41" s="1345"/>
      <c r="BZ41" s="1343"/>
      <c r="CA41" s="1346"/>
      <c r="CB41" s="1345"/>
      <c r="CC41" s="1343"/>
      <c r="CD41" s="1346"/>
      <c r="CE41" s="1345"/>
      <c r="CF41" s="1343"/>
      <c r="CG41" s="1346"/>
      <c r="CH41" s="1345"/>
      <c r="CI41" s="1343"/>
      <c r="CJ41" s="1346"/>
      <c r="CK41" s="1414"/>
      <c r="CL41" s="1343"/>
      <c r="CM41" s="1346"/>
      <c r="CN41" s="1345"/>
      <c r="CO41" s="1343"/>
      <c r="CP41" s="1346"/>
      <c r="CQ41" s="1345"/>
      <c r="CR41" s="1372"/>
      <c r="CS41" s="1373"/>
      <c r="CT41" s="1374"/>
      <c r="CU41" s="1372"/>
      <c r="CV41" s="1373"/>
      <c r="CW41" s="1924"/>
      <c r="CX41" s="1372"/>
      <c r="CY41" s="1373"/>
      <c r="CZ41" s="1374"/>
      <c r="DA41" s="1343">
        <v>0</v>
      </c>
      <c r="DB41" s="1344">
        <v>0</v>
      </c>
      <c r="DC41" s="1345">
        <v>0</v>
      </c>
      <c r="DD41" s="1144">
        <v>0</v>
      </c>
      <c r="DE41" s="1333">
        <v>0</v>
      </c>
      <c r="DF41" s="1334">
        <v>0</v>
      </c>
      <c r="DG41" s="1343"/>
      <c r="DH41" s="1346"/>
      <c r="DI41" s="1345"/>
      <c r="DJ41" s="1343"/>
      <c r="DK41" s="1346"/>
      <c r="DL41" s="1414"/>
      <c r="DM41" s="543">
        <v>0</v>
      </c>
      <c r="DN41" s="548">
        <v>0</v>
      </c>
      <c r="DO41" s="542">
        <v>0</v>
      </c>
      <c r="DP41" s="1343"/>
      <c r="DQ41" s="1346"/>
      <c r="DR41" s="1345"/>
      <c r="DS41" s="1430"/>
      <c r="DT41" s="1346"/>
      <c r="DU41" s="1345"/>
      <c r="DV41" s="543">
        <v>0</v>
      </c>
      <c r="DW41" s="393">
        <v>0</v>
      </c>
      <c r="DX41" s="548">
        <v>0</v>
      </c>
      <c r="DY41" s="1465">
        <v>0</v>
      </c>
    </row>
    <row r="42" spans="1:129" ht="18" customHeight="1" x14ac:dyDescent="0.2">
      <c r="A42" s="1310" t="s">
        <v>821</v>
      </c>
      <c r="B42" s="1312" t="s">
        <v>839</v>
      </c>
      <c r="C42" s="1372"/>
      <c r="D42" s="1373"/>
      <c r="E42" s="1374"/>
      <c r="F42" s="1372"/>
      <c r="G42" s="1373"/>
      <c r="H42" s="1374"/>
      <c r="I42" s="1372"/>
      <c r="J42" s="1373"/>
      <c r="K42" s="1374"/>
      <c r="L42" s="1372"/>
      <c r="M42" s="1373"/>
      <c r="N42" s="1374"/>
      <c r="O42" s="1372"/>
      <c r="P42" s="1373"/>
      <c r="Q42" s="1374"/>
      <c r="R42" s="1372"/>
      <c r="S42" s="1373"/>
      <c r="T42" s="1374"/>
      <c r="U42" s="1372"/>
      <c r="V42" s="1375"/>
      <c r="W42" s="1345"/>
      <c r="X42" s="1343"/>
      <c r="Y42" s="1346"/>
      <c r="Z42" s="1345"/>
      <c r="AA42" s="1343"/>
      <c r="AB42" s="1346"/>
      <c r="AC42" s="1345"/>
      <c r="AD42" s="1343">
        <v>27971</v>
      </c>
      <c r="AE42" s="1346">
        <v>10686</v>
      </c>
      <c r="AF42" s="1345">
        <v>10685.441000000001</v>
      </c>
      <c r="AG42" s="1343"/>
      <c r="AH42" s="1346">
        <v>12700</v>
      </c>
      <c r="AI42" s="1345"/>
      <c r="AJ42" s="1343"/>
      <c r="AK42" s="1346"/>
      <c r="AL42" s="1345"/>
      <c r="AM42" s="1343">
        <v>219355</v>
      </c>
      <c r="AN42" s="1346">
        <v>24012</v>
      </c>
      <c r="AO42" s="1345">
        <v>23733.222000000002</v>
      </c>
      <c r="AP42" s="1343"/>
      <c r="AQ42" s="1346"/>
      <c r="AR42" s="1345"/>
      <c r="AS42" s="1343"/>
      <c r="AT42" s="1346"/>
      <c r="AU42" s="1345"/>
      <c r="AV42" s="1343"/>
      <c r="AW42" s="1346"/>
      <c r="AX42" s="1345"/>
      <c r="AY42" s="1343"/>
      <c r="AZ42" s="1346"/>
      <c r="BA42" s="1345"/>
      <c r="BB42" s="1343"/>
      <c r="BC42" s="1346"/>
      <c r="BD42" s="1345"/>
      <c r="BE42" s="1343"/>
      <c r="BF42" s="1346"/>
      <c r="BG42" s="1345"/>
      <c r="BH42" s="1391">
        <v>247326</v>
      </c>
      <c r="BI42" s="1392">
        <v>47398</v>
      </c>
      <c r="BJ42" s="1393">
        <v>34418.663</v>
      </c>
      <c r="BK42" s="1376"/>
      <c r="BL42" s="1379"/>
      <c r="BM42" s="1378"/>
      <c r="BN42" s="1376"/>
      <c r="BO42" s="1379"/>
      <c r="BP42" s="1378"/>
      <c r="BQ42" s="1376"/>
      <c r="BR42" s="1379"/>
      <c r="BS42" s="1378"/>
      <c r="BT42" s="1376"/>
      <c r="BU42" s="1379"/>
      <c r="BV42" s="1378"/>
      <c r="BW42" s="1376"/>
      <c r="BX42" s="1379"/>
      <c r="BY42" s="1378"/>
      <c r="BZ42" s="1376"/>
      <c r="CA42" s="1379"/>
      <c r="CB42" s="1378"/>
      <c r="CC42" s="1376"/>
      <c r="CD42" s="1379"/>
      <c r="CE42" s="1378"/>
      <c r="CF42" s="1376"/>
      <c r="CG42" s="1379"/>
      <c r="CH42" s="1378"/>
      <c r="CI42" s="1376">
        <v>43500</v>
      </c>
      <c r="CJ42" s="1379">
        <v>445753.86900000006</v>
      </c>
      <c r="CK42" s="1415">
        <v>190880.15600000002</v>
      </c>
      <c r="CL42" s="1376"/>
      <c r="CM42" s="1379"/>
      <c r="CN42" s="1378"/>
      <c r="CO42" s="1376"/>
      <c r="CP42" s="1379"/>
      <c r="CQ42" s="1378"/>
      <c r="CR42" s="1372"/>
      <c r="CS42" s="1373"/>
      <c r="CT42" s="1374"/>
      <c r="CU42" s="1372"/>
      <c r="CV42" s="1373"/>
      <c r="CW42" s="1924"/>
      <c r="CX42" s="1372"/>
      <c r="CY42" s="1373"/>
      <c r="CZ42" s="1374"/>
      <c r="DA42" s="1376">
        <v>43500</v>
      </c>
      <c r="DB42" s="1377">
        <v>445753.86900000006</v>
      </c>
      <c r="DC42" s="1378">
        <v>190880.15600000002</v>
      </c>
      <c r="DD42" s="1325">
        <v>290826</v>
      </c>
      <c r="DE42" s="1326">
        <v>493151.86900000006</v>
      </c>
      <c r="DF42" s="1327">
        <v>225298.81900000002</v>
      </c>
      <c r="DG42" s="1376"/>
      <c r="DH42" s="1379"/>
      <c r="DI42" s="1378"/>
      <c r="DJ42" s="1376"/>
      <c r="DK42" s="1379"/>
      <c r="DL42" s="1415"/>
      <c r="DM42" s="1376">
        <v>0</v>
      </c>
      <c r="DN42" s="1427">
        <v>0</v>
      </c>
      <c r="DO42" s="1378">
        <v>0</v>
      </c>
      <c r="DP42" s="1376"/>
      <c r="DQ42" s="1379"/>
      <c r="DR42" s="1378"/>
      <c r="DS42" s="1427"/>
      <c r="DT42" s="1379"/>
      <c r="DU42" s="1378"/>
      <c r="DV42" s="543">
        <v>290826</v>
      </c>
      <c r="DW42" s="393">
        <v>493151.86900000006</v>
      </c>
      <c r="DX42" s="548">
        <v>225298.81900000002</v>
      </c>
      <c r="DY42" s="1467">
        <v>45.685484160661268</v>
      </c>
    </row>
    <row r="43" spans="1:129" s="120" customFormat="1" ht="30" customHeight="1" x14ac:dyDescent="0.2">
      <c r="A43" s="1306"/>
      <c r="B43" s="1307" t="s">
        <v>822</v>
      </c>
      <c r="C43" s="541">
        <v>2857957</v>
      </c>
      <c r="D43" s="351">
        <v>4757893.8389999997</v>
      </c>
      <c r="E43" s="540">
        <v>2890896.2340000002</v>
      </c>
      <c r="F43" s="541">
        <v>297174</v>
      </c>
      <c r="G43" s="351">
        <v>231304.74300000002</v>
      </c>
      <c r="H43" s="540">
        <v>181507.79200000002</v>
      </c>
      <c r="I43" s="541">
        <v>33171</v>
      </c>
      <c r="J43" s="351">
        <v>60540</v>
      </c>
      <c r="K43" s="540">
        <v>50062.057000000008</v>
      </c>
      <c r="L43" s="541">
        <v>64455</v>
      </c>
      <c r="M43" s="351">
        <v>75141</v>
      </c>
      <c r="N43" s="540">
        <v>34368.964</v>
      </c>
      <c r="O43" s="541">
        <v>0</v>
      </c>
      <c r="P43" s="351">
        <v>0</v>
      </c>
      <c r="Q43" s="540">
        <v>0</v>
      </c>
      <c r="R43" s="541">
        <v>133166</v>
      </c>
      <c r="S43" s="351">
        <v>630452.53</v>
      </c>
      <c r="T43" s="540">
        <v>107075.079</v>
      </c>
      <c r="U43" s="541">
        <v>533069</v>
      </c>
      <c r="V43" s="351">
        <v>348786.049</v>
      </c>
      <c r="W43" s="540">
        <v>287252.66700000002</v>
      </c>
      <c r="X43" s="541">
        <v>145519</v>
      </c>
      <c r="Y43" s="551">
        <v>161340</v>
      </c>
      <c r="Z43" s="540">
        <v>109675.061</v>
      </c>
      <c r="AA43" s="541">
        <v>5510</v>
      </c>
      <c r="AB43" s="551">
        <v>5510</v>
      </c>
      <c r="AC43" s="540">
        <v>4510</v>
      </c>
      <c r="AD43" s="541">
        <v>491584</v>
      </c>
      <c r="AE43" s="551">
        <v>467299</v>
      </c>
      <c r="AF43" s="540">
        <v>453889.56599999999</v>
      </c>
      <c r="AG43" s="541">
        <v>734205</v>
      </c>
      <c r="AH43" s="551">
        <v>663758</v>
      </c>
      <c r="AI43" s="540">
        <v>523786.40100000007</v>
      </c>
      <c r="AJ43" s="541">
        <v>0</v>
      </c>
      <c r="AK43" s="551">
        <v>7550</v>
      </c>
      <c r="AL43" s="540">
        <v>0</v>
      </c>
      <c r="AM43" s="541">
        <v>1954082</v>
      </c>
      <c r="AN43" s="551">
        <v>1663143.9</v>
      </c>
      <c r="AO43" s="540">
        <v>643885.92599999998</v>
      </c>
      <c r="AP43" s="541">
        <v>55122</v>
      </c>
      <c r="AQ43" s="551">
        <v>119770</v>
      </c>
      <c r="AR43" s="540">
        <v>102760.58100000001</v>
      </c>
      <c r="AS43" s="541">
        <v>13500</v>
      </c>
      <c r="AT43" s="551">
        <v>11025</v>
      </c>
      <c r="AU43" s="540">
        <v>8400</v>
      </c>
      <c r="AV43" s="541">
        <v>848676</v>
      </c>
      <c r="AW43" s="551">
        <v>611682</v>
      </c>
      <c r="AX43" s="540">
        <v>533559.49599999993</v>
      </c>
      <c r="AY43" s="541">
        <v>5270</v>
      </c>
      <c r="AZ43" s="551">
        <v>9498</v>
      </c>
      <c r="BA43" s="540">
        <v>5094.9170000000004</v>
      </c>
      <c r="BB43" s="541">
        <v>1173485.317</v>
      </c>
      <c r="BC43" s="551">
        <v>4003768.0490000001</v>
      </c>
      <c r="BD43" s="540">
        <v>843512.60200000007</v>
      </c>
      <c r="BE43" s="541">
        <v>410454</v>
      </c>
      <c r="BF43" s="551">
        <v>378184</v>
      </c>
      <c r="BG43" s="540">
        <v>183203.45299999998</v>
      </c>
      <c r="BH43" s="541">
        <v>9756399.3169999998</v>
      </c>
      <c r="BI43" s="551">
        <v>14206646.109999999</v>
      </c>
      <c r="BJ43" s="540">
        <v>6963440.7960000001</v>
      </c>
      <c r="BK43" s="541">
        <v>635</v>
      </c>
      <c r="BL43" s="551">
        <v>635</v>
      </c>
      <c r="BM43" s="540">
        <v>373.81900000000002</v>
      </c>
      <c r="BN43" s="541">
        <v>174208</v>
      </c>
      <c r="BO43" s="551">
        <v>182889</v>
      </c>
      <c r="BP43" s="540">
        <v>112270.97899999998</v>
      </c>
      <c r="BQ43" s="541">
        <v>93756</v>
      </c>
      <c r="BR43" s="551">
        <v>93756</v>
      </c>
      <c r="BS43" s="540">
        <v>93756</v>
      </c>
      <c r="BT43" s="541">
        <v>49530</v>
      </c>
      <c r="BU43" s="551">
        <v>72197.160999999993</v>
      </c>
      <c r="BV43" s="540">
        <v>47553.661</v>
      </c>
      <c r="BW43" s="541">
        <v>1270</v>
      </c>
      <c r="BX43" s="551">
        <v>7213.8</v>
      </c>
      <c r="BY43" s="540">
        <v>0</v>
      </c>
      <c r="BZ43" s="541">
        <v>108125</v>
      </c>
      <c r="CA43" s="551">
        <v>116263.2</v>
      </c>
      <c r="CB43" s="540">
        <v>84814.269</v>
      </c>
      <c r="CC43" s="541">
        <v>625336</v>
      </c>
      <c r="CD43" s="551">
        <v>622349.95499999996</v>
      </c>
      <c r="CE43" s="547">
        <v>314971.80300000001</v>
      </c>
      <c r="CF43" s="541">
        <v>2500</v>
      </c>
      <c r="CG43" s="551">
        <v>7650</v>
      </c>
      <c r="CH43" s="540">
        <v>4321.0140000000001</v>
      </c>
      <c r="CI43" s="541">
        <v>1212051</v>
      </c>
      <c r="CJ43" s="551">
        <v>1691162.125</v>
      </c>
      <c r="CK43" s="547">
        <v>1382332.4040000001</v>
      </c>
      <c r="CL43" s="541">
        <v>41043</v>
      </c>
      <c r="CM43" s="551">
        <v>39664.256999999998</v>
      </c>
      <c r="CN43" s="540">
        <v>23276.873999999996</v>
      </c>
      <c r="CO43" s="541">
        <v>3937</v>
      </c>
      <c r="CP43" s="551">
        <v>6421</v>
      </c>
      <c r="CQ43" s="540">
        <v>5501.567</v>
      </c>
      <c r="CR43" s="541">
        <v>500000</v>
      </c>
      <c r="CS43" s="351">
        <v>553187</v>
      </c>
      <c r="CT43" s="540">
        <v>34136</v>
      </c>
      <c r="CU43" s="541">
        <v>76912</v>
      </c>
      <c r="CV43" s="351">
        <v>175918</v>
      </c>
      <c r="CW43" s="547">
        <v>174246.24099999998</v>
      </c>
      <c r="CX43" s="541">
        <v>100000</v>
      </c>
      <c r="CY43" s="351">
        <v>135554</v>
      </c>
      <c r="CZ43" s="540">
        <v>97674.7</v>
      </c>
      <c r="DA43" s="541">
        <v>2989303</v>
      </c>
      <c r="DB43" s="351">
        <v>3704860.4980000001</v>
      </c>
      <c r="DC43" s="540">
        <v>2375229.3309999998</v>
      </c>
      <c r="DD43" s="541">
        <v>12745702.317</v>
      </c>
      <c r="DE43" s="351">
        <v>17911506.607999999</v>
      </c>
      <c r="DF43" s="540">
        <v>9338670.1270000003</v>
      </c>
      <c r="DG43" s="541">
        <v>39225</v>
      </c>
      <c r="DH43" s="551">
        <v>114884.33</v>
      </c>
      <c r="DI43" s="540">
        <v>38269.144</v>
      </c>
      <c r="DJ43" s="541">
        <v>3799629</v>
      </c>
      <c r="DK43" s="551">
        <v>3735896.5610000007</v>
      </c>
      <c r="DL43" s="547">
        <v>3130328.9330000002</v>
      </c>
      <c r="DM43" s="541">
        <v>3838854</v>
      </c>
      <c r="DN43" s="1917">
        <v>3850780.8910000003</v>
      </c>
      <c r="DO43" s="540">
        <v>3168598.0770000005</v>
      </c>
      <c r="DP43" s="541">
        <v>4719613</v>
      </c>
      <c r="DQ43" s="551">
        <v>5062550.3560000006</v>
      </c>
      <c r="DR43" s="540">
        <v>4676305.3800000008</v>
      </c>
      <c r="DS43" s="549">
        <v>2093460</v>
      </c>
      <c r="DT43" s="551">
        <v>2579663.31</v>
      </c>
      <c r="DU43" s="540">
        <v>2482841.5559999999</v>
      </c>
      <c r="DV43" s="541">
        <v>23397629.317000002</v>
      </c>
      <c r="DW43" s="551">
        <v>29404501.165000003</v>
      </c>
      <c r="DX43" s="540">
        <v>19666415.140000001</v>
      </c>
      <c r="DY43" s="1464">
        <v>66.882328761995169</v>
      </c>
    </row>
    <row r="44" spans="1:129" s="120" customFormat="1" ht="20.100000000000001" customHeight="1" x14ac:dyDescent="0.2">
      <c r="A44" s="1306" t="s">
        <v>113</v>
      </c>
      <c r="B44" s="1307" t="s">
        <v>66</v>
      </c>
      <c r="C44" s="541">
        <v>0</v>
      </c>
      <c r="D44" s="351">
        <v>0</v>
      </c>
      <c r="E44" s="540">
        <v>0</v>
      </c>
      <c r="F44" s="541">
        <v>0</v>
      </c>
      <c r="G44" s="351">
        <v>0</v>
      </c>
      <c r="H44" s="540">
        <v>0</v>
      </c>
      <c r="I44" s="541">
        <v>0</v>
      </c>
      <c r="J44" s="351">
        <v>0</v>
      </c>
      <c r="K44" s="540">
        <v>0</v>
      </c>
      <c r="L44" s="541">
        <v>0</v>
      </c>
      <c r="M44" s="351">
        <v>0</v>
      </c>
      <c r="N44" s="540">
        <v>0</v>
      </c>
      <c r="O44" s="541">
        <v>0</v>
      </c>
      <c r="P44" s="351">
        <v>0</v>
      </c>
      <c r="Q44" s="540">
        <v>0</v>
      </c>
      <c r="R44" s="541">
        <v>0</v>
      </c>
      <c r="S44" s="351">
        <v>0</v>
      </c>
      <c r="T44" s="540">
        <v>0</v>
      </c>
      <c r="U44" s="541">
        <v>0</v>
      </c>
      <c r="V44" s="351">
        <v>0</v>
      </c>
      <c r="W44" s="540">
        <v>0</v>
      </c>
      <c r="X44" s="541">
        <v>0</v>
      </c>
      <c r="Y44" s="551">
        <v>0</v>
      </c>
      <c r="Z44" s="540">
        <v>0</v>
      </c>
      <c r="AA44" s="541">
        <v>0</v>
      </c>
      <c r="AB44" s="551">
        <v>0</v>
      </c>
      <c r="AC44" s="540">
        <v>0</v>
      </c>
      <c r="AD44" s="541">
        <v>0</v>
      </c>
      <c r="AE44" s="551">
        <v>0</v>
      </c>
      <c r="AF44" s="540">
        <v>0</v>
      </c>
      <c r="AG44" s="541">
        <v>0</v>
      </c>
      <c r="AH44" s="551">
        <v>0</v>
      </c>
      <c r="AI44" s="540">
        <v>0</v>
      </c>
      <c r="AJ44" s="541">
        <v>0</v>
      </c>
      <c r="AK44" s="551">
        <v>0</v>
      </c>
      <c r="AL44" s="540">
        <v>0</v>
      </c>
      <c r="AM44" s="541">
        <v>0</v>
      </c>
      <c r="AN44" s="551">
        <v>0</v>
      </c>
      <c r="AO44" s="540">
        <v>0</v>
      </c>
      <c r="AP44" s="541">
        <v>0</v>
      </c>
      <c r="AQ44" s="551">
        <v>0</v>
      </c>
      <c r="AR44" s="540">
        <v>0</v>
      </c>
      <c r="AS44" s="541">
        <v>0</v>
      </c>
      <c r="AT44" s="551">
        <v>0</v>
      </c>
      <c r="AU44" s="540">
        <v>0</v>
      </c>
      <c r="AV44" s="541">
        <v>0</v>
      </c>
      <c r="AW44" s="551">
        <v>0</v>
      </c>
      <c r="AX44" s="540">
        <v>0</v>
      </c>
      <c r="AY44" s="541">
        <v>0</v>
      </c>
      <c r="AZ44" s="551">
        <v>0</v>
      </c>
      <c r="BA44" s="540">
        <v>0</v>
      </c>
      <c r="BB44" s="541">
        <v>100984.683</v>
      </c>
      <c r="BC44" s="551">
        <v>100984.683</v>
      </c>
      <c r="BD44" s="540">
        <v>100984.683</v>
      </c>
      <c r="BE44" s="541">
        <v>0</v>
      </c>
      <c r="BF44" s="551">
        <v>0</v>
      </c>
      <c r="BG44" s="540">
        <v>0</v>
      </c>
      <c r="BH44" s="541">
        <v>100984.683</v>
      </c>
      <c r="BI44" s="551">
        <v>100984.683</v>
      </c>
      <c r="BJ44" s="540">
        <v>100984.683</v>
      </c>
      <c r="BK44" s="541">
        <v>0</v>
      </c>
      <c r="BL44" s="551">
        <v>0</v>
      </c>
      <c r="BM44" s="540">
        <v>0</v>
      </c>
      <c r="BN44" s="541">
        <v>0</v>
      </c>
      <c r="BO44" s="551">
        <v>0</v>
      </c>
      <c r="BP44" s="540">
        <v>0</v>
      </c>
      <c r="BQ44" s="541">
        <v>0</v>
      </c>
      <c r="BR44" s="551">
        <v>0</v>
      </c>
      <c r="BS44" s="540">
        <v>0</v>
      </c>
      <c r="BT44" s="541">
        <v>0</v>
      </c>
      <c r="BU44" s="551">
        <v>0</v>
      </c>
      <c r="BV44" s="540">
        <v>0</v>
      </c>
      <c r="BW44" s="541">
        <v>0</v>
      </c>
      <c r="BX44" s="551">
        <v>0</v>
      </c>
      <c r="BY44" s="540">
        <v>0</v>
      </c>
      <c r="BZ44" s="541">
        <v>0</v>
      </c>
      <c r="CA44" s="551">
        <v>0</v>
      </c>
      <c r="CB44" s="540">
        <v>0</v>
      </c>
      <c r="CC44" s="541">
        <v>0</v>
      </c>
      <c r="CD44" s="551">
        <v>0</v>
      </c>
      <c r="CE44" s="540">
        <v>0</v>
      </c>
      <c r="CF44" s="541">
        <v>0</v>
      </c>
      <c r="CG44" s="551">
        <v>0</v>
      </c>
      <c r="CH44" s="540">
        <v>0</v>
      </c>
      <c r="CI44" s="541">
        <v>0</v>
      </c>
      <c r="CJ44" s="551">
        <v>0</v>
      </c>
      <c r="CK44" s="547">
        <v>0</v>
      </c>
      <c r="CL44" s="541">
        <v>0</v>
      </c>
      <c r="CM44" s="551">
        <v>0</v>
      </c>
      <c r="CN44" s="540">
        <v>0</v>
      </c>
      <c r="CO44" s="541">
        <v>0</v>
      </c>
      <c r="CP44" s="551">
        <v>0</v>
      </c>
      <c r="CQ44" s="540">
        <v>0</v>
      </c>
      <c r="CR44" s="541">
        <v>0</v>
      </c>
      <c r="CS44" s="351">
        <v>0</v>
      </c>
      <c r="CT44" s="540">
        <v>0</v>
      </c>
      <c r="CU44" s="541">
        <v>0</v>
      </c>
      <c r="CV44" s="351">
        <v>0</v>
      </c>
      <c r="CW44" s="547">
        <v>0</v>
      </c>
      <c r="CX44" s="541">
        <v>0</v>
      </c>
      <c r="CY44" s="351">
        <v>0</v>
      </c>
      <c r="CZ44" s="540">
        <v>0</v>
      </c>
      <c r="DA44" s="541">
        <v>0</v>
      </c>
      <c r="DB44" s="1917">
        <v>0</v>
      </c>
      <c r="DC44" s="540">
        <v>0</v>
      </c>
      <c r="DD44" s="541">
        <v>100984.683</v>
      </c>
      <c r="DE44" s="551">
        <v>100984.683</v>
      </c>
      <c r="DF44" s="540">
        <v>100984.683</v>
      </c>
      <c r="DG44" s="541">
        <v>0</v>
      </c>
      <c r="DH44" s="551">
        <v>0</v>
      </c>
      <c r="DI44" s="540">
        <v>0</v>
      </c>
      <c r="DJ44" s="541">
        <v>0</v>
      </c>
      <c r="DK44" s="551">
        <v>0</v>
      </c>
      <c r="DL44" s="547">
        <v>0</v>
      </c>
      <c r="DM44" s="541">
        <v>0</v>
      </c>
      <c r="DN44" s="1917">
        <v>0</v>
      </c>
      <c r="DO44" s="540">
        <v>0</v>
      </c>
      <c r="DP44" s="541">
        <v>0</v>
      </c>
      <c r="DQ44" s="551">
        <v>0</v>
      </c>
      <c r="DR44" s="540">
        <v>0</v>
      </c>
      <c r="DS44" s="549">
        <v>0</v>
      </c>
      <c r="DT44" s="551">
        <v>0</v>
      </c>
      <c r="DU44" s="540">
        <v>0</v>
      </c>
      <c r="DV44" s="541">
        <v>100984.683</v>
      </c>
      <c r="DW44" s="551">
        <v>100984.683</v>
      </c>
      <c r="DX44" s="547">
        <v>100984.683</v>
      </c>
      <c r="DY44" s="1464">
        <v>100</v>
      </c>
    </row>
    <row r="45" spans="1:129" ht="20.100000000000001" customHeight="1" x14ac:dyDescent="0.2">
      <c r="A45" s="1317" t="s">
        <v>40</v>
      </c>
      <c r="B45" s="1355" t="s">
        <v>823</v>
      </c>
      <c r="C45" s="541">
        <v>0</v>
      </c>
      <c r="D45" s="351">
        <v>0</v>
      </c>
      <c r="E45" s="540">
        <v>0</v>
      </c>
      <c r="F45" s="541">
        <v>0</v>
      </c>
      <c r="G45" s="351">
        <v>0</v>
      </c>
      <c r="H45" s="540">
        <v>0</v>
      </c>
      <c r="I45" s="541">
        <v>0</v>
      </c>
      <c r="J45" s="351">
        <v>0</v>
      </c>
      <c r="K45" s="540">
        <v>0</v>
      </c>
      <c r="L45" s="541">
        <v>0</v>
      </c>
      <c r="M45" s="351">
        <v>0</v>
      </c>
      <c r="N45" s="540">
        <v>0</v>
      </c>
      <c r="O45" s="541">
        <v>0</v>
      </c>
      <c r="P45" s="351">
        <v>0</v>
      </c>
      <c r="Q45" s="540">
        <v>0</v>
      </c>
      <c r="R45" s="541">
        <v>0</v>
      </c>
      <c r="S45" s="351">
        <v>0</v>
      </c>
      <c r="T45" s="540">
        <v>0</v>
      </c>
      <c r="U45" s="541">
        <v>0</v>
      </c>
      <c r="V45" s="351">
        <v>0</v>
      </c>
      <c r="W45" s="540">
        <v>0</v>
      </c>
      <c r="X45" s="541">
        <v>0</v>
      </c>
      <c r="Y45" s="551">
        <v>0</v>
      </c>
      <c r="Z45" s="540">
        <v>0</v>
      </c>
      <c r="AA45" s="541">
        <v>0</v>
      </c>
      <c r="AB45" s="551">
        <v>0</v>
      </c>
      <c r="AC45" s="540">
        <v>0</v>
      </c>
      <c r="AD45" s="541">
        <v>0</v>
      </c>
      <c r="AE45" s="551">
        <v>0</v>
      </c>
      <c r="AF45" s="540">
        <v>0</v>
      </c>
      <c r="AG45" s="541">
        <v>0</v>
      </c>
      <c r="AH45" s="551">
        <v>0</v>
      </c>
      <c r="AI45" s="540">
        <v>0</v>
      </c>
      <c r="AJ45" s="541">
        <v>0</v>
      </c>
      <c r="AK45" s="551">
        <v>0</v>
      </c>
      <c r="AL45" s="540">
        <v>0</v>
      </c>
      <c r="AM45" s="541">
        <v>0</v>
      </c>
      <c r="AN45" s="551">
        <v>0</v>
      </c>
      <c r="AO45" s="540">
        <v>0</v>
      </c>
      <c r="AP45" s="541">
        <v>0</v>
      </c>
      <c r="AQ45" s="551">
        <v>0</v>
      </c>
      <c r="AR45" s="540">
        <v>0</v>
      </c>
      <c r="AS45" s="541">
        <v>0</v>
      </c>
      <c r="AT45" s="551">
        <v>0</v>
      </c>
      <c r="AU45" s="540">
        <v>0</v>
      </c>
      <c r="AV45" s="541">
        <v>0</v>
      </c>
      <c r="AW45" s="551">
        <v>0</v>
      </c>
      <c r="AX45" s="540">
        <v>0</v>
      </c>
      <c r="AY45" s="541">
        <v>0</v>
      </c>
      <c r="AZ45" s="551">
        <v>0</v>
      </c>
      <c r="BA45" s="540">
        <v>0</v>
      </c>
      <c r="BB45" s="541">
        <v>100984.683</v>
      </c>
      <c r="BC45" s="551">
        <v>100984.683</v>
      </c>
      <c r="BD45" s="540">
        <v>100984.683</v>
      </c>
      <c r="BE45" s="541">
        <v>0</v>
      </c>
      <c r="BF45" s="551">
        <v>0</v>
      </c>
      <c r="BG45" s="540">
        <v>0</v>
      </c>
      <c r="BH45" s="541">
        <v>100984.683</v>
      </c>
      <c r="BI45" s="351">
        <v>100984.683</v>
      </c>
      <c r="BJ45" s="540">
        <v>100984.683</v>
      </c>
      <c r="BK45" s="541">
        <v>0</v>
      </c>
      <c r="BL45" s="551">
        <v>0</v>
      </c>
      <c r="BM45" s="540">
        <v>0</v>
      </c>
      <c r="BN45" s="541">
        <v>0</v>
      </c>
      <c r="BO45" s="551">
        <v>0</v>
      </c>
      <c r="BP45" s="540">
        <v>0</v>
      </c>
      <c r="BQ45" s="541">
        <v>0</v>
      </c>
      <c r="BR45" s="551">
        <v>0</v>
      </c>
      <c r="BS45" s="540">
        <v>0</v>
      </c>
      <c r="BT45" s="541">
        <v>0</v>
      </c>
      <c r="BU45" s="551">
        <v>0</v>
      </c>
      <c r="BV45" s="540">
        <v>0</v>
      </c>
      <c r="BW45" s="541">
        <v>0</v>
      </c>
      <c r="BX45" s="551">
        <v>0</v>
      </c>
      <c r="BY45" s="540">
        <v>0</v>
      </c>
      <c r="BZ45" s="541">
        <v>0</v>
      </c>
      <c r="CA45" s="551">
        <v>0</v>
      </c>
      <c r="CB45" s="540">
        <v>0</v>
      </c>
      <c r="CC45" s="541">
        <v>0</v>
      </c>
      <c r="CD45" s="551">
        <v>0</v>
      </c>
      <c r="CE45" s="540">
        <v>0</v>
      </c>
      <c r="CF45" s="1339">
        <v>0</v>
      </c>
      <c r="CG45" s="1342">
        <v>0</v>
      </c>
      <c r="CH45" s="1341">
        <v>0</v>
      </c>
      <c r="CI45" s="1339">
        <v>0</v>
      </c>
      <c r="CJ45" s="1342">
        <v>0</v>
      </c>
      <c r="CK45" s="1429">
        <v>0</v>
      </c>
      <c r="CL45" s="1339">
        <v>0</v>
      </c>
      <c r="CM45" s="1342">
        <v>0</v>
      </c>
      <c r="CN45" s="1341">
        <v>0</v>
      </c>
      <c r="CO45" s="1339">
        <v>0</v>
      </c>
      <c r="CP45" s="1342">
        <v>0</v>
      </c>
      <c r="CQ45" s="1341">
        <v>0</v>
      </c>
      <c r="CR45" s="541">
        <v>0</v>
      </c>
      <c r="CS45" s="351">
        <v>0</v>
      </c>
      <c r="CT45" s="540">
        <v>0</v>
      </c>
      <c r="CU45" s="541">
        <v>0</v>
      </c>
      <c r="CV45" s="351">
        <v>0</v>
      </c>
      <c r="CW45" s="547">
        <v>0</v>
      </c>
      <c r="CX45" s="541">
        <v>0</v>
      </c>
      <c r="CY45" s="351">
        <v>0</v>
      </c>
      <c r="CZ45" s="540">
        <v>0</v>
      </c>
      <c r="DA45" s="1339">
        <v>0</v>
      </c>
      <c r="DB45" s="1918">
        <v>0</v>
      </c>
      <c r="DC45" s="1341">
        <v>0</v>
      </c>
      <c r="DD45" s="1029">
        <v>100984.683</v>
      </c>
      <c r="DE45" s="1410">
        <v>100984.683</v>
      </c>
      <c r="DF45" s="1409">
        <v>100984.683</v>
      </c>
      <c r="DG45" s="1339">
        <v>0</v>
      </c>
      <c r="DH45" s="1342">
        <v>0</v>
      </c>
      <c r="DI45" s="1341">
        <v>0</v>
      </c>
      <c r="DJ45" s="1339">
        <v>0</v>
      </c>
      <c r="DK45" s="1342">
        <v>0</v>
      </c>
      <c r="DL45" s="1429">
        <v>0</v>
      </c>
      <c r="DM45" s="1339">
        <v>0</v>
      </c>
      <c r="DN45" s="1340">
        <v>0</v>
      </c>
      <c r="DO45" s="1341">
        <v>0</v>
      </c>
      <c r="DP45" s="1339">
        <v>0</v>
      </c>
      <c r="DQ45" s="1342">
        <v>0</v>
      </c>
      <c r="DR45" s="1341">
        <v>0</v>
      </c>
      <c r="DS45" s="1432">
        <v>0</v>
      </c>
      <c r="DT45" s="1342">
        <v>0</v>
      </c>
      <c r="DU45" s="1341">
        <v>0</v>
      </c>
      <c r="DV45" s="1339">
        <v>100984.683</v>
      </c>
      <c r="DW45" s="1342">
        <v>100984.683</v>
      </c>
      <c r="DX45" s="1429">
        <v>100984.683</v>
      </c>
      <c r="DY45" s="1464">
        <v>100</v>
      </c>
    </row>
    <row r="46" spans="1:129" ht="18" customHeight="1" x14ac:dyDescent="0.2">
      <c r="A46" s="1310" t="s">
        <v>824</v>
      </c>
      <c r="B46" s="1356" t="s">
        <v>825</v>
      </c>
      <c r="C46" s="1353"/>
      <c r="D46" s="1358"/>
      <c r="E46" s="1359"/>
      <c r="F46" s="1353"/>
      <c r="G46" s="1358"/>
      <c r="H46" s="1359"/>
      <c r="I46" s="1353"/>
      <c r="J46" s="1358"/>
      <c r="K46" s="1359"/>
      <c r="L46" s="1353"/>
      <c r="M46" s="1358"/>
      <c r="N46" s="1359"/>
      <c r="O46" s="1353"/>
      <c r="P46" s="1358"/>
      <c r="Q46" s="1359"/>
      <c r="R46" s="1353"/>
      <c r="S46" s="1358"/>
      <c r="T46" s="1359"/>
      <c r="U46" s="1353"/>
      <c r="V46" s="1358"/>
      <c r="W46" s="1359"/>
      <c r="X46" s="1353"/>
      <c r="Y46" s="1358"/>
      <c r="Z46" s="1359"/>
      <c r="AA46" s="1353"/>
      <c r="AB46" s="1358"/>
      <c r="AC46" s="1359"/>
      <c r="AD46" s="1353"/>
      <c r="AE46" s="1358"/>
      <c r="AF46" s="1359"/>
      <c r="AG46" s="1353"/>
      <c r="AH46" s="1358"/>
      <c r="AI46" s="1359"/>
      <c r="AJ46" s="1353"/>
      <c r="AK46" s="1358"/>
      <c r="AL46" s="1359"/>
      <c r="AM46" s="1353"/>
      <c r="AN46" s="1358"/>
      <c r="AO46" s="1359"/>
      <c r="AP46" s="1353"/>
      <c r="AQ46" s="1358"/>
      <c r="AR46" s="1359"/>
      <c r="AS46" s="1353"/>
      <c r="AT46" s="1358"/>
      <c r="AU46" s="1359"/>
      <c r="AV46" s="1353"/>
      <c r="AW46" s="1358"/>
      <c r="AX46" s="1359"/>
      <c r="AY46" s="1353"/>
      <c r="AZ46" s="1358"/>
      <c r="BA46" s="1359"/>
      <c r="BB46" s="1353"/>
      <c r="BC46" s="1358"/>
      <c r="BD46" s="1359"/>
      <c r="BE46" s="1384">
        <v>0</v>
      </c>
      <c r="BF46" s="1385">
        <v>0</v>
      </c>
      <c r="BG46" s="1386">
        <v>0</v>
      </c>
      <c r="BH46" s="1387">
        <v>0</v>
      </c>
      <c r="BI46" s="1405">
        <v>0</v>
      </c>
      <c r="BJ46" s="1389">
        <v>0</v>
      </c>
      <c r="BK46" s="1353"/>
      <c r="BL46" s="1358"/>
      <c r="BM46" s="1359"/>
      <c r="BN46" s="1353"/>
      <c r="BO46" s="1358"/>
      <c r="BP46" s="1359"/>
      <c r="BQ46" s="1353"/>
      <c r="BR46" s="1358"/>
      <c r="BS46" s="1359"/>
      <c r="BT46" s="1353"/>
      <c r="BU46" s="1358"/>
      <c r="BV46" s="1359"/>
      <c r="BW46" s="1353"/>
      <c r="BX46" s="1358"/>
      <c r="BY46" s="1359"/>
      <c r="BZ46" s="1353"/>
      <c r="CA46" s="1358"/>
      <c r="CB46" s="1359"/>
      <c r="CC46" s="1353"/>
      <c r="CD46" s="1358"/>
      <c r="CE46" s="1421"/>
      <c r="CF46" s="1353"/>
      <c r="CG46" s="1358"/>
      <c r="CH46" s="1359"/>
      <c r="CI46" s="1353"/>
      <c r="CJ46" s="1358"/>
      <c r="CK46" s="1810"/>
      <c r="CL46" s="1353"/>
      <c r="CM46" s="1358"/>
      <c r="CN46" s="1421"/>
      <c r="CO46" s="1353"/>
      <c r="CP46" s="1358"/>
      <c r="CQ46" s="1421"/>
      <c r="CR46" s="1353"/>
      <c r="CS46" s="1358"/>
      <c r="CT46" s="1359"/>
      <c r="CU46" s="1353"/>
      <c r="CV46" s="1358"/>
      <c r="CW46" s="1925"/>
      <c r="CX46" s="1353"/>
      <c r="CY46" s="1358"/>
      <c r="CZ46" s="1359"/>
      <c r="DA46" s="1929">
        <v>0</v>
      </c>
      <c r="DB46" s="1919">
        <v>0</v>
      </c>
      <c r="DC46" s="1930">
        <v>0</v>
      </c>
      <c r="DD46" s="1144">
        <v>0</v>
      </c>
      <c r="DE46" s="1333">
        <v>0</v>
      </c>
      <c r="DF46" s="1334">
        <v>0</v>
      </c>
      <c r="DG46" s="1353"/>
      <c r="DH46" s="1358"/>
      <c r="DI46" s="1359"/>
      <c r="DJ46" s="1353"/>
      <c r="DK46" s="1358"/>
      <c r="DL46" s="1925"/>
      <c r="DM46" s="543">
        <v>0</v>
      </c>
      <c r="DN46" s="548">
        <v>0</v>
      </c>
      <c r="DO46" s="542">
        <v>0</v>
      </c>
      <c r="DP46" s="1353"/>
      <c r="DQ46" s="1358"/>
      <c r="DR46" s="1421"/>
      <c r="DS46" s="1819"/>
      <c r="DT46" s="1358"/>
      <c r="DU46" s="1359"/>
      <c r="DV46" s="543">
        <v>0</v>
      </c>
      <c r="DW46" s="552">
        <v>0</v>
      </c>
      <c r="DX46" s="548">
        <v>0</v>
      </c>
      <c r="DY46" s="1466">
        <v>0</v>
      </c>
    </row>
    <row r="47" spans="1:129" ht="15" customHeight="1" x14ac:dyDescent="0.2">
      <c r="A47" s="1318" t="s">
        <v>826</v>
      </c>
      <c r="B47" s="1319" t="s">
        <v>855</v>
      </c>
      <c r="C47" s="1354"/>
      <c r="D47" s="1360"/>
      <c r="E47" s="1361"/>
      <c r="F47" s="1354"/>
      <c r="G47" s="1360"/>
      <c r="H47" s="1361"/>
      <c r="I47" s="1354"/>
      <c r="J47" s="1360"/>
      <c r="K47" s="1361"/>
      <c r="L47" s="1354"/>
      <c r="M47" s="1360"/>
      <c r="N47" s="1361"/>
      <c r="O47" s="1354"/>
      <c r="P47" s="1360"/>
      <c r="Q47" s="1361"/>
      <c r="R47" s="1354"/>
      <c r="S47" s="1360"/>
      <c r="T47" s="1361"/>
      <c r="U47" s="1354"/>
      <c r="V47" s="1360"/>
      <c r="W47" s="1361"/>
      <c r="X47" s="1354"/>
      <c r="Y47" s="1360"/>
      <c r="Z47" s="1361"/>
      <c r="AA47" s="1354"/>
      <c r="AB47" s="1360"/>
      <c r="AC47" s="1361"/>
      <c r="AD47" s="1354"/>
      <c r="AE47" s="1360"/>
      <c r="AF47" s="1361"/>
      <c r="AG47" s="1354"/>
      <c r="AH47" s="1360"/>
      <c r="AI47" s="1361"/>
      <c r="AJ47" s="1354"/>
      <c r="AK47" s="1360"/>
      <c r="AL47" s="1361"/>
      <c r="AM47" s="1354"/>
      <c r="AN47" s="1360"/>
      <c r="AO47" s="1361"/>
      <c r="AP47" s="1354"/>
      <c r="AQ47" s="1360"/>
      <c r="AR47" s="1361"/>
      <c r="AS47" s="1354"/>
      <c r="AT47" s="1360"/>
      <c r="AU47" s="1361"/>
      <c r="AV47" s="1354"/>
      <c r="AW47" s="1360"/>
      <c r="AX47" s="1361"/>
      <c r="AY47" s="1354"/>
      <c r="AZ47" s="1360"/>
      <c r="BA47" s="1361"/>
      <c r="BB47" s="1354"/>
      <c r="BC47" s="1360"/>
      <c r="BD47" s="1361"/>
      <c r="BE47" s="1394"/>
      <c r="BF47" s="1398"/>
      <c r="BG47" s="1399"/>
      <c r="BH47" s="1395">
        <v>0</v>
      </c>
      <c r="BI47" s="1396">
        <v>0</v>
      </c>
      <c r="BJ47" s="1397">
        <v>0</v>
      </c>
      <c r="BK47" s="1354"/>
      <c r="BL47" s="1360"/>
      <c r="BM47" s="1361"/>
      <c r="BN47" s="1354"/>
      <c r="BO47" s="1360"/>
      <c r="BP47" s="1361"/>
      <c r="BQ47" s="1354"/>
      <c r="BR47" s="1360"/>
      <c r="BS47" s="1361"/>
      <c r="BT47" s="1354"/>
      <c r="BU47" s="1360"/>
      <c r="BV47" s="1361"/>
      <c r="BW47" s="1354"/>
      <c r="BX47" s="1360"/>
      <c r="BY47" s="1361"/>
      <c r="BZ47" s="1354"/>
      <c r="CA47" s="1360"/>
      <c r="CB47" s="1361"/>
      <c r="CC47" s="1354"/>
      <c r="CD47" s="1360"/>
      <c r="CE47" s="1422"/>
      <c r="CF47" s="1354"/>
      <c r="CG47" s="1360"/>
      <c r="CH47" s="1361"/>
      <c r="CI47" s="1354"/>
      <c r="CJ47" s="1360"/>
      <c r="CK47" s="1811"/>
      <c r="CL47" s="1354"/>
      <c r="CM47" s="1360"/>
      <c r="CN47" s="1422"/>
      <c r="CO47" s="1354"/>
      <c r="CP47" s="1360"/>
      <c r="CQ47" s="1422"/>
      <c r="CR47" s="1354"/>
      <c r="CS47" s="1360"/>
      <c r="CT47" s="1361"/>
      <c r="CU47" s="1354"/>
      <c r="CV47" s="1360"/>
      <c r="CW47" s="1811"/>
      <c r="CX47" s="1354"/>
      <c r="CY47" s="1360"/>
      <c r="CZ47" s="1361"/>
      <c r="DA47" s="1394">
        <v>0</v>
      </c>
      <c r="DB47" s="1398">
        <v>0</v>
      </c>
      <c r="DC47" s="1399">
        <v>0</v>
      </c>
      <c r="DD47" s="1394">
        <v>0</v>
      </c>
      <c r="DE47" s="1423">
        <v>0</v>
      </c>
      <c r="DF47" s="1399">
        <v>0</v>
      </c>
      <c r="DG47" s="1354"/>
      <c r="DH47" s="1360"/>
      <c r="DI47" s="1361"/>
      <c r="DJ47" s="1354"/>
      <c r="DK47" s="1360"/>
      <c r="DL47" s="1811"/>
      <c r="DM47" s="543">
        <v>0</v>
      </c>
      <c r="DN47" s="548">
        <v>0</v>
      </c>
      <c r="DO47" s="542">
        <v>0</v>
      </c>
      <c r="DP47" s="1354"/>
      <c r="DQ47" s="1360"/>
      <c r="DR47" s="1422"/>
      <c r="DS47" s="1820"/>
      <c r="DT47" s="1360"/>
      <c r="DU47" s="1361"/>
      <c r="DV47" s="1394">
        <v>0</v>
      </c>
      <c r="DW47" s="1398">
        <v>0</v>
      </c>
      <c r="DX47" s="1458">
        <v>0</v>
      </c>
      <c r="DY47" s="1465">
        <v>0</v>
      </c>
    </row>
    <row r="48" spans="1:129" ht="15" customHeight="1" x14ac:dyDescent="0.2">
      <c r="A48" s="1318" t="s">
        <v>827</v>
      </c>
      <c r="B48" s="1319" t="s">
        <v>856</v>
      </c>
      <c r="C48" s="1354"/>
      <c r="D48" s="1360"/>
      <c r="E48" s="1361"/>
      <c r="F48" s="1354"/>
      <c r="G48" s="1360"/>
      <c r="H48" s="1361"/>
      <c r="I48" s="1354"/>
      <c r="J48" s="1360"/>
      <c r="K48" s="1361"/>
      <c r="L48" s="1354"/>
      <c r="M48" s="1360"/>
      <c r="N48" s="1361"/>
      <c r="O48" s="1354"/>
      <c r="P48" s="1360"/>
      <c r="Q48" s="1361"/>
      <c r="R48" s="1354"/>
      <c r="S48" s="1360"/>
      <c r="T48" s="1361"/>
      <c r="U48" s="1354"/>
      <c r="V48" s="1360"/>
      <c r="W48" s="1361"/>
      <c r="X48" s="1354"/>
      <c r="Y48" s="1360"/>
      <c r="Z48" s="1361"/>
      <c r="AA48" s="1354"/>
      <c r="AB48" s="1360"/>
      <c r="AC48" s="1361"/>
      <c r="AD48" s="1354"/>
      <c r="AE48" s="1360"/>
      <c r="AF48" s="1361"/>
      <c r="AG48" s="1354"/>
      <c r="AH48" s="1360"/>
      <c r="AI48" s="1361"/>
      <c r="AJ48" s="1354"/>
      <c r="AK48" s="1360"/>
      <c r="AL48" s="1361"/>
      <c r="AM48" s="1354"/>
      <c r="AN48" s="1360"/>
      <c r="AO48" s="1361"/>
      <c r="AP48" s="1354"/>
      <c r="AQ48" s="1360"/>
      <c r="AR48" s="1361"/>
      <c r="AS48" s="1354"/>
      <c r="AT48" s="1360"/>
      <c r="AU48" s="1361"/>
      <c r="AV48" s="1354"/>
      <c r="AW48" s="1360"/>
      <c r="AX48" s="1361"/>
      <c r="AY48" s="1354"/>
      <c r="AZ48" s="1360"/>
      <c r="BA48" s="1361"/>
      <c r="BB48" s="1354"/>
      <c r="BC48" s="1360"/>
      <c r="BD48" s="1361"/>
      <c r="BE48" s="1354"/>
      <c r="BF48" s="1360"/>
      <c r="BG48" s="1361"/>
      <c r="BH48" s="1372">
        <v>0</v>
      </c>
      <c r="BI48" s="1373">
        <v>0</v>
      </c>
      <c r="BJ48" s="1374">
        <v>0</v>
      </c>
      <c r="BK48" s="1354"/>
      <c r="BL48" s="1360"/>
      <c r="BM48" s="1361"/>
      <c r="BN48" s="1354"/>
      <c r="BO48" s="1360"/>
      <c r="BP48" s="1361"/>
      <c r="BQ48" s="1354"/>
      <c r="BR48" s="1360"/>
      <c r="BS48" s="1361"/>
      <c r="BT48" s="1354"/>
      <c r="BU48" s="1360"/>
      <c r="BV48" s="1361"/>
      <c r="BW48" s="1354"/>
      <c r="BX48" s="1360"/>
      <c r="BY48" s="1361"/>
      <c r="BZ48" s="1354"/>
      <c r="CA48" s="1360"/>
      <c r="CB48" s="1361"/>
      <c r="CC48" s="1354"/>
      <c r="CD48" s="1360"/>
      <c r="CE48" s="1422"/>
      <c r="CF48" s="1354"/>
      <c r="CG48" s="1360"/>
      <c r="CH48" s="1361"/>
      <c r="CI48" s="1354"/>
      <c r="CJ48" s="1360"/>
      <c r="CK48" s="1811"/>
      <c r="CL48" s="1354"/>
      <c r="CM48" s="1360"/>
      <c r="CN48" s="1422"/>
      <c r="CO48" s="1354"/>
      <c r="CP48" s="1360"/>
      <c r="CQ48" s="1422"/>
      <c r="CR48" s="1354"/>
      <c r="CS48" s="1360"/>
      <c r="CT48" s="1361"/>
      <c r="CU48" s="1354"/>
      <c r="CV48" s="1360"/>
      <c r="CW48" s="1811"/>
      <c r="CX48" s="1354"/>
      <c r="CY48" s="1360"/>
      <c r="CZ48" s="1361"/>
      <c r="DA48" s="1394">
        <v>0</v>
      </c>
      <c r="DB48" s="1398">
        <v>0</v>
      </c>
      <c r="DC48" s="1399">
        <v>0</v>
      </c>
      <c r="DD48" s="1394">
        <v>0</v>
      </c>
      <c r="DE48" s="1423">
        <v>0</v>
      </c>
      <c r="DF48" s="1399">
        <v>0</v>
      </c>
      <c r="DG48" s="1354"/>
      <c r="DH48" s="1360"/>
      <c r="DI48" s="1361"/>
      <c r="DJ48" s="1354"/>
      <c r="DK48" s="1360"/>
      <c r="DL48" s="1811"/>
      <c r="DM48" s="543">
        <v>0</v>
      </c>
      <c r="DN48" s="548">
        <v>0</v>
      </c>
      <c r="DO48" s="542">
        <v>0</v>
      </c>
      <c r="DP48" s="1354"/>
      <c r="DQ48" s="1360"/>
      <c r="DR48" s="1422"/>
      <c r="DS48" s="1820"/>
      <c r="DT48" s="1360"/>
      <c r="DU48" s="1361"/>
      <c r="DV48" s="543">
        <v>0</v>
      </c>
      <c r="DW48" s="552">
        <v>0</v>
      </c>
      <c r="DX48" s="548">
        <v>0</v>
      </c>
      <c r="DY48" s="1465">
        <v>0</v>
      </c>
    </row>
    <row r="49" spans="1:129" ht="15" customHeight="1" x14ac:dyDescent="0.2">
      <c r="A49" s="1318" t="s">
        <v>828</v>
      </c>
      <c r="B49" s="1319" t="s">
        <v>829</v>
      </c>
      <c r="C49" s="1354"/>
      <c r="D49" s="1360"/>
      <c r="E49" s="1361"/>
      <c r="F49" s="1354"/>
      <c r="G49" s="1360"/>
      <c r="H49" s="1361"/>
      <c r="I49" s="1354"/>
      <c r="J49" s="1360"/>
      <c r="K49" s="1361"/>
      <c r="L49" s="1354"/>
      <c r="M49" s="1360"/>
      <c r="N49" s="1361"/>
      <c r="O49" s="1354"/>
      <c r="P49" s="1360"/>
      <c r="Q49" s="1361"/>
      <c r="R49" s="1354"/>
      <c r="S49" s="1360"/>
      <c r="T49" s="1361"/>
      <c r="U49" s="1354"/>
      <c r="V49" s="1360"/>
      <c r="W49" s="1361"/>
      <c r="X49" s="1354"/>
      <c r="Y49" s="1360"/>
      <c r="Z49" s="1361"/>
      <c r="AA49" s="1354"/>
      <c r="AB49" s="1360"/>
      <c r="AC49" s="1361"/>
      <c r="AD49" s="1354"/>
      <c r="AE49" s="1360"/>
      <c r="AF49" s="1361"/>
      <c r="AG49" s="1354"/>
      <c r="AH49" s="1360"/>
      <c r="AI49" s="1361"/>
      <c r="AJ49" s="1354"/>
      <c r="AK49" s="1360"/>
      <c r="AL49" s="1361"/>
      <c r="AM49" s="1354"/>
      <c r="AN49" s="1360"/>
      <c r="AO49" s="1361"/>
      <c r="AP49" s="1354"/>
      <c r="AQ49" s="1360"/>
      <c r="AR49" s="1361"/>
      <c r="AS49" s="1354"/>
      <c r="AT49" s="1360"/>
      <c r="AU49" s="1361"/>
      <c r="AV49" s="1354"/>
      <c r="AW49" s="1360"/>
      <c r="AX49" s="1361"/>
      <c r="AY49" s="1354"/>
      <c r="AZ49" s="1360"/>
      <c r="BA49" s="1361"/>
      <c r="BB49" s="1354"/>
      <c r="BC49" s="1360"/>
      <c r="BD49" s="1361"/>
      <c r="BE49" s="1354"/>
      <c r="BF49" s="1360"/>
      <c r="BG49" s="1361"/>
      <c r="BH49" s="1372">
        <v>0</v>
      </c>
      <c r="BI49" s="1373">
        <v>0</v>
      </c>
      <c r="BJ49" s="1374">
        <v>0</v>
      </c>
      <c r="BK49" s="1354"/>
      <c r="BL49" s="1360"/>
      <c r="BM49" s="1361"/>
      <c r="BN49" s="1354"/>
      <c r="BO49" s="1360"/>
      <c r="BP49" s="1361"/>
      <c r="BQ49" s="1354"/>
      <c r="BR49" s="1360"/>
      <c r="BS49" s="1361"/>
      <c r="BT49" s="1354"/>
      <c r="BU49" s="1360"/>
      <c r="BV49" s="1361"/>
      <c r="BW49" s="1354"/>
      <c r="BX49" s="1360"/>
      <c r="BY49" s="1361"/>
      <c r="BZ49" s="1354"/>
      <c r="CA49" s="1360"/>
      <c r="CB49" s="1361"/>
      <c r="CC49" s="1354"/>
      <c r="CD49" s="1360"/>
      <c r="CE49" s="1361"/>
      <c r="CF49" s="1354"/>
      <c r="CG49" s="1360"/>
      <c r="CH49" s="1361"/>
      <c r="CI49" s="1354"/>
      <c r="CJ49" s="1360"/>
      <c r="CK49" s="1811"/>
      <c r="CL49" s="1354"/>
      <c r="CM49" s="1360"/>
      <c r="CN49" s="1422"/>
      <c r="CO49" s="1354"/>
      <c r="CP49" s="1360"/>
      <c r="CQ49" s="1422"/>
      <c r="CR49" s="1354"/>
      <c r="CS49" s="1360"/>
      <c r="CT49" s="1361"/>
      <c r="CU49" s="1354"/>
      <c r="CV49" s="1360"/>
      <c r="CW49" s="1811"/>
      <c r="CX49" s="1354"/>
      <c r="CY49" s="1360"/>
      <c r="CZ49" s="1361"/>
      <c r="DA49" s="1343">
        <v>0</v>
      </c>
      <c r="DB49" s="1346">
        <v>0</v>
      </c>
      <c r="DC49" s="1345">
        <v>0</v>
      </c>
      <c r="DD49" s="1394">
        <v>0</v>
      </c>
      <c r="DE49" s="1423">
        <v>0</v>
      </c>
      <c r="DF49" s="1399">
        <v>0</v>
      </c>
      <c r="DG49" s="1354"/>
      <c r="DH49" s="1360"/>
      <c r="DI49" s="1361"/>
      <c r="DJ49" s="1354"/>
      <c r="DK49" s="1360"/>
      <c r="DL49" s="1811"/>
      <c r="DM49" s="543">
        <v>0</v>
      </c>
      <c r="DN49" s="548">
        <v>0</v>
      </c>
      <c r="DO49" s="542">
        <v>0</v>
      </c>
      <c r="DP49" s="1354"/>
      <c r="DQ49" s="1360"/>
      <c r="DR49" s="1422"/>
      <c r="DS49" s="1820"/>
      <c r="DT49" s="1360"/>
      <c r="DU49" s="1361"/>
      <c r="DV49" s="543">
        <v>0</v>
      </c>
      <c r="DW49" s="552">
        <v>0</v>
      </c>
      <c r="DX49" s="548">
        <v>0</v>
      </c>
      <c r="DY49" s="1465">
        <v>0</v>
      </c>
    </row>
    <row r="50" spans="1:129" ht="18" customHeight="1" x14ac:dyDescent="0.2">
      <c r="A50" s="1310" t="s">
        <v>830</v>
      </c>
      <c r="B50" s="1311" t="s">
        <v>857</v>
      </c>
      <c r="C50" s="1354"/>
      <c r="D50" s="1360"/>
      <c r="E50" s="1361"/>
      <c r="F50" s="1354"/>
      <c r="G50" s="1360"/>
      <c r="H50" s="1361"/>
      <c r="I50" s="1354"/>
      <c r="J50" s="1360"/>
      <c r="K50" s="1361"/>
      <c r="L50" s="1354"/>
      <c r="M50" s="1360"/>
      <c r="N50" s="1361"/>
      <c r="O50" s="1354"/>
      <c r="P50" s="1360"/>
      <c r="Q50" s="1361"/>
      <c r="R50" s="1354"/>
      <c r="S50" s="1360"/>
      <c r="T50" s="1361"/>
      <c r="U50" s="1354"/>
      <c r="V50" s="1360"/>
      <c r="W50" s="1361"/>
      <c r="X50" s="1354"/>
      <c r="Y50" s="1360"/>
      <c r="Z50" s="1361"/>
      <c r="AA50" s="1354"/>
      <c r="AB50" s="1360"/>
      <c r="AC50" s="1361"/>
      <c r="AD50" s="1354"/>
      <c r="AE50" s="1360"/>
      <c r="AF50" s="1361"/>
      <c r="AG50" s="1354"/>
      <c r="AH50" s="1360"/>
      <c r="AI50" s="1361"/>
      <c r="AJ50" s="1354"/>
      <c r="AK50" s="1360"/>
      <c r="AL50" s="1361"/>
      <c r="AM50" s="1354"/>
      <c r="AN50" s="1360"/>
      <c r="AO50" s="1361"/>
      <c r="AP50" s="1354"/>
      <c r="AQ50" s="1360"/>
      <c r="AR50" s="1361"/>
      <c r="AS50" s="1354"/>
      <c r="AT50" s="1360"/>
      <c r="AU50" s="1361"/>
      <c r="AV50" s="1354"/>
      <c r="AW50" s="1360"/>
      <c r="AX50" s="1361"/>
      <c r="AY50" s="1354"/>
      <c r="AZ50" s="1360"/>
      <c r="BA50" s="1361"/>
      <c r="BB50" s="1354"/>
      <c r="BC50" s="1360"/>
      <c r="BD50" s="1361"/>
      <c r="BE50" s="543"/>
      <c r="BF50" s="552"/>
      <c r="BG50" s="542"/>
      <c r="BH50" s="1372">
        <v>0</v>
      </c>
      <c r="BI50" s="1373">
        <v>0</v>
      </c>
      <c r="BJ50" s="1374">
        <v>0</v>
      </c>
      <c r="BK50" s="1354"/>
      <c r="BL50" s="1360"/>
      <c r="BM50" s="1361"/>
      <c r="BN50" s="1354"/>
      <c r="BO50" s="1360"/>
      <c r="BP50" s="1361"/>
      <c r="BQ50" s="1354"/>
      <c r="BR50" s="1360"/>
      <c r="BS50" s="1361"/>
      <c r="BT50" s="1354"/>
      <c r="BU50" s="1360"/>
      <c r="BV50" s="1361"/>
      <c r="BW50" s="1354"/>
      <c r="BX50" s="1360"/>
      <c r="BY50" s="1361"/>
      <c r="BZ50" s="1354"/>
      <c r="CA50" s="1360"/>
      <c r="CB50" s="1361"/>
      <c r="CC50" s="1354"/>
      <c r="CD50" s="1360"/>
      <c r="CE50" s="1361"/>
      <c r="CF50" s="1354"/>
      <c r="CG50" s="1360"/>
      <c r="CH50" s="1361"/>
      <c r="CI50" s="1354"/>
      <c r="CJ50" s="1360"/>
      <c r="CK50" s="1811"/>
      <c r="CL50" s="1354"/>
      <c r="CM50" s="1360"/>
      <c r="CN50" s="1422"/>
      <c r="CO50" s="1354"/>
      <c r="CP50" s="1360"/>
      <c r="CQ50" s="1422"/>
      <c r="CR50" s="1354"/>
      <c r="CS50" s="1360"/>
      <c r="CT50" s="1361"/>
      <c r="CU50" s="1354"/>
      <c r="CV50" s="1360"/>
      <c r="CW50" s="1811"/>
      <c r="CX50" s="1354"/>
      <c r="CY50" s="1360"/>
      <c r="CZ50" s="1361"/>
      <c r="DA50" s="1343">
        <v>0</v>
      </c>
      <c r="DB50" s="1346">
        <v>0</v>
      </c>
      <c r="DC50" s="1345">
        <v>0</v>
      </c>
      <c r="DD50" s="1144">
        <v>0</v>
      </c>
      <c r="DE50" s="1333">
        <v>0</v>
      </c>
      <c r="DF50" s="1334">
        <v>0</v>
      </c>
      <c r="DG50" s="1354"/>
      <c r="DH50" s="1360"/>
      <c r="DI50" s="1361"/>
      <c r="DJ50" s="1354"/>
      <c r="DK50" s="1360"/>
      <c r="DL50" s="1811"/>
      <c r="DM50" s="543">
        <v>0</v>
      </c>
      <c r="DN50" s="548">
        <v>0</v>
      </c>
      <c r="DO50" s="542">
        <v>0</v>
      </c>
      <c r="DP50" s="1354"/>
      <c r="DQ50" s="1360"/>
      <c r="DR50" s="1422"/>
      <c r="DS50" s="1820"/>
      <c r="DT50" s="1360"/>
      <c r="DU50" s="1361"/>
      <c r="DV50" s="543">
        <v>0</v>
      </c>
      <c r="DW50" s="552">
        <v>0</v>
      </c>
      <c r="DX50" s="548">
        <v>0</v>
      </c>
      <c r="DY50" s="1465">
        <v>0</v>
      </c>
    </row>
    <row r="51" spans="1:129" ht="18" customHeight="1" x14ac:dyDescent="0.2">
      <c r="A51" s="1310" t="s">
        <v>831</v>
      </c>
      <c r="B51" s="1311" t="s">
        <v>1094</v>
      </c>
      <c r="C51" s="1354"/>
      <c r="D51" s="1360"/>
      <c r="E51" s="1361"/>
      <c r="F51" s="1354"/>
      <c r="G51" s="1360"/>
      <c r="H51" s="1361"/>
      <c r="I51" s="1354"/>
      <c r="J51" s="1360"/>
      <c r="K51" s="1361"/>
      <c r="L51" s="1354"/>
      <c r="M51" s="1360"/>
      <c r="N51" s="1361"/>
      <c r="O51" s="1354"/>
      <c r="P51" s="1360"/>
      <c r="Q51" s="1361"/>
      <c r="R51" s="1354"/>
      <c r="S51" s="1360"/>
      <c r="T51" s="1361"/>
      <c r="U51" s="1354"/>
      <c r="V51" s="1360"/>
      <c r="W51" s="1361"/>
      <c r="X51" s="1354"/>
      <c r="Y51" s="1360"/>
      <c r="Z51" s="1361"/>
      <c r="AA51" s="1354"/>
      <c r="AB51" s="1360"/>
      <c r="AC51" s="1361"/>
      <c r="AD51" s="1354"/>
      <c r="AE51" s="1360"/>
      <c r="AF51" s="1361"/>
      <c r="AG51" s="1354"/>
      <c r="AH51" s="1360"/>
      <c r="AI51" s="1361"/>
      <c r="AJ51" s="1354"/>
      <c r="AK51" s="1360"/>
      <c r="AL51" s="1361"/>
      <c r="AM51" s="1354"/>
      <c r="AN51" s="1360"/>
      <c r="AO51" s="1361"/>
      <c r="AP51" s="1354"/>
      <c r="AQ51" s="1360"/>
      <c r="AR51" s="1361"/>
      <c r="AS51" s="1354"/>
      <c r="AT51" s="1360"/>
      <c r="AU51" s="1361"/>
      <c r="AV51" s="1354"/>
      <c r="AW51" s="1360"/>
      <c r="AX51" s="1361"/>
      <c r="AY51" s="1354"/>
      <c r="AZ51" s="1360"/>
      <c r="BA51" s="1361"/>
      <c r="BB51" s="543">
        <v>100984.683</v>
      </c>
      <c r="BC51" s="552">
        <v>100984.683</v>
      </c>
      <c r="BD51" s="542">
        <v>100984.683</v>
      </c>
      <c r="BE51" s="1354"/>
      <c r="BF51" s="552"/>
      <c r="BG51" s="1361"/>
      <c r="BH51" s="1372">
        <v>100984.683</v>
      </c>
      <c r="BI51" s="1373">
        <v>100984.683</v>
      </c>
      <c r="BJ51" s="1374">
        <v>100984.683</v>
      </c>
      <c r="BK51" s="1354"/>
      <c r="BL51" s="1360"/>
      <c r="BM51" s="1361"/>
      <c r="BN51" s="1354"/>
      <c r="BO51" s="1360"/>
      <c r="BP51" s="1361"/>
      <c r="BQ51" s="1354"/>
      <c r="BR51" s="1360"/>
      <c r="BS51" s="1361"/>
      <c r="BT51" s="1354"/>
      <c r="BU51" s="1360"/>
      <c r="BV51" s="1361"/>
      <c r="BW51" s="1354"/>
      <c r="BX51" s="1360"/>
      <c r="BY51" s="1361"/>
      <c r="BZ51" s="1354"/>
      <c r="CA51" s="1360"/>
      <c r="CB51" s="1361"/>
      <c r="CC51" s="1354"/>
      <c r="CD51" s="1360"/>
      <c r="CE51" s="1361"/>
      <c r="CF51" s="1354"/>
      <c r="CG51" s="1360"/>
      <c r="CH51" s="1361"/>
      <c r="CI51" s="1354"/>
      <c r="CJ51" s="1360"/>
      <c r="CK51" s="1811"/>
      <c r="CL51" s="1354"/>
      <c r="CM51" s="1360"/>
      <c r="CN51" s="1422"/>
      <c r="CO51" s="1354"/>
      <c r="CP51" s="1360"/>
      <c r="CQ51" s="1422"/>
      <c r="CR51" s="1354"/>
      <c r="CS51" s="1360"/>
      <c r="CT51" s="1361"/>
      <c r="CU51" s="1354"/>
      <c r="CV51" s="1360"/>
      <c r="CW51" s="1811"/>
      <c r="CX51" s="1354"/>
      <c r="CY51" s="1360"/>
      <c r="CZ51" s="1361"/>
      <c r="DA51" s="1343">
        <v>0</v>
      </c>
      <c r="DB51" s="1346">
        <v>0</v>
      </c>
      <c r="DC51" s="1345">
        <v>0</v>
      </c>
      <c r="DD51" s="1144">
        <v>100984.683</v>
      </c>
      <c r="DE51" s="1333">
        <v>100984.683</v>
      </c>
      <c r="DF51" s="1334">
        <v>100984.683</v>
      </c>
      <c r="DG51" s="1354"/>
      <c r="DH51" s="1360"/>
      <c r="DI51" s="1361"/>
      <c r="DJ51" s="1354"/>
      <c r="DK51" s="1360"/>
      <c r="DL51" s="1811"/>
      <c r="DM51" s="543">
        <v>0</v>
      </c>
      <c r="DN51" s="548">
        <v>0</v>
      </c>
      <c r="DO51" s="542">
        <v>0</v>
      </c>
      <c r="DP51" s="1354"/>
      <c r="DQ51" s="1360"/>
      <c r="DR51" s="1422"/>
      <c r="DS51" s="1820"/>
      <c r="DT51" s="1360"/>
      <c r="DU51" s="1361"/>
      <c r="DV51" s="543">
        <v>100984.683</v>
      </c>
      <c r="DW51" s="552">
        <v>100984.683</v>
      </c>
      <c r="DX51" s="548">
        <v>100984.683</v>
      </c>
      <c r="DY51" s="1465">
        <v>100</v>
      </c>
    </row>
    <row r="52" spans="1:129" ht="18" customHeight="1" x14ac:dyDescent="0.2">
      <c r="A52" s="1310" t="s">
        <v>832</v>
      </c>
      <c r="B52" s="1311" t="s">
        <v>858</v>
      </c>
      <c r="C52" s="1354"/>
      <c r="D52" s="1360"/>
      <c r="E52" s="1361"/>
      <c r="F52" s="1354"/>
      <c r="G52" s="1360"/>
      <c r="H52" s="1361"/>
      <c r="I52" s="1354"/>
      <c r="J52" s="1360"/>
      <c r="K52" s="1361"/>
      <c r="L52" s="1354"/>
      <c r="M52" s="1360"/>
      <c r="N52" s="1361"/>
      <c r="O52" s="1354"/>
      <c r="P52" s="1360"/>
      <c r="Q52" s="1361"/>
      <c r="R52" s="1354"/>
      <c r="S52" s="1360"/>
      <c r="T52" s="1361"/>
      <c r="U52" s="1354"/>
      <c r="V52" s="1360"/>
      <c r="W52" s="1361"/>
      <c r="X52" s="1354"/>
      <c r="Y52" s="1360"/>
      <c r="Z52" s="1361"/>
      <c r="AA52" s="1354"/>
      <c r="AB52" s="1360"/>
      <c r="AC52" s="1361"/>
      <c r="AD52" s="1354"/>
      <c r="AE52" s="1360"/>
      <c r="AF52" s="1361"/>
      <c r="AG52" s="1354"/>
      <c r="AH52" s="1360"/>
      <c r="AI52" s="1361"/>
      <c r="AJ52" s="1354"/>
      <c r="AK52" s="1360"/>
      <c r="AL52" s="1361"/>
      <c r="AM52" s="1354"/>
      <c r="AN52" s="1360"/>
      <c r="AO52" s="1361"/>
      <c r="AP52" s="1354"/>
      <c r="AQ52" s="1360"/>
      <c r="AR52" s="1361"/>
      <c r="AS52" s="1354"/>
      <c r="AT52" s="1360"/>
      <c r="AU52" s="1361"/>
      <c r="AV52" s="1354"/>
      <c r="AW52" s="1360"/>
      <c r="AX52" s="1361"/>
      <c r="AY52" s="1354"/>
      <c r="AZ52" s="1360"/>
      <c r="BA52" s="1361"/>
      <c r="BB52" s="1354"/>
      <c r="BC52" s="1360"/>
      <c r="BD52" s="1361"/>
      <c r="BE52" s="1354"/>
      <c r="BF52" s="1360"/>
      <c r="BG52" s="1361"/>
      <c r="BH52" s="1391">
        <v>0</v>
      </c>
      <c r="BI52" s="1392">
        <v>0</v>
      </c>
      <c r="BJ52" s="1393">
        <v>0</v>
      </c>
      <c r="BK52" s="1354"/>
      <c r="BL52" s="1360"/>
      <c r="BM52" s="1361"/>
      <c r="BN52" s="1354"/>
      <c r="BO52" s="1360"/>
      <c r="BP52" s="1361"/>
      <c r="BQ52" s="1354"/>
      <c r="BR52" s="1360"/>
      <c r="BS52" s="1361"/>
      <c r="BT52" s="1354"/>
      <c r="BU52" s="1360"/>
      <c r="BV52" s="1361"/>
      <c r="BW52" s="1354"/>
      <c r="BX52" s="1360"/>
      <c r="BY52" s="1361"/>
      <c r="BZ52" s="1354"/>
      <c r="CA52" s="1360"/>
      <c r="CB52" s="1361"/>
      <c r="CC52" s="1354"/>
      <c r="CD52" s="1360"/>
      <c r="CE52" s="1361"/>
      <c r="CF52" s="1354"/>
      <c r="CG52" s="1360"/>
      <c r="CH52" s="1361"/>
      <c r="CI52" s="1354"/>
      <c r="CJ52" s="1360"/>
      <c r="CK52" s="1811"/>
      <c r="CL52" s="1354"/>
      <c r="CM52" s="1360"/>
      <c r="CN52" s="1422"/>
      <c r="CO52" s="1354"/>
      <c r="CP52" s="1360"/>
      <c r="CQ52" s="1422"/>
      <c r="CR52" s="1354"/>
      <c r="CS52" s="1360"/>
      <c r="CT52" s="1361"/>
      <c r="CU52" s="1354"/>
      <c r="CV52" s="1360"/>
      <c r="CW52" s="1811"/>
      <c r="CX52" s="1354"/>
      <c r="CY52" s="1360"/>
      <c r="CZ52" s="1361"/>
      <c r="DA52" s="1376">
        <v>0</v>
      </c>
      <c r="DB52" s="1379">
        <v>0</v>
      </c>
      <c r="DC52" s="1378">
        <v>0</v>
      </c>
      <c r="DD52" s="1325">
        <v>0</v>
      </c>
      <c r="DE52" s="1326">
        <v>0</v>
      </c>
      <c r="DF52" s="1327">
        <v>0</v>
      </c>
      <c r="DG52" s="1354"/>
      <c r="DH52" s="1360"/>
      <c r="DI52" s="1361"/>
      <c r="DJ52" s="1354"/>
      <c r="DK52" s="1360"/>
      <c r="DL52" s="1811"/>
      <c r="DM52" s="1376">
        <v>0</v>
      </c>
      <c r="DN52" s="1427">
        <v>0</v>
      </c>
      <c r="DO52" s="1378">
        <v>0</v>
      </c>
      <c r="DP52" s="1354"/>
      <c r="DQ52" s="1360"/>
      <c r="DR52" s="1422"/>
      <c r="DS52" s="1820"/>
      <c r="DT52" s="1360"/>
      <c r="DU52" s="1361"/>
      <c r="DV52" s="1444">
        <v>0</v>
      </c>
      <c r="DW52" s="1447">
        <v>0</v>
      </c>
      <c r="DX52" s="1459">
        <v>0</v>
      </c>
      <c r="DY52" s="1450">
        <v>0</v>
      </c>
    </row>
    <row r="53" spans="1:129" ht="20.100000000000001" customHeight="1" x14ac:dyDescent="0.2">
      <c r="A53" s="1320" t="s">
        <v>621</v>
      </c>
      <c r="B53" s="1357" t="s">
        <v>833</v>
      </c>
      <c r="C53" s="1362"/>
      <c r="D53" s="1351"/>
      <c r="E53" s="1352"/>
      <c r="F53" s="1362"/>
      <c r="G53" s="1351"/>
      <c r="H53" s="1352"/>
      <c r="I53" s="1362"/>
      <c r="J53" s="1351"/>
      <c r="K53" s="1352"/>
      <c r="L53" s="1362"/>
      <c r="M53" s="1351"/>
      <c r="N53" s="1352"/>
      <c r="O53" s="1362"/>
      <c r="P53" s="1351"/>
      <c r="Q53" s="1352"/>
      <c r="R53" s="1362"/>
      <c r="S53" s="1351"/>
      <c r="T53" s="1352"/>
      <c r="U53" s="1362"/>
      <c r="V53" s="1351"/>
      <c r="W53" s="1352"/>
      <c r="X53" s="1362"/>
      <c r="Y53" s="1351"/>
      <c r="Z53" s="1352"/>
      <c r="AA53" s="1362"/>
      <c r="AB53" s="1351"/>
      <c r="AC53" s="1352"/>
      <c r="AD53" s="1362"/>
      <c r="AE53" s="1351"/>
      <c r="AF53" s="1352"/>
      <c r="AG53" s="1362"/>
      <c r="AH53" s="1351"/>
      <c r="AI53" s="1352"/>
      <c r="AJ53" s="1362"/>
      <c r="AK53" s="1351"/>
      <c r="AL53" s="1352"/>
      <c r="AM53" s="1362"/>
      <c r="AN53" s="1351"/>
      <c r="AO53" s="1352"/>
      <c r="AP53" s="1362"/>
      <c r="AQ53" s="1351"/>
      <c r="AR53" s="1352"/>
      <c r="AS53" s="1362"/>
      <c r="AT53" s="1351"/>
      <c r="AU53" s="1352"/>
      <c r="AV53" s="1362"/>
      <c r="AW53" s="1351"/>
      <c r="AX53" s="1352"/>
      <c r="AY53" s="1362"/>
      <c r="AZ53" s="1351"/>
      <c r="BA53" s="1352"/>
      <c r="BB53" s="1362"/>
      <c r="BC53" s="1351"/>
      <c r="BD53" s="1352"/>
      <c r="BE53" s="1362"/>
      <c r="BF53" s="1351"/>
      <c r="BG53" s="1352"/>
      <c r="BH53" s="1339">
        <v>0</v>
      </c>
      <c r="BI53" s="551">
        <v>0</v>
      </c>
      <c r="BJ53" s="540">
        <v>0</v>
      </c>
      <c r="BK53" s="1362"/>
      <c r="BL53" s="1351"/>
      <c r="BM53" s="1352"/>
      <c r="BN53" s="1362"/>
      <c r="BO53" s="1351"/>
      <c r="BP53" s="1352"/>
      <c r="BQ53" s="1362"/>
      <c r="BR53" s="1351"/>
      <c r="BS53" s="1352"/>
      <c r="BT53" s="1362"/>
      <c r="BU53" s="1351"/>
      <c r="BV53" s="1352"/>
      <c r="BW53" s="1362"/>
      <c r="BX53" s="1351"/>
      <c r="BY53" s="1352"/>
      <c r="BZ53" s="1362"/>
      <c r="CA53" s="1351"/>
      <c r="CB53" s="1352"/>
      <c r="CC53" s="1362"/>
      <c r="CD53" s="1351"/>
      <c r="CE53" s="1352"/>
      <c r="CF53" s="1362"/>
      <c r="CG53" s="1351"/>
      <c r="CH53" s="1352"/>
      <c r="CI53" s="1362"/>
      <c r="CJ53" s="1351"/>
      <c r="CK53" s="1812"/>
      <c r="CL53" s="1362"/>
      <c r="CM53" s="1351"/>
      <c r="CN53" s="1815"/>
      <c r="CO53" s="1362"/>
      <c r="CP53" s="1351"/>
      <c r="CQ53" s="1815"/>
      <c r="CR53" s="1362"/>
      <c r="CS53" s="1351"/>
      <c r="CT53" s="1352"/>
      <c r="CU53" s="1362"/>
      <c r="CV53" s="1351"/>
      <c r="CW53" s="1812"/>
      <c r="CX53" s="1362"/>
      <c r="CY53" s="1351"/>
      <c r="CZ53" s="1352"/>
      <c r="DA53" s="1339">
        <v>0</v>
      </c>
      <c r="DB53" s="1918">
        <v>0</v>
      </c>
      <c r="DC53" s="1341">
        <v>0</v>
      </c>
      <c r="DD53" s="541">
        <v>0</v>
      </c>
      <c r="DE53" s="551">
        <v>0</v>
      </c>
      <c r="DF53" s="540">
        <v>0</v>
      </c>
      <c r="DG53" s="1362"/>
      <c r="DH53" s="1351"/>
      <c r="DI53" s="1352"/>
      <c r="DJ53" s="1362"/>
      <c r="DK53" s="1351"/>
      <c r="DL53" s="1812"/>
      <c r="DM53" s="1942">
        <v>0</v>
      </c>
      <c r="DN53" s="1436">
        <v>0</v>
      </c>
      <c r="DO53" s="1943">
        <v>0</v>
      </c>
      <c r="DP53" s="1362"/>
      <c r="DQ53" s="1351"/>
      <c r="DR53" s="1815"/>
      <c r="DS53" s="1821"/>
      <c r="DT53" s="1351"/>
      <c r="DU53" s="1352"/>
      <c r="DV53" s="1445">
        <v>0</v>
      </c>
      <c r="DW53" s="1448">
        <v>0</v>
      </c>
      <c r="DX53" s="1460">
        <v>0</v>
      </c>
      <c r="DY53" s="1451">
        <v>0</v>
      </c>
    </row>
    <row r="54" spans="1:129" ht="20.100000000000001" customHeight="1" thickBot="1" x14ac:dyDescent="0.25">
      <c r="A54" s="1321" t="s">
        <v>834</v>
      </c>
      <c r="B54" s="1322" t="s">
        <v>835</v>
      </c>
      <c r="C54" s="1363"/>
      <c r="D54" s="1364"/>
      <c r="E54" s="1365"/>
      <c r="F54" s="1363"/>
      <c r="G54" s="1364"/>
      <c r="H54" s="1365"/>
      <c r="I54" s="1363"/>
      <c r="J54" s="1364"/>
      <c r="K54" s="1365"/>
      <c r="L54" s="1363"/>
      <c r="M54" s="1364"/>
      <c r="N54" s="1365"/>
      <c r="O54" s="1363"/>
      <c r="P54" s="1364"/>
      <c r="Q54" s="1365"/>
      <c r="R54" s="1363"/>
      <c r="S54" s="1364"/>
      <c r="T54" s="1365"/>
      <c r="U54" s="1363"/>
      <c r="V54" s="1364"/>
      <c r="W54" s="1365"/>
      <c r="X54" s="1363"/>
      <c r="Y54" s="1364"/>
      <c r="Z54" s="1365"/>
      <c r="AA54" s="1363"/>
      <c r="AB54" s="1364"/>
      <c r="AC54" s="1365"/>
      <c r="AD54" s="1363"/>
      <c r="AE54" s="1364"/>
      <c r="AF54" s="1365"/>
      <c r="AG54" s="1363"/>
      <c r="AH54" s="1364"/>
      <c r="AI54" s="1365"/>
      <c r="AJ54" s="1363"/>
      <c r="AK54" s="1364"/>
      <c r="AL54" s="1365"/>
      <c r="AM54" s="1363"/>
      <c r="AN54" s="1364"/>
      <c r="AO54" s="1365"/>
      <c r="AP54" s="1363"/>
      <c r="AQ54" s="1364"/>
      <c r="AR54" s="1365"/>
      <c r="AS54" s="1363"/>
      <c r="AT54" s="1364"/>
      <c r="AU54" s="1365"/>
      <c r="AV54" s="1363"/>
      <c r="AW54" s="1364"/>
      <c r="AX54" s="1365"/>
      <c r="AY54" s="1363"/>
      <c r="AZ54" s="1364"/>
      <c r="BA54" s="1365"/>
      <c r="BB54" s="1363"/>
      <c r="BC54" s="1364"/>
      <c r="BD54" s="1365"/>
      <c r="BE54" s="1363"/>
      <c r="BF54" s="1364"/>
      <c r="BG54" s="1400"/>
      <c r="BH54" s="1401">
        <v>0</v>
      </c>
      <c r="BI54" s="1402">
        <v>0</v>
      </c>
      <c r="BJ54" s="1403">
        <v>0</v>
      </c>
      <c r="BK54" s="1363"/>
      <c r="BL54" s="1364"/>
      <c r="BM54" s="1365"/>
      <c r="BN54" s="1363"/>
      <c r="BO54" s="1364"/>
      <c r="BP54" s="1365"/>
      <c r="BQ54" s="1363"/>
      <c r="BR54" s="1364"/>
      <c r="BS54" s="1365"/>
      <c r="BT54" s="1363"/>
      <c r="BU54" s="1364"/>
      <c r="BV54" s="1365"/>
      <c r="BW54" s="1363"/>
      <c r="BX54" s="1364"/>
      <c r="BY54" s="1365"/>
      <c r="BZ54" s="1363"/>
      <c r="CA54" s="1364"/>
      <c r="CB54" s="1365"/>
      <c r="CC54" s="1363"/>
      <c r="CD54" s="1364"/>
      <c r="CE54" s="1365"/>
      <c r="CF54" s="1363"/>
      <c r="CG54" s="1364"/>
      <c r="CH54" s="1365"/>
      <c r="CI54" s="1363"/>
      <c r="CJ54" s="1364"/>
      <c r="CK54" s="1400"/>
      <c r="CL54" s="1363"/>
      <c r="CM54" s="1364"/>
      <c r="CN54" s="1816"/>
      <c r="CO54" s="1363"/>
      <c r="CP54" s="1364"/>
      <c r="CQ54" s="1816"/>
      <c r="CR54" s="1363"/>
      <c r="CS54" s="1364"/>
      <c r="CT54" s="1365"/>
      <c r="CU54" s="1363"/>
      <c r="CV54" s="1364"/>
      <c r="CW54" s="1400"/>
      <c r="CX54" s="1363"/>
      <c r="CY54" s="1364"/>
      <c r="CZ54" s="1365"/>
      <c r="DA54" s="1416">
        <v>0</v>
      </c>
      <c r="DB54" s="523">
        <v>0</v>
      </c>
      <c r="DC54" s="1417">
        <v>0</v>
      </c>
      <c r="DD54" s="1424">
        <v>0</v>
      </c>
      <c r="DE54" s="1425">
        <v>0</v>
      </c>
      <c r="DF54" s="1426">
        <v>0</v>
      </c>
      <c r="DG54" s="1363"/>
      <c r="DH54" s="1364"/>
      <c r="DI54" s="1365"/>
      <c r="DJ54" s="1363"/>
      <c r="DK54" s="1364"/>
      <c r="DL54" s="1925"/>
      <c r="DM54" s="1944">
        <v>0</v>
      </c>
      <c r="DN54" s="1437">
        <v>0</v>
      </c>
      <c r="DO54" s="1945">
        <v>0</v>
      </c>
      <c r="DP54" s="1353"/>
      <c r="DQ54" s="1364"/>
      <c r="DR54" s="1816"/>
      <c r="DS54" s="1822"/>
      <c r="DT54" s="1364"/>
      <c r="DU54" s="1365"/>
      <c r="DV54" s="1446">
        <v>0</v>
      </c>
      <c r="DW54" s="1449">
        <v>0</v>
      </c>
      <c r="DX54" s="1461">
        <v>0</v>
      </c>
      <c r="DY54" s="1452">
        <v>0</v>
      </c>
    </row>
    <row r="55" spans="1:129" ht="24.95" customHeight="1" thickBot="1" x14ac:dyDescent="0.25">
      <c r="A55" s="1323"/>
      <c r="B55" s="1324" t="s">
        <v>836</v>
      </c>
      <c r="C55" s="541">
        <v>2857957</v>
      </c>
      <c r="D55" s="351">
        <v>4757893.8389999997</v>
      </c>
      <c r="E55" s="540">
        <v>2890896.2340000002</v>
      </c>
      <c r="F55" s="541">
        <v>297174</v>
      </c>
      <c r="G55" s="351">
        <v>231304.74300000002</v>
      </c>
      <c r="H55" s="540">
        <v>181507.79200000002</v>
      </c>
      <c r="I55" s="541">
        <v>33171</v>
      </c>
      <c r="J55" s="351">
        <v>60540</v>
      </c>
      <c r="K55" s="540">
        <v>50062.057000000008</v>
      </c>
      <c r="L55" s="541">
        <v>64455</v>
      </c>
      <c r="M55" s="351">
        <v>75141</v>
      </c>
      <c r="N55" s="540">
        <v>34368.964</v>
      </c>
      <c r="O55" s="541">
        <v>0</v>
      </c>
      <c r="P55" s="351">
        <v>0</v>
      </c>
      <c r="Q55" s="540">
        <v>0</v>
      </c>
      <c r="R55" s="541">
        <v>133166</v>
      </c>
      <c r="S55" s="351">
        <v>630452.53</v>
      </c>
      <c r="T55" s="540">
        <v>107075.079</v>
      </c>
      <c r="U55" s="541">
        <v>533069</v>
      </c>
      <c r="V55" s="351">
        <v>348786.049</v>
      </c>
      <c r="W55" s="540">
        <v>287252.66700000002</v>
      </c>
      <c r="X55" s="541">
        <v>145519</v>
      </c>
      <c r="Y55" s="551">
        <v>161340</v>
      </c>
      <c r="Z55" s="540">
        <v>109675.061</v>
      </c>
      <c r="AA55" s="541">
        <v>5510</v>
      </c>
      <c r="AB55" s="551">
        <v>5510</v>
      </c>
      <c r="AC55" s="540">
        <v>4510</v>
      </c>
      <c r="AD55" s="541">
        <v>491584</v>
      </c>
      <c r="AE55" s="551">
        <v>467299</v>
      </c>
      <c r="AF55" s="540">
        <v>453889.56599999999</v>
      </c>
      <c r="AG55" s="541">
        <v>734205</v>
      </c>
      <c r="AH55" s="551">
        <v>663758</v>
      </c>
      <c r="AI55" s="540">
        <v>523786.40100000007</v>
      </c>
      <c r="AJ55" s="541">
        <v>0</v>
      </c>
      <c r="AK55" s="551">
        <v>7550</v>
      </c>
      <c r="AL55" s="540">
        <v>0</v>
      </c>
      <c r="AM55" s="541">
        <v>1954082</v>
      </c>
      <c r="AN55" s="551">
        <v>1663143.9</v>
      </c>
      <c r="AO55" s="540">
        <v>643885.92599999998</v>
      </c>
      <c r="AP55" s="541">
        <v>55122</v>
      </c>
      <c r="AQ55" s="551">
        <v>119770</v>
      </c>
      <c r="AR55" s="540">
        <v>102760.58100000001</v>
      </c>
      <c r="AS55" s="541">
        <v>13500</v>
      </c>
      <c r="AT55" s="551">
        <v>11025</v>
      </c>
      <c r="AU55" s="540">
        <v>8400</v>
      </c>
      <c r="AV55" s="541">
        <v>848676</v>
      </c>
      <c r="AW55" s="551">
        <v>611682</v>
      </c>
      <c r="AX55" s="540">
        <v>533559.49599999993</v>
      </c>
      <c r="AY55" s="541">
        <v>5270</v>
      </c>
      <c r="AZ55" s="551">
        <v>9498</v>
      </c>
      <c r="BA55" s="540">
        <v>5094.9170000000004</v>
      </c>
      <c r="BB55" s="541">
        <v>1274470</v>
      </c>
      <c r="BC55" s="551">
        <v>4104752.7320000003</v>
      </c>
      <c r="BD55" s="540">
        <v>944497.28500000003</v>
      </c>
      <c r="BE55" s="541">
        <v>410454</v>
      </c>
      <c r="BF55" s="551">
        <v>378184</v>
      </c>
      <c r="BG55" s="547">
        <v>183203.45299999998</v>
      </c>
      <c r="BH55" s="541">
        <v>9857384</v>
      </c>
      <c r="BI55" s="551">
        <v>14307630.793</v>
      </c>
      <c r="BJ55" s="1420">
        <v>7064425.4790000003</v>
      </c>
      <c r="BK55" s="1418">
        <v>635</v>
      </c>
      <c r="BL55" s="551">
        <v>635</v>
      </c>
      <c r="BM55" s="547">
        <v>373.81900000000002</v>
      </c>
      <c r="BN55" s="541">
        <v>174208</v>
      </c>
      <c r="BO55" s="551">
        <v>182889</v>
      </c>
      <c r="BP55" s="547">
        <v>112270.97899999998</v>
      </c>
      <c r="BQ55" s="541">
        <v>93756</v>
      </c>
      <c r="BR55" s="551">
        <v>93756</v>
      </c>
      <c r="BS55" s="547">
        <v>93756</v>
      </c>
      <c r="BT55" s="541">
        <v>49530</v>
      </c>
      <c r="BU55" s="551">
        <v>72197.160999999993</v>
      </c>
      <c r="BV55" s="547">
        <v>47553.661</v>
      </c>
      <c r="BW55" s="541">
        <v>1270</v>
      </c>
      <c r="BX55" s="551">
        <v>7213.8</v>
      </c>
      <c r="BY55" s="547">
        <v>0</v>
      </c>
      <c r="BZ55" s="541">
        <v>108125</v>
      </c>
      <c r="CA55" s="551">
        <v>116263.2</v>
      </c>
      <c r="CB55" s="547">
        <v>84814.269</v>
      </c>
      <c r="CC55" s="541">
        <v>625336</v>
      </c>
      <c r="CD55" s="551">
        <v>622349.95499999996</v>
      </c>
      <c r="CE55" s="1420">
        <v>314971.80300000001</v>
      </c>
      <c r="CF55" s="541">
        <v>2500</v>
      </c>
      <c r="CG55" s="551">
        <v>7650</v>
      </c>
      <c r="CH55" s="547">
        <v>4321.0140000000001</v>
      </c>
      <c r="CI55" s="541">
        <v>1212051</v>
      </c>
      <c r="CJ55" s="551">
        <v>1691162.125</v>
      </c>
      <c r="CK55" s="547">
        <v>1382332.4040000001</v>
      </c>
      <c r="CL55" s="541">
        <v>41043</v>
      </c>
      <c r="CM55" s="551">
        <v>39664.256999999998</v>
      </c>
      <c r="CN55" s="540">
        <v>23276.873999999996</v>
      </c>
      <c r="CO55" s="541">
        <v>3937</v>
      </c>
      <c r="CP55" s="551">
        <v>6421</v>
      </c>
      <c r="CQ55" s="540">
        <v>5501.567</v>
      </c>
      <c r="CR55" s="541">
        <v>500000</v>
      </c>
      <c r="CS55" s="351">
        <v>553187</v>
      </c>
      <c r="CT55" s="540">
        <v>34136</v>
      </c>
      <c r="CU55" s="541">
        <v>76912</v>
      </c>
      <c r="CV55" s="351">
        <v>175918</v>
      </c>
      <c r="CW55" s="547">
        <v>174246.24099999998</v>
      </c>
      <c r="CX55" s="541">
        <v>100000</v>
      </c>
      <c r="CY55" s="351">
        <v>135554</v>
      </c>
      <c r="CZ55" s="540">
        <v>97674.7</v>
      </c>
      <c r="DA55" s="1418">
        <v>2989303</v>
      </c>
      <c r="DB55" s="1419">
        <v>3704860.4980000001</v>
      </c>
      <c r="DC55" s="1420">
        <v>2375229.3309999998</v>
      </c>
      <c r="DD55" s="1418">
        <v>12846687</v>
      </c>
      <c r="DE55" s="1419">
        <v>18012491.290999997</v>
      </c>
      <c r="DF55" s="1420">
        <v>9439654.8100000005</v>
      </c>
      <c r="DG55" s="541">
        <v>39225</v>
      </c>
      <c r="DH55" s="551">
        <v>114884.33</v>
      </c>
      <c r="DI55" s="547">
        <v>38269.144</v>
      </c>
      <c r="DJ55" s="1418">
        <v>3799629</v>
      </c>
      <c r="DK55" s="551">
        <v>3735896.5610000007</v>
      </c>
      <c r="DL55" s="1462">
        <v>3130328.9330000002</v>
      </c>
      <c r="DM55" s="1435">
        <v>3838854</v>
      </c>
      <c r="DN55" s="1328">
        <v>3850780.8910000003</v>
      </c>
      <c r="DO55" s="1946">
        <v>3168598.0770000005</v>
      </c>
      <c r="DP55" s="1418">
        <v>4719613</v>
      </c>
      <c r="DQ55" s="551">
        <v>5062550.3560000006</v>
      </c>
      <c r="DR55" s="540">
        <v>4676305.3800000008</v>
      </c>
      <c r="DS55" s="549">
        <v>2093460</v>
      </c>
      <c r="DT55" s="551">
        <v>2579663.31</v>
      </c>
      <c r="DU55" s="547">
        <v>2482841.5559999999</v>
      </c>
      <c r="DV55" s="1418">
        <v>23498614</v>
      </c>
      <c r="DW55" s="1419">
        <v>29505485.848000001</v>
      </c>
      <c r="DX55" s="1462">
        <v>19767399.822999999</v>
      </c>
      <c r="DY55" s="1468">
        <v>66.995676413645327</v>
      </c>
    </row>
    <row r="56" spans="1:129" ht="20.100000000000001" customHeight="1" thickBot="1" x14ac:dyDescent="0.25">
      <c r="A56" s="636"/>
      <c r="B56" s="1030" t="s">
        <v>172</v>
      </c>
      <c r="C56" s="612"/>
      <c r="D56" s="610"/>
      <c r="E56" s="611"/>
      <c r="F56" s="612"/>
      <c r="G56" s="610"/>
      <c r="H56" s="611"/>
      <c r="I56" s="612"/>
      <c r="J56" s="610"/>
      <c r="K56" s="611"/>
      <c r="L56" s="612"/>
      <c r="M56" s="610"/>
      <c r="N56" s="611"/>
      <c r="O56" s="612"/>
      <c r="P56" s="610"/>
      <c r="Q56" s="611"/>
      <c r="R56" s="612"/>
      <c r="S56" s="610"/>
      <c r="T56" s="611"/>
      <c r="U56" s="612"/>
      <c r="V56" s="613"/>
      <c r="W56" s="614"/>
      <c r="X56" s="616"/>
      <c r="Y56" s="617"/>
      <c r="Z56" s="614"/>
      <c r="AA56" s="616"/>
      <c r="AB56" s="617"/>
      <c r="AC56" s="614"/>
      <c r="AD56" s="616"/>
      <c r="AE56" s="617"/>
      <c r="AF56" s="614"/>
      <c r="AG56" s="616"/>
      <c r="AH56" s="617"/>
      <c r="AI56" s="614"/>
      <c r="AJ56" s="616"/>
      <c r="AK56" s="617"/>
      <c r="AL56" s="614"/>
      <c r="AM56" s="616"/>
      <c r="AN56" s="617"/>
      <c r="AO56" s="614"/>
      <c r="AP56" s="616"/>
      <c r="AQ56" s="617"/>
      <c r="AR56" s="614"/>
      <c r="AS56" s="616"/>
      <c r="AT56" s="617"/>
      <c r="AU56" s="614"/>
      <c r="AV56" s="616"/>
      <c r="AW56" s="617"/>
      <c r="AX56" s="614"/>
      <c r="AY56" s="616"/>
      <c r="AZ56" s="617"/>
      <c r="BA56" s="614"/>
      <c r="BB56" s="616">
        <v>2</v>
      </c>
      <c r="BC56" s="617">
        <v>2</v>
      </c>
      <c r="BD56" s="614">
        <v>2</v>
      </c>
      <c r="BE56" s="616"/>
      <c r="BF56" s="617"/>
      <c r="BG56" s="614"/>
      <c r="BH56" s="616">
        <v>2</v>
      </c>
      <c r="BI56" s="617">
        <v>2</v>
      </c>
      <c r="BJ56" s="614">
        <v>2</v>
      </c>
      <c r="BK56" s="616"/>
      <c r="BL56" s="617"/>
      <c r="BM56" s="614"/>
      <c r="BN56" s="616"/>
      <c r="BO56" s="617"/>
      <c r="BP56" s="614"/>
      <c r="BQ56" s="616"/>
      <c r="BR56" s="617"/>
      <c r="BS56" s="614"/>
      <c r="BT56" s="616"/>
      <c r="BU56" s="617"/>
      <c r="BV56" s="614"/>
      <c r="BW56" s="616"/>
      <c r="BX56" s="617"/>
      <c r="BY56" s="614"/>
      <c r="BZ56" s="616"/>
      <c r="CA56" s="617"/>
      <c r="CB56" s="614"/>
      <c r="CC56" s="616"/>
      <c r="CD56" s="617"/>
      <c r="CE56" s="614"/>
      <c r="CF56" s="616"/>
      <c r="CG56" s="617"/>
      <c r="CH56" s="614"/>
      <c r="CI56" s="616"/>
      <c r="CJ56" s="1294"/>
      <c r="CK56" s="1813"/>
      <c r="CL56" s="616"/>
      <c r="CM56" s="1294"/>
      <c r="CN56" s="614"/>
      <c r="CO56" s="616"/>
      <c r="CP56" s="1294"/>
      <c r="CQ56" s="614"/>
      <c r="CR56" s="612"/>
      <c r="CS56" s="610"/>
      <c r="CT56" s="611"/>
      <c r="CU56" s="612"/>
      <c r="CV56" s="610"/>
      <c r="CW56" s="615"/>
      <c r="CX56" s="612"/>
      <c r="CY56" s="610"/>
      <c r="CZ56" s="611"/>
      <c r="DA56" s="616">
        <v>0</v>
      </c>
      <c r="DB56" s="617">
        <v>0</v>
      </c>
      <c r="DC56" s="614">
        <v>0</v>
      </c>
      <c r="DD56" s="619">
        <v>2</v>
      </c>
      <c r="DE56" s="617">
        <v>2</v>
      </c>
      <c r="DF56" s="614">
        <v>2</v>
      </c>
      <c r="DG56" s="616"/>
      <c r="DH56" s="617"/>
      <c r="DI56" s="614"/>
      <c r="DJ56" s="612">
        <v>355</v>
      </c>
      <c r="DK56" s="615">
        <v>360</v>
      </c>
      <c r="DL56" s="773">
        <v>312</v>
      </c>
      <c r="DM56" s="616">
        <v>355</v>
      </c>
      <c r="DN56" s="618">
        <v>360</v>
      </c>
      <c r="DO56" s="611">
        <v>312</v>
      </c>
      <c r="DP56" s="618">
        <v>809</v>
      </c>
      <c r="DQ56" s="615">
        <v>795</v>
      </c>
      <c r="DR56" s="614">
        <v>746</v>
      </c>
      <c r="DS56" s="618">
        <v>303</v>
      </c>
      <c r="DT56" s="615">
        <v>303</v>
      </c>
      <c r="DU56" s="614">
        <v>288</v>
      </c>
      <c r="DV56" s="870">
        <v>1469</v>
      </c>
      <c r="DW56" s="774">
        <v>1460</v>
      </c>
      <c r="DX56" s="773">
        <v>1348</v>
      </c>
      <c r="DY56" s="1468">
        <v>92.328767123287676</v>
      </c>
    </row>
    <row r="57" spans="1:129" ht="20.100000000000001" customHeight="1" thickBot="1" x14ac:dyDescent="0.25">
      <c r="A57" s="636"/>
      <c r="B57" s="1030" t="s">
        <v>516</v>
      </c>
      <c r="C57" s="612"/>
      <c r="D57" s="610"/>
      <c r="E57" s="611"/>
      <c r="F57" s="612"/>
      <c r="G57" s="610"/>
      <c r="H57" s="611"/>
      <c r="I57" s="612"/>
      <c r="J57" s="610"/>
      <c r="K57" s="611"/>
      <c r="L57" s="612"/>
      <c r="M57" s="610"/>
      <c r="N57" s="611"/>
      <c r="O57" s="612"/>
      <c r="P57" s="610"/>
      <c r="Q57" s="611"/>
      <c r="R57" s="612"/>
      <c r="S57" s="610"/>
      <c r="T57" s="611"/>
      <c r="U57" s="612"/>
      <c r="V57" s="613"/>
      <c r="W57" s="614"/>
      <c r="X57" s="616"/>
      <c r="Y57" s="617"/>
      <c r="Z57" s="614"/>
      <c r="AA57" s="616"/>
      <c r="AB57" s="617"/>
      <c r="AC57" s="614"/>
      <c r="AD57" s="616"/>
      <c r="AE57" s="617"/>
      <c r="AF57" s="614"/>
      <c r="AG57" s="616"/>
      <c r="AH57" s="617"/>
      <c r="AI57" s="614"/>
      <c r="AJ57" s="616"/>
      <c r="AK57" s="617"/>
      <c r="AL57" s="614"/>
      <c r="AM57" s="616"/>
      <c r="AN57" s="617"/>
      <c r="AO57" s="614"/>
      <c r="AP57" s="616"/>
      <c r="AQ57" s="617"/>
      <c r="AR57" s="614"/>
      <c r="AS57" s="616"/>
      <c r="AT57" s="617"/>
      <c r="AU57" s="614"/>
      <c r="AV57" s="616"/>
      <c r="AW57" s="617"/>
      <c r="AX57" s="614"/>
      <c r="AY57" s="616"/>
      <c r="AZ57" s="617"/>
      <c r="BA57" s="614"/>
      <c r="BB57" s="616"/>
      <c r="BC57" s="617"/>
      <c r="BD57" s="614"/>
      <c r="BE57" s="616"/>
      <c r="BF57" s="617"/>
      <c r="BG57" s="614"/>
      <c r="BH57" s="616">
        <v>0</v>
      </c>
      <c r="BI57" s="617">
        <v>0</v>
      </c>
      <c r="BJ57" s="614">
        <v>0</v>
      </c>
      <c r="BK57" s="616"/>
      <c r="BL57" s="617"/>
      <c r="BM57" s="614"/>
      <c r="BN57" s="616"/>
      <c r="BO57" s="617"/>
      <c r="BP57" s="614"/>
      <c r="BQ57" s="616"/>
      <c r="BR57" s="617"/>
      <c r="BS57" s="614"/>
      <c r="BT57" s="616"/>
      <c r="BU57" s="617"/>
      <c r="BV57" s="614"/>
      <c r="BW57" s="616"/>
      <c r="BX57" s="617"/>
      <c r="BY57" s="614"/>
      <c r="BZ57" s="616"/>
      <c r="CA57" s="617"/>
      <c r="CB57" s="614"/>
      <c r="CC57" s="616"/>
      <c r="CD57" s="617"/>
      <c r="CE57" s="614"/>
      <c r="CF57" s="616"/>
      <c r="CG57" s="617"/>
      <c r="CH57" s="614"/>
      <c r="CI57" s="616"/>
      <c r="CJ57" s="1294"/>
      <c r="CK57" s="1813"/>
      <c r="CL57" s="616"/>
      <c r="CM57" s="1294"/>
      <c r="CN57" s="614"/>
      <c r="CO57" s="616"/>
      <c r="CP57" s="1294"/>
      <c r="CQ57" s="614"/>
      <c r="CR57" s="612"/>
      <c r="CS57" s="610"/>
      <c r="CT57" s="611"/>
      <c r="CU57" s="612"/>
      <c r="CV57" s="610"/>
      <c r="CW57" s="615"/>
      <c r="CX57" s="612"/>
      <c r="CY57" s="610"/>
      <c r="CZ57" s="611"/>
      <c r="DA57" s="616">
        <v>0</v>
      </c>
      <c r="DB57" s="617">
        <v>0</v>
      </c>
      <c r="DC57" s="614">
        <v>0</v>
      </c>
      <c r="DD57" s="619">
        <v>0</v>
      </c>
      <c r="DE57" s="617">
        <v>0</v>
      </c>
      <c r="DF57" s="614">
        <v>0</v>
      </c>
      <c r="DG57" s="616"/>
      <c r="DH57" s="617"/>
      <c r="DI57" s="614"/>
      <c r="DJ57" s="612"/>
      <c r="DK57" s="615"/>
      <c r="DL57" s="1813"/>
      <c r="DM57" s="616">
        <v>0</v>
      </c>
      <c r="DN57" s="618">
        <v>0</v>
      </c>
      <c r="DO57" s="611">
        <v>0</v>
      </c>
      <c r="DP57" s="618">
        <v>4</v>
      </c>
      <c r="DQ57" s="615">
        <v>0</v>
      </c>
      <c r="DR57" s="1825">
        <v>1</v>
      </c>
      <c r="DS57" s="618"/>
      <c r="DT57" s="615"/>
      <c r="DU57" s="614"/>
      <c r="DV57" s="870">
        <v>4</v>
      </c>
      <c r="DW57" s="774">
        <v>0</v>
      </c>
      <c r="DX57" s="773">
        <v>1</v>
      </c>
      <c r="DY57" s="1468">
        <v>0</v>
      </c>
    </row>
    <row r="59" spans="1:129" ht="16.5" customHeight="1" x14ac:dyDescent="0.2"/>
    <row r="60" spans="1:129" ht="16.5" customHeight="1" x14ac:dyDescent="0.2"/>
    <row r="64" spans="1:129" x14ac:dyDescent="0.2">
      <c r="DO64" s="1826"/>
    </row>
    <row r="65" spans="119:120" x14ac:dyDescent="0.2">
      <c r="DO65" s="1826"/>
      <c r="DP65" s="1826"/>
    </row>
    <row r="66" spans="119:120" x14ac:dyDescent="0.2">
      <c r="DO66" s="1826"/>
    </row>
    <row r="68" spans="119:120" x14ac:dyDescent="0.2">
      <c r="DO68" s="1826"/>
    </row>
  </sheetData>
  <mergeCells count="119">
    <mergeCell ref="F11:G11"/>
    <mergeCell ref="X11:Y11"/>
    <mergeCell ref="C11:D11"/>
    <mergeCell ref="U11:V11"/>
    <mergeCell ref="R11:S11"/>
    <mergeCell ref="O11:P11"/>
    <mergeCell ref="L11:M11"/>
    <mergeCell ref="I11:J11"/>
    <mergeCell ref="BK9:BM9"/>
    <mergeCell ref="BH9:BJ9"/>
    <mergeCell ref="AP11:AQ11"/>
    <mergeCell ref="BH11:BI11"/>
    <mergeCell ref="AV11:AW11"/>
    <mergeCell ref="AS11:AT11"/>
    <mergeCell ref="BB9:BD9"/>
    <mergeCell ref="AV9:AX9"/>
    <mergeCell ref="AD11:AE11"/>
    <mergeCell ref="BE11:BF11"/>
    <mergeCell ref="BB11:BC11"/>
    <mergeCell ref="AY11:AZ11"/>
    <mergeCell ref="AA11:AB11"/>
    <mergeCell ref="BK11:BL11"/>
    <mergeCell ref="AM11:AN11"/>
    <mergeCell ref="AJ11:AK11"/>
    <mergeCell ref="AG11:AH11"/>
    <mergeCell ref="CC11:CD11"/>
    <mergeCell ref="BZ11:CA11"/>
    <mergeCell ref="BW11:BX11"/>
    <mergeCell ref="BT11:BU11"/>
    <mergeCell ref="BQ11:BR11"/>
    <mergeCell ref="BN11:BO11"/>
    <mergeCell ref="DD11:DE11"/>
    <mergeCell ref="AJ8:AL8"/>
    <mergeCell ref="AJ9:AL9"/>
    <mergeCell ref="BZ9:CB9"/>
    <mergeCell ref="BE8:BG8"/>
    <mergeCell ref="BE9:BG9"/>
    <mergeCell ref="BK8:BM8"/>
    <mergeCell ref="BN9:BP9"/>
    <mergeCell ref="BN8:BP8"/>
    <mergeCell ref="BQ9:BS9"/>
    <mergeCell ref="BT8:BV8"/>
    <mergeCell ref="BQ8:BS8"/>
    <mergeCell ref="BW8:BY8"/>
    <mergeCell ref="BH8:BJ8"/>
    <mergeCell ref="DA11:DB11"/>
    <mergeCell ref="CI11:CJ11"/>
    <mergeCell ref="AM8:AO8"/>
    <mergeCell ref="AP8:AR8"/>
    <mergeCell ref="AY8:BA8"/>
    <mergeCell ref="BB8:BD8"/>
    <mergeCell ref="DG11:DH11"/>
    <mergeCell ref="CO11:CP11"/>
    <mergeCell ref="CR8:CT8"/>
    <mergeCell ref="CR9:CT9"/>
    <mergeCell ref="CR11:CS11"/>
    <mergeCell ref="CU8:CW8"/>
    <mergeCell ref="CU9:CW9"/>
    <mergeCell ref="CU11:CV11"/>
    <mergeCell ref="CX8:CZ8"/>
    <mergeCell ref="CX9:CZ9"/>
    <mergeCell ref="CX11:CY11"/>
    <mergeCell ref="C5:W5"/>
    <mergeCell ref="R9:T9"/>
    <mergeCell ref="C8:E8"/>
    <mergeCell ref="C9:E9"/>
    <mergeCell ref="F8:H8"/>
    <mergeCell ref="U8:W8"/>
    <mergeCell ref="U9:W9"/>
    <mergeCell ref="L8:N8"/>
    <mergeCell ref="O9:Q9"/>
    <mergeCell ref="AA8:AC8"/>
    <mergeCell ref="AD8:AF8"/>
    <mergeCell ref="X9:Z9"/>
    <mergeCell ref="C6:W6"/>
    <mergeCell ref="DD8:DF8"/>
    <mergeCell ref="DD9:DF9"/>
    <mergeCell ref="DA9:DC9"/>
    <mergeCell ref="DP9:DR9"/>
    <mergeCell ref="DM9:DO9"/>
    <mergeCell ref="O8:Q8"/>
    <mergeCell ref="R8:T8"/>
    <mergeCell ref="AA9:AC9"/>
    <mergeCell ref="AM9:AO9"/>
    <mergeCell ref="AD9:AF9"/>
    <mergeCell ref="BZ8:CB8"/>
    <mergeCell ref="L9:N9"/>
    <mergeCell ref="AG8:AI8"/>
    <mergeCell ref="X8:Z8"/>
    <mergeCell ref="CF9:CH9"/>
    <mergeCell ref="CF8:CH8"/>
    <mergeCell ref="CO8:CQ8"/>
    <mergeCell ref="CO9:CQ9"/>
    <mergeCell ref="AS8:AU8"/>
    <mergeCell ref="AV8:AX8"/>
    <mergeCell ref="DV8:DX8"/>
    <mergeCell ref="DV9:DX9"/>
    <mergeCell ref="DS8:DU8"/>
    <mergeCell ref="DS9:DU9"/>
    <mergeCell ref="DP8:DR8"/>
    <mergeCell ref="CI8:CK8"/>
    <mergeCell ref="CC8:CE8"/>
    <mergeCell ref="CC9:CE9"/>
    <mergeCell ref="DJ11:DK11"/>
    <mergeCell ref="DV11:DW11"/>
    <mergeCell ref="DS11:DT11"/>
    <mergeCell ref="DP11:DQ11"/>
    <mergeCell ref="DM11:DN11"/>
    <mergeCell ref="DM8:DO8"/>
    <mergeCell ref="DG8:DI8"/>
    <mergeCell ref="CI9:CK9"/>
    <mergeCell ref="DJ9:DL9"/>
    <mergeCell ref="DG9:DI9"/>
    <mergeCell ref="DJ8:DL8"/>
    <mergeCell ref="DA8:DC8"/>
    <mergeCell ref="CL8:CN8"/>
    <mergeCell ref="CL9:CN9"/>
    <mergeCell ref="CL11:CM11"/>
    <mergeCell ref="CF11:CG11"/>
  </mergeCells>
  <phoneticPr fontId="0" type="noConversion"/>
  <printOptions horizontalCentered="1" verticalCentered="1"/>
  <pageMargins left="0.15748031496062992" right="0.15748031496062992" top="0.31496062992125984" bottom="0.23622047244094491" header="0.15748031496062992" footer="0.15748031496062992"/>
  <pageSetup paperSize="9" scale="54" orientation="landscape" r:id="rId1"/>
  <headerFooter alignWithMargins="0"/>
  <colBreaks count="6" manualBreakCount="6">
    <brk id="23" min="1" max="41" man="1"/>
    <brk id="44" min="1" max="41" man="1"/>
    <brk id="62" min="1" max="41" man="1"/>
    <brk id="83" min="1" max="41" man="1"/>
    <brk id="104" min="1" max="56" man="1"/>
    <brk id="119" min="1" max="5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107"/>
  <sheetViews>
    <sheetView topLeftCell="A7" zoomScale="80" zoomScaleNormal="80" zoomScaleSheetLayoutView="80" workbookViewId="0">
      <pane xSplit="2" ySplit="5" topLeftCell="C55" activePane="bottomRight" state="frozen"/>
      <selection pane="topRight"/>
      <selection pane="bottomLeft"/>
      <selection pane="bottomRight" activeCell="DK96" sqref="DK96"/>
    </sheetView>
  </sheetViews>
  <sheetFormatPr defaultRowHeight="12.75" x14ac:dyDescent="0.2"/>
  <cols>
    <col min="1" max="1" width="5.7109375" style="121" customWidth="1"/>
    <col min="2" max="2" width="58.7109375" style="121" customWidth="1"/>
    <col min="3" max="5" width="10.7109375" style="121" customWidth="1"/>
    <col min="6" max="6" width="10.85546875" style="121" customWidth="1"/>
    <col min="7" max="8" width="10.7109375" style="121" customWidth="1"/>
    <col min="9" max="26" width="9.7109375" style="121" customWidth="1"/>
    <col min="27" max="32" width="8.7109375" style="121" customWidth="1"/>
    <col min="33" max="33" width="9.7109375" style="121" customWidth="1"/>
    <col min="34" max="35" width="10.7109375" style="121" customWidth="1"/>
    <col min="36" max="38" width="11.28515625" style="121" customWidth="1"/>
    <col min="39" max="50" width="9.7109375" style="121" customWidth="1"/>
    <col min="51" max="53" width="8.7109375" style="121" customWidth="1"/>
    <col min="54" max="54" width="10.7109375" style="121" customWidth="1"/>
    <col min="55" max="56" width="12.28515625" style="121" customWidth="1"/>
    <col min="57" max="62" width="10.7109375" style="121" customWidth="1"/>
    <col min="63" max="65" width="9.5703125" style="121" customWidth="1"/>
    <col min="66" max="68" width="9.7109375" style="121" customWidth="1"/>
    <col min="69" max="71" width="8.7109375" style="121" customWidth="1"/>
    <col min="72" max="74" width="9.7109375" style="121" customWidth="1"/>
    <col min="75" max="81" width="8.7109375" style="121" customWidth="1"/>
    <col min="82" max="82" width="9.7109375" style="121" customWidth="1"/>
    <col min="83" max="86" width="8.7109375" style="121" customWidth="1"/>
    <col min="87" max="87" width="9.28515625" style="121" customWidth="1"/>
    <col min="88" max="89" width="9.7109375" style="121" customWidth="1"/>
    <col min="90" max="104" width="8.7109375" style="121" customWidth="1"/>
    <col min="105" max="107" width="9.7109375" style="121" customWidth="1"/>
    <col min="108" max="110" width="12.7109375" style="121" customWidth="1"/>
    <col min="111" max="113" width="8.7109375" style="121" customWidth="1"/>
    <col min="114" max="116" width="10.7109375" style="121" customWidth="1"/>
    <col min="117" max="119" width="11.7109375" style="121" customWidth="1"/>
    <col min="120" max="122" width="12.7109375" style="121" customWidth="1"/>
    <col min="123" max="125" width="13.7109375" style="121" customWidth="1"/>
    <col min="126" max="126" width="16.7109375" style="122" customWidth="1"/>
    <col min="127" max="127" width="15.7109375" style="122" customWidth="1"/>
    <col min="128" max="128" width="16.28515625" style="122" customWidth="1"/>
    <col min="129" max="129" width="15.140625" style="121" customWidth="1"/>
    <col min="130" max="224" width="9.140625" style="121"/>
    <col min="225" max="238" width="9.140625" style="139"/>
    <col min="239" max="16384" width="9.140625" style="121"/>
  </cols>
  <sheetData>
    <row r="1" spans="1:224" ht="17.25" customHeight="1" thickBot="1" x14ac:dyDescent="0.25"/>
    <row r="2" spans="1:224" ht="22.5" hidden="1" customHeight="1" x14ac:dyDescent="0.3">
      <c r="C2" s="898"/>
      <c r="Q2" s="518" t="s">
        <v>682</v>
      </c>
      <c r="AF2" s="518"/>
      <c r="AI2" s="518"/>
      <c r="AX2" s="518" t="s">
        <v>556</v>
      </c>
      <c r="BY2" s="518" t="s">
        <v>557</v>
      </c>
      <c r="DY2" s="518" t="s">
        <v>558</v>
      </c>
    </row>
    <row r="3" spans="1:224" ht="17.25" hidden="1" customHeight="1" x14ac:dyDescent="0.3">
      <c r="C3" s="898"/>
      <c r="Q3" s="519" t="s">
        <v>55</v>
      </c>
      <c r="AF3" s="519"/>
      <c r="AI3" s="519"/>
    </row>
    <row r="4" spans="1:224" ht="13.5" hidden="1" thickBot="1" x14ac:dyDescent="0.25">
      <c r="Q4" s="624" t="s">
        <v>635</v>
      </c>
      <c r="Z4" s="624" t="s">
        <v>164</v>
      </c>
      <c r="AF4" s="624"/>
      <c r="AI4" s="624"/>
      <c r="AK4" s="624"/>
      <c r="AL4" s="624" t="s">
        <v>165</v>
      </c>
      <c r="AU4" s="624"/>
      <c r="BA4" s="624"/>
      <c r="BJ4" s="624" t="s">
        <v>164</v>
      </c>
      <c r="BP4" s="624"/>
      <c r="BS4" s="624"/>
      <c r="BV4" s="624"/>
      <c r="CB4" s="624"/>
      <c r="CH4" s="624" t="s">
        <v>165</v>
      </c>
      <c r="DF4" s="624" t="s">
        <v>166</v>
      </c>
      <c r="DM4" s="624"/>
      <c r="DY4" s="624" t="s">
        <v>167</v>
      </c>
    </row>
    <row r="5" spans="1:224" ht="12.75" hidden="1" customHeight="1" x14ac:dyDescent="0.2">
      <c r="A5" s="680"/>
      <c r="B5" s="680"/>
      <c r="C5" s="680"/>
      <c r="D5" s="680"/>
      <c r="E5" s="680"/>
      <c r="F5" s="680"/>
      <c r="G5" s="680"/>
      <c r="H5" s="680"/>
      <c r="I5" s="680"/>
      <c r="J5" s="680"/>
      <c r="K5" s="680"/>
      <c r="L5" s="680"/>
      <c r="M5" s="680"/>
      <c r="N5" s="680"/>
      <c r="O5" s="680"/>
      <c r="P5" s="680"/>
      <c r="Q5" s="680"/>
      <c r="R5" s="680"/>
      <c r="S5" s="680"/>
      <c r="T5" s="680"/>
      <c r="U5" s="680"/>
      <c r="V5" s="680"/>
      <c r="W5" s="680"/>
      <c r="X5" s="680"/>
      <c r="Y5" s="680"/>
      <c r="AA5" s="680"/>
      <c r="AB5" s="680"/>
      <c r="AC5" s="680"/>
      <c r="AD5" s="680"/>
      <c r="AE5" s="680"/>
      <c r="AF5" s="680"/>
      <c r="AG5" s="680"/>
      <c r="AH5" s="680"/>
      <c r="AI5" s="680"/>
    </row>
    <row r="6" spans="1:224" ht="13.5" hidden="1" thickBot="1" x14ac:dyDescent="0.25"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624" t="s">
        <v>56</v>
      </c>
      <c r="R6" s="101"/>
      <c r="S6" s="101"/>
      <c r="T6" s="101"/>
      <c r="W6" s="531"/>
      <c r="Z6" s="624" t="s">
        <v>56</v>
      </c>
      <c r="AL6" s="624" t="s">
        <v>56</v>
      </c>
      <c r="AX6" s="624" t="s">
        <v>56</v>
      </c>
      <c r="BG6" s="624" t="s">
        <v>56</v>
      </c>
      <c r="BP6" s="624" t="s">
        <v>56</v>
      </c>
      <c r="BY6" s="624" t="s">
        <v>56</v>
      </c>
      <c r="CH6" s="624" t="s">
        <v>56</v>
      </c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139"/>
      <c r="GZ6" s="139"/>
      <c r="HA6" s="139"/>
      <c r="HB6" s="139"/>
      <c r="HC6" s="139"/>
      <c r="HD6" s="139"/>
      <c r="HE6" s="139"/>
      <c r="HF6" s="139"/>
      <c r="HG6" s="139"/>
      <c r="HH6" s="139"/>
      <c r="HI6" s="139"/>
      <c r="HJ6" s="139"/>
      <c r="HK6" s="139"/>
      <c r="HL6" s="139"/>
      <c r="HM6" s="139"/>
      <c r="HN6" s="139"/>
      <c r="HO6" s="139"/>
      <c r="HP6" s="139"/>
    </row>
    <row r="7" spans="1:224" ht="12.75" customHeight="1" x14ac:dyDescent="0.2">
      <c r="A7" s="123" t="s">
        <v>542</v>
      </c>
      <c r="B7" s="123" t="s">
        <v>542</v>
      </c>
      <c r="C7" s="2374" t="s">
        <v>685</v>
      </c>
      <c r="D7" s="2375"/>
      <c r="E7" s="2376"/>
      <c r="F7" s="2374" t="s">
        <v>246</v>
      </c>
      <c r="G7" s="2375"/>
      <c r="H7" s="2376"/>
      <c r="I7" s="103" t="s">
        <v>687</v>
      </c>
      <c r="J7" s="104"/>
      <c r="K7" s="1297"/>
      <c r="L7" s="2374" t="s">
        <v>688</v>
      </c>
      <c r="M7" s="2380"/>
      <c r="N7" s="2380"/>
      <c r="O7" s="2374" t="s">
        <v>690</v>
      </c>
      <c r="P7" s="2380"/>
      <c r="Q7" s="2393"/>
      <c r="R7" s="2374" t="s">
        <v>691</v>
      </c>
      <c r="S7" s="2380"/>
      <c r="T7" s="2393"/>
      <c r="U7" s="2374" t="s">
        <v>692</v>
      </c>
      <c r="V7" s="2375"/>
      <c r="W7" s="2376"/>
      <c r="X7" s="2374" t="s">
        <v>511</v>
      </c>
      <c r="Y7" s="2380"/>
      <c r="Z7" s="2380"/>
      <c r="AA7" s="2374" t="s">
        <v>693</v>
      </c>
      <c r="AB7" s="2380"/>
      <c r="AC7" s="2393"/>
      <c r="AD7" s="2374" t="s">
        <v>513</v>
      </c>
      <c r="AE7" s="2380"/>
      <c r="AF7" s="2380"/>
      <c r="AG7" s="2374" t="s">
        <v>694</v>
      </c>
      <c r="AH7" s="2380"/>
      <c r="AI7" s="2380"/>
      <c r="AJ7" s="2374" t="s">
        <v>695</v>
      </c>
      <c r="AK7" s="2375"/>
      <c r="AL7" s="2376"/>
      <c r="AM7" s="2374" t="s">
        <v>696</v>
      </c>
      <c r="AN7" s="2375"/>
      <c r="AO7" s="2376"/>
      <c r="AP7" s="2374" t="s">
        <v>697</v>
      </c>
      <c r="AQ7" s="2375"/>
      <c r="AR7" s="2376"/>
      <c r="AS7" s="2374" t="s">
        <v>698</v>
      </c>
      <c r="AT7" s="2375"/>
      <c r="AU7" s="2376"/>
      <c r="AV7" s="2406" t="s">
        <v>1090</v>
      </c>
      <c r="AW7" s="2407"/>
      <c r="AX7" s="2408"/>
      <c r="AY7" s="2374" t="s">
        <v>247</v>
      </c>
      <c r="AZ7" s="2380"/>
      <c r="BA7" s="2393"/>
      <c r="BB7" s="2374" t="s">
        <v>699</v>
      </c>
      <c r="BC7" s="2380"/>
      <c r="BD7" s="2393"/>
      <c r="BE7" s="2406" t="s">
        <v>701</v>
      </c>
      <c r="BF7" s="2407"/>
      <c r="BG7" s="2408"/>
      <c r="BH7" s="2413" t="s">
        <v>501</v>
      </c>
      <c r="BI7" s="2414"/>
      <c r="BJ7" s="2415"/>
      <c r="BK7" s="2406" t="s">
        <v>150</v>
      </c>
      <c r="BL7" s="2407"/>
      <c r="BM7" s="2408"/>
      <c r="BN7" s="2406" t="s">
        <v>502</v>
      </c>
      <c r="BO7" s="2407"/>
      <c r="BP7" s="2408"/>
      <c r="BQ7" s="2374" t="s">
        <v>504</v>
      </c>
      <c r="BR7" s="2380"/>
      <c r="BS7" s="2393"/>
      <c r="BT7" s="2381" t="s">
        <v>506</v>
      </c>
      <c r="BU7" s="2382"/>
      <c r="BV7" s="2383"/>
      <c r="BW7" s="2381" t="s">
        <v>86</v>
      </c>
      <c r="BX7" s="2382"/>
      <c r="BY7" s="2383"/>
      <c r="BZ7" s="2381" t="s">
        <v>151</v>
      </c>
      <c r="CA7" s="2382"/>
      <c r="CB7" s="2383"/>
      <c r="CC7" s="2381" t="s">
        <v>508</v>
      </c>
      <c r="CD7" s="2382"/>
      <c r="CE7" s="2383"/>
      <c r="CF7" s="2403" t="s">
        <v>1190</v>
      </c>
      <c r="CG7" s="2404"/>
      <c r="CH7" s="2405"/>
      <c r="CI7" s="2374" t="s">
        <v>509</v>
      </c>
      <c r="CJ7" s="2380"/>
      <c r="CK7" s="2393"/>
      <c r="CL7" s="2374" t="s">
        <v>1072</v>
      </c>
      <c r="CM7" s="2380"/>
      <c r="CN7" s="2393"/>
      <c r="CO7" s="2374" t="s">
        <v>1093</v>
      </c>
      <c r="CP7" s="2380"/>
      <c r="CQ7" s="2393"/>
      <c r="CR7" s="2374" t="s">
        <v>50</v>
      </c>
      <c r="CS7" s="2380"/>
      <c r="CT7" s="2393"/>
      <c r="CU7" s="2374" t="s">
        <v>1145</v>
      </c>
      <c r="CV7" s="2380"/>
      <c r="CW7" s="2393"/>
      <c r="CX7" s="2375" t="s">
        <v>1192</v>
      </c>
      <c r="CY7" s="2380"/>
      <c r="CZ7" s="2380"/>
      <c r="DA7" s="2369" t="s">
        <v>510</v>
      </c>
      <c r="DB7" s="2370"/>
      <c r="DC7" s="2392"/>
      <c r="DD7" s="2369" t="s">
        <v>681</v>
      </c>
      <c r="DE7" s="2370"/>
      <c r="DF7" s="2392"/>
      <c r="DG7" s="2374" t="s">
        <v>514</v>
      </c>
      <c r="DH7" s="2380"/>
      <c r="DI7" s="2393"/>
      <c r="DJ7" s="2374" t="s">
        <v>514</v>
      </c>
      <c r="DK7" s="2380"/>
      <c r="DL7" s="2380"/>
      <c r="DM7" s="2369" t="s">
        <v>357</v>
      </c>
      <c r="DN7" s="2370"/>
      <c r="DO7" s="2392"/>
      <c r="DP7" s="2374" t="s">
        <v>861</v>
      </c>
      <c r="DQ7" s="2375"/>
      <c r="DR7" s="2376"/>
      <c r="DS7" s="2374" t="s">
        <v>158</v>
      </c>
      <c r="DT7" s="2375"/>
      <c r="DU7" s="2376"/>
      <c r="DV7" s="2419" t="s">
        <v>683</v>
      </c>
      <c r="DW7" s="2420"/>
      <c r="DX7" s="2420"/>
      <c r="DY7" s="124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9"/>
      <c r="FK7" s="139"/>
      <c r="FL7" s="139"/>
      <c r="FM7" s="139"/>
      <c r="FN7" s="139"/>
      <c r="FO7" s="139"/>
      <c r="FP7" s="139"/>
      <c r="FQ7" s="139"/>
      <c r="FR7" s="139"/>
      <c r="FS7" s="139"/>
      <c r="FT7" s="139"/>
      <c r="FU7" s="139"/>
      <c r="FV7" s="139"/>
      <c r="FW7" s="139"/>
      <c r="FX7" s="139"/>
      <c r="FY7" s="139"/>
      <c r="FZ7" s="139"/>
      <c r="GA7" s="139"/>
      <c r="GB7" s="139"/>
      <c r="GC7" s="139"/>
      <c r="GD7" s="139"/>
      <c r="GE7" s="139"/>
      <c r="GF7" s="139"/>
      <c r="GG7" s="139"/>
      <c r="GH7" s="139"/>
      <c r="GI7" s="139"/>
      <c r="GJ7" s="139"/>
      <c r="GK7" s="139"/>
      <c r="GL7" s="139"/>
      <c r="GM7" s="139"/>
      <c r="GN7" s="139"/>
      <c r="GO7" s="139"/>
      <c r="GP7" s="139"/>
      <c r="GQ7" s="139"/>
      <c r="GR7" s="139"/>
      <c r="GS7" s="139"/>
      <c r="GT7" s="139"/>
      <c r="GU7" s="139"/>
      <c r="GV7" s="139"/>
      <c r="GW7" s="139"/>
      <c r="GX7" s="139"/>
      <c r="GY7" s="139"/>
      <c r="GZ7" s="139"/>
      <c r="HA7" s="139"/>
      <c r="HB7" s="139"/>
      <c r="HC7" s="139"/>
      <c r="HD7" s="139"/>
      <c r="HE7" s="139"/>
      <c r="HF7" s="139"/>
      <c r="HG7" s="139"/>
      <c r="HH7" s="139"/>
      <c r="HI7" s="139"/>
      <c r="HJ7" s="139"/>
      <c r="HK7" s="139"/>
      <c r="HL7" s="139"/>
      <c r="HM7" s="139"/>
      <c r="HN7" s="139"/>
      <c r="HO7" s="139"/>
      <c r="HP7" s="139"/>
    </row>
    <row r="8" spans="1:224" ht="14.25" customHeight="1" thickBot="1" x14ac:dyDescent="0.25">
      <c r="A8" s="125" t="s">
        <v>360</v>
      </c>
      <c r="B8" s="125"/>
      <c r="C8" s="2377" t="s">
        <v>686</v>
      </c>
      <c r="D8" s="2378"/>
      <c r="E8" s="2379"/>
      <c r="F8" s="107"/>
      <c r="G8" s="108"/>
      <c r="H8" s="108"/>
      <c r="I8" s="107"/>
      <c r="J8" s="108"/>
      <c r="K8" s="1298"/>
      <c r="L8" s="2377" t="s">
        <v>689</v>
      </c>
      <c r="M8" s="2378"/>
      <c r="N8" s="2379"/>
      <c r="O8" s="2377" t="s">
        <v>152</v>
      </c>
      <c r="P8" s="2394"/>
      <c r="Q8" s="2395"/>
      <c r="R8" s="2377"/>
      <c r="S8" s="2394"/>
      <c r="T8" s="2395"/>
      <c r="U8" s="2377"/>
      <c r="V8" s="2378"/>
      <c r="W8" s="2379"/>
      <c r="X8" s="2377" t="s">
        <v>512</v>
      </c>
      <c r="Y8" s="2394"/>
      <c r="Z8" s="2395"/>
      <c r="AA8" s="2377"/>
      <c r="AB8" s="2378"/>
      <c r="AC8" s="2379"/>
      <c r="AD8" s="2377" t="s">
        <v>153</v>
      </c>
      <c r="AE8" s="2378"/>
      <c r="AF8" s="2379"/>
      <c r="AG8" s="1026"/>
      <c r="AH8" s="1027"/>
      <c r="AI8" s="1028"/>
      <c r="AJ8" s="2377" t="s">
        <v>152</v>
      </c>
      <c r="AK8" s="2378"/>
      <c r="AL8" s="2379"/>
      <c r="AM8" s="2377"/>
      <c r="AN8" s="2378"/>
      <c r="AO8" s="2379"/>
      <c r="AP8" s="1026"/>
      <c r="AQ8" s="1027"/>
      <c r="AR8" s="1028"/>
      <c r="AS8" s="1026"/>
      <c r="AT8" s="1027"/>
      <c r="AU8" s="1028"/>
      <c r="AV8" s="2410" t="s">
        <v>1091</v>
      </c>
      <c r="AW8" s="2411"/>
      <c r="AX8" s="2412"/>
      <c r="AY8" s="109"/>
      <c r="AZ8" s="110"/>
      <c r="BA8" s="679"/>
      <c r="BB8" s="2377" t="s">
        <v>700</v>
      </c>
      <c r="BC8" s="2394"/>
      <c r="BD8" s="2395"/>
      <c r="BE8" s="2410" t="s">
        <v>702</v>
      </c>
      <c r="BF8" s="2411"/>
      <c r="BG8" s="2412"/>
      <c r="BH8" s="2371" t="s">
        <v>543</v>
      </c>
      <c r="BI8" s="2416"/>
      <c r="BJ8" s="2417"/>
      <c r="BK8" s="2410" t="s">
        <v>153</v>
      </c>
      <c r="BL8" s="2411"/>
      <c r="BM8" s="2412"/>
      <c r="BN8" s="2410" t="s">
        <v>503</v>
      </c>
      <c r="BO8" s="2411"/>
      <c r="BP8" s="2412"/>
      <c r="BQ8" s="2377" t="s">
        <v>505</v>
      </c>
      <c r="BR8" s="2394"/>
      <c r="BS8" s="2395"/>
      <c r="BT8" s="899"/>
      <c r="BU8" s="900"/>
      <c r="BV8" s="901"/>
      <c r="BW8" s="899"/>
      <c r="BX8" s="900"/>
      <c r="BY8" s="901"/>
      <c r="BZ8" s="2384" t="s">
        <v>507</v>
      </c>
      <c r="CA8" s="2385"/>
      <c r="CB8" s="2386"/>
      <c r="CC8" s="2384" t="s">
        <v>152</v>
      </c>
      <c r="CD8" s="2385"/>
      <c r="CE8" s="2386"/>
      <c r="CF8" s="2400"/>
      <c r="CG8" s="2401"/>
      <c r="CH8" s="2402"/>
      <c r="CI8" s="2377"/>
      <c r="CJ8" s="2394"/>
      <c r="CK8" s="2395"/>
      <c r="CL8" s="2377" t="s">
        <v>1073</v>
      </c>
      <c r="CM8" s="2394"/>
      <c r="CN8" s="2395"/>
      <c r="CO8" s="2377" t="s">
        <v>1092</v>
      </c>
      <c r="CP8" s="2394"/>
      <c r="CQ8" s="2395"/>
      <c r="CR8" s="2377" t="s">
        <v>1096</v>
      </c>
      <c r="CS8" s="2394"/>
      <c r="CT8" s="2395"/>
      <c r="CU8" s="2377"/>
      <c r="CV8" s="2394"/>
      <c r="CW8" s="2395"/>
      <c r="CX8" s="2394" t="s">
        <v>1191</v>
      </c>
      <c r="CY8" s="2394"/>
      <c r="CZ8" s="2394"/>
      <c r="DA8" s="2397" t="s">
        <v>543</v>
      </c>
      <c r="DB8" s="2398"/>
      <c r="DC8" s="2399"/>
      <c r="DD8" s="2371"/>
      <c r="DE8" s="2372"/>
      <c r="DF8" s="2373"/>
      <c r="DG8" s="2377" t="s">
        <v>515</v>
      </c>
      <c r="DH8" s="2394"/>
      <c r="DI8" s="2395"/>
      <c r="DJ8" s="2377" t="s">
        <v>1146</v>
      </c>
      <c r="DK8" s="2394"/>
      <c r="DL8" s="2395"/>
      <c r="DM8" s="2371" t="s">
        <v>543</v>
      </c>
      <c r="DN8" s="2372"/>
      <c r="DO8" s="2373"/>
      <c r="DP8" s="2377" t="s">
        <v>862</v>
      </c>
      <c r="DQ8" s="2378"/>
      <c r="DR8" s="2379"/>
      <c r="DS8" s="2377"/>
      <c r="DT8" s="2378"/>
      <c r="DU8" s="2379"/>
      <c r="DV8" s="2418"/>
      <c r="DW8" s="2418"/>
      <c r="DX8" s="2418"/>
      <c r="DY8" s="697" t="s">
        <v>192</v>
      </c>
      <c r="EF8" s="139"/>
      <c r="EG8" s="139"/>
      <c r="EH8" s="139"/>
      <c r="EI8" s="139"/>
      <c r="EJ8" s="139"/>
      <c r="EK8" s="139"/>
      <c r="EL8" s="139"/>
      <c r="EM8" s="139"/>
      <c r="EN8" s="139"/>
      <c r="EO8" s="139"/>
      <c r="EP8" s="139"/>
      <c r="EQ8" s="139"/>
      <c r="ER8" s="139"/>
      <c r="ES8" s="139"/>
      <c r="ET8" s="139"/>
      <c r="EU8" s="139"/>
      <c r="EV8" s="139"/>
      <c r="EW8" s="139"/>
      <c r="EX8" s="139"/>
      <c r="EY8" s="139"/>
      <c r="EZ8" s="139"/>
      <c r="FA8" s="139"/>
      <c r="FB8" s="139"/>
      <c r="FC8" s="139"/>
      <c r="FD8" s="139"/>
      <c r="FE8" s="139"/>
      <c r="FF8" s="139"/>
      <c r="FG8" s="139"/>
      <c r="FH8" s="139"/>
      <c r="FI8" s="139"/>
      <c r="FJ8" s="139"/>
      <c r="FK8" s="139"/>
      <c r="FL8" s="139"/>
      <c r="FM8" s="139"/>
      <c r="FN8" s="139"/>
      <c r="FO8" s="139"/>
      <c r="FP8" s="139"/>
      <c r="FQ8" s="139"/>
      <c r="FR8" s="139"/>
      <c r="FS8" s="139"/>
      <c r="FT8" s="139"/>
      <c r="FU8" s="139"/>
      <c r="FV8" s="139"/>
      <c r="FW8" s="139"/>
      <c r="FX8" s="139"/>
      <c r="FY8" s="139"/>
      <c r="FZ8" s="139"/>
      <c r="GA8" s="139"/>
      <c r="GB8" s="139"/>
      <c r="GC8" s="139"/>
      <c r="GD8" s="139"/>
      <c r="GE8" s="139"/>
      <c r="GF8" s="139"/>
      <c r="GG8" s="139"/>
      <c r="GH8" s="139"/>
      <c r="GI8" s="139"/>
      <c r="GJ8" s="139"/>
      <c r="GK8" s="139"/>
      <c r="GL8" s="139"/>
      <c r="GM8" s="139"/>
      <c r="GN8" s="139"/>
      <c r="GO8" s="139"/>
      <c r="GP8" s="139"/>
      <c r="GQ8" s="139"/>
      <c r="GR8" s="139"/>
      <c r="GS8" s="139"/>
      <c r="GT8" s="139"/>
      <c r="GU8" s="139"/>
      <c r="GV8" s="139"/>
      <c r="GW8" s="139"/>
      <c r="GX8" s="139"/>
      <c r="GY8" s="139"/>
      <c r="GZ8" s="139"/>
      <c r="HA8" s="139"/>
      <c r="HB8" s="139"/>
      <c r="HC8" s="139"/>
      <c r="HD8" s="139"/>
      <c r="HE8" s="139"/>
      <c r="HF8" s="139"/>
      <c r="HG8" s="139"/>
      <c r="HH8" s="139"/>
      <c r="HI8" s="139"/>
      <c r="HJ8" s="139"/>
      <c r="HK8" s="139"/>
      <c r="HL8" s="139"/>
      <c r="HM8" s="139"/>
      <c r="HN8" s="139"/>
      <c r="HO8" s="139"/>
      <c r="HP8" s="139"/>
    </row>
    <row r="9" spans="1:224" x14ac:dyDescent="0.2">
      <c r="A9" s="125"/>
      <c r="B9" s="125" t="s">
        <v>640</v>
      </c>
      <c r="C9" s="126" t="s">
        <v>154</v>
      </c>
      <c r="D9" s="123" t="s">
        <v>155</v>
      </c>
      <c r="E9" s="123" t="s">
        <v>189</v>
      </c>
      <c r="F9" s="126" t="s">
        <v>154</v>
      </c>
      <c r="G9" s="123" t="s">
        <v>155</v>
      </c>
      <c r="H9" s="123" t="s">
        <v>189</v>
      </c>
      <c r="I9" s="126" t="s">
        <v>154</v>
      </c>
      <c r="J9" s="123" t="s">
        <v>155</v>
      </c>
      <c r="K9" s="123" t="s">
        <v>189</v>
      </c>
      <c r="L9" s="126" t="s">
        <v>154</v>
      </c>
      <c r="M9" s="123" t="s">
        <v>155</v>
      </c>
      <c r="N9" s="123" t="s">
        <v>189</v>
      </c>
      <c r="O9" s="126" t="s">
        <v>154</v>
      </c>
      <c r="P9" s="123" t="s">
        <v>155</v>
      </c>
      <c r="Q9" s="123" t="s">
        <v>189</v>
      </c>
      <c r="R9" s="691" t="s">
        <v>154</v>
      </c>
      <c r="S9" s="123" t="s">
        <v>155</v>
      </c>
      <c r="T9" s="123" t="s">
        <v>189</v>
      </c>
      <c r="U9" s="126" t="s">
        <v>154</v>
      </c>
      <c r="V9" s="123" t="s">
        <v>155</v>
      </c>
      <c r="W9" s="126" t="s">
        <v>189</v>
      </c>
      <c r="X9" s="126" t="s">
        <v>154</v>
      </c>
      <c r="Y9" s="123" t="s">
        <v>155</v>
      </c>
      <c r="Z9" s="692" t="s">
        <v>189</v>
      </c>
      <c r="AA9" s="691" t="s">
        <v>154</v>
      </c>
      <c r="AB9" s="123" t="s">
        <v>155</v>
      </c>
      <c r="AC9" s="123" t="s">
        <v>189</v>
      </c>
      <c r="AD9" s="126" t="s">
        <v>154</v>
      </c>
      <c r="AE9" s="123" t="s">
        <v>155</v>
      </c>
      <c r="AF9" s="123" t="s">
        <v>189</v>
      </c>
      <c r="AG9" s="126" t="s">
        <v>154</v>
      </c>
      <c r="AH9" s="123" t="s">
        <v>155</v>
      </c>
      <c r="AI9" s="123" t="s">
        <v>189</v>
      </c>
      <c r="AJ9" s="126" t="s">
        <v>154</v>
      </c>
      <c r="AK9" s="123" t="s">
        <v>155</v>
      </c>
      <c r="AL9" s="123" t="s">
        <v>189</v>
      </c>
      <c r="AM9" s="691" t="s">
        <v>154</v>
      </c>
      <c r="AN9" s="123" t="s">
        <v>155</v>
      </c>
      <c r="AO9" s="123" t="s">
        <v>189</v>
      </c>
      <c r="AP9" s="126" t="s">
        <v>154</v>
      </c>
      <c r="AQ9" s="123" t="s">
        <v>155</v>
      </c>
      <c r="AR9" s="123" t="s">
        <v>189</v>
      </c>
      <c r="AS9" s="126" t="s">
        <v>154</v>
      </c>
      <c r="AT9" s="123" t="s">
        <v>155</v>
      </c>
      <c r="AU9" s="123" t="s">
        <v>189</v>
      </c>
      <c r="AV9" s="126" t="s">
        <v>154</v>
      </c>
      <c r="AW9" s="123" t="s">
        <v>155</v>
      </c>
      <c r="AX9" s="123" t="s">
        <v>189</v>
      </c>
      <c r="AY9" s="691" t="s">
        <v>154</v>
      </c>
      <c r="AZ9" s="123" t="s">
        <v>155</v>
      </c>
      <c r="BA9" s="123" t="s">
        <v>189</v>
      </c>
      <c r="BB9" s="126" t="s">
        <v>154</v>
      </c>
      <c r="BC9" s="123" t="s">
        <v>155</v>
      </c>
      <c r="BD9" s="123" t="s">
        <v>189</v>
      </c>
      <c r="BE9" s="126" t="s">
        <v>154</v>
      </c>
      <c r="BF9" s="123" t="s">
        <v>155</v>
      </c>
      <c r="BG9" s="123" t="s">
        <v>189</v>
      </c>
      <c r="BH9" s="691" t="s">
        <v>154</v>
      </c>
      <c r="BI9" s="123" t="s">
        <v>155</v>
      </c>
      <c r="BJ9" s="123" t="s">
        <v>189</v>
      </c>
      <c r="BK9" s="126" t="s">
        <v>154</v>
      </c>
      <c r="BL9" s="123" t="s">
        <v>155</v>
      </c>
      <c r="BM9" s="123" t="s">
        <v>189</v>
      </c>
      <c r="BN9" s="126" t="s">
        <v>154</v>
      </c>
      <c r="BO9" s="123" t="s">
        <v>155</v>
      </c>
      <c r="BP9" s="123" t="s">
        <v>189</v>
      </c>
      <c r="BQ9" s="123" t="s">
        <v>154</v>
      </c>
      <c r="BR9" s="123" t="s">
        <v>155</v>
      </c>
      <c r="BS9" s="126" t="s">
        <v>189</v>
      </c>
      <c r="BT9" s="924" t="s">
        <v>154</v>
      </c>
      <c r="BU9" s="694" t="s">
        <v>155</v>
      </c>
      <c r="BV9" s="695" t="s">
        <v>189</v>
      </c>
      <c r="BW9" s="111" t="s">
        <v>154</v>
      </c>
      <c r="BX9" s="112" t="s">
        <v>155</v>
      </c>
      <c r="BY9" s="112" t="s">
        <v>189</v>
      </c>
      <c r="BZ9" s="394" t="s">
        <v>154</v>
      </c>
      <c r="CA9" s="112" t="s">
        <v>155</v>
      </c>
      <c r="CB9" s="112" t="s">
        <v>189</v>
      </c>
      <c r="CC9" s="111" t="s">
        <v>154</v>
      </c>
      <c r="CD9" s="112" t="s">
        <v>155</v>
      </c>
      <c r="CE9" s="112" t="s">
        <v>189</v>
      </c>
      <c r="CF9" s="111" t="s">
        <v>154</v>
      </c>
      <c r="CG9" s="112" t="s">
        <v>155</v>
      </c>
      <c r="CH9" s="112" t="s">
        <v>189</v>
      </c>
      <c r="CI9" s="394" t="s">
        <v>154</v>
      </c>
      <c r="CJ9" s="112" t="s">
        <v>155</v>
      </c>
      <c r="CK9" s="123" t="s">
        <v>189</v>
      </c>
      <c r="CL9" s="111" t="s">
        <v>154</v>
      </c>
      <c r="CM9" s="112" t="s">
        <v>155</v>
      </c>
      <c r="CN9" s="112" t="s">
        <v>189</v>
      </c>
      <c r="CO9" s="111" t="s">
        <v>154</v>
      </c>
      <c r="CP9" s="112" t="s">
        <v>155</v>
      </c>
      <c r="CQ9" s="112" t="s">
        <v>189</v>
      </c>
      <c r="CR9" s="111" t="s">
        <v>154</v>
      </c>
      <c r="CS9" s="112" t="s">
        <v>155</v>
      </c>
      <c r="CT9" s="112" t="s">
        <v>189</v>
      </c>
      <c r="CU9" s="111" t="s">
        <v>154</v>
      </c>
      <c r="CV9" s="112" t="s">
        <v>155</v>
      </c>
      <c r="CW9" s="112" t="s">
        <v>189</v>
      </c>
      <c r="CX9" s="111" t="s">
        <v>154</v>
      </c>
      <c r="CY9" s="112" t="s">
        <v>155</v>
      </c>
      <c r="CZ9" s="112" t="s">
        <v>189</v>
      </c>
      <c r="DA9" s="111" t="s">
        <v>154</v>
      </c>
      <c r="DB9" s="112" t="s">
        <v>155</v>
      </c>
      <c r="DC9" s="123" t="s">
        <v>189</v>
      </c>
      <c r="DD9" s="127" t="s">
        <v>154</v>
      </c>
      <c r="DE9" s="127" t="s">
        <v>155</v>
      </c>
      <c r="DF9" s="127" t="s">
        <v>189</v>
      </c>
      <c r="DG9" s="394" t="s">
        <v>154</v>
      </c>
      <c r="DH9" s="112" t="s">
        <v>155</v>
      </c>
      <c r="DI9" s="123" t="s">
        <v>189</v>
      </c>
      <c r="DJ9" s="111" t="s">
        <v>154</v>
      </c>
      <c r="DK9" s="112" t="s">
        <v>155</v>
      </c>
      <c r="DL9" s="123" t="s">
        <v>189</v>
      </c>
      <c r="DM9" s="111" t="s">
        <v>154</v>
      </c>
      <c r="DN9" s="112" t="s">
        <v>155</v>
      </c>
      <c r="DO9" s="123" t="s">
        <v>189</v>
      </c>
      <c r="DP9" s="394" t="s">
        <v>154</v>
      </c>
      <c r="DQ9" s="112" t="s">
        <v>155</v>
      </c>
      <c r="DR9" s="123" t="s">
        <v>189</v>
      </c>
      <c r="DS9" s="111" t="s">
        <v>154</v>
      </c>
      <c r="DT9" s="112" t="s">
        <v>155</v>
      </c>
      <c r="DU9" s="123" t="s">
        <v>189</v>
      </c>
      <c r="DV9" s="127" t="s">
        <v>154</v>
      </c>
      <c r="DW9" s="127" t="s">
        <v>155</v>
      </c>
      <c r="DX9" s="127" t="s">
        <v>189</v>
      </c>
      <c r="DY9" s="697" t="s">
        <v>190</v>
      </c>
      <c r="EF9" s="139"/>
      <c r="EG9" s="139"/>
      <c r="EH9" s="139"/>
      <c r="EI9" s="139"/>
      <c r="EJ9" s="139"/>
      <c r="EK9" s="139"/>
      <c r="EL9" s="139"/>
      <c r="EM9" s="139"/>
      <c r="EN9" s="139"/>
      <c r="EO9" s="139"/>
      <c r="EP9" s="139"/>
      <c r="EQ9" s="139"/>
      <c r="ER9" s="139"/>
      <c r="ES9" s="139"/>
      <c r="ET9" s="139"/>
      <c r="EU9" s="139"/>
      <c r="EV9" s="139"/>
      <c r="EW9" s="139"/>
      <c r="EX9" s="139"/>
      <c r="EY9" s="139"/>
      <c r="EZ9" s="139"/>
      <c r="FA9" s="139"/>
      <c r="FB9" s="139"/>
      <c r="FC9" s="139"/>
      <c r="FD9" s="139"/>
      <c r="FE9" s="139"/>
      <c r="FF9" s="139"/>
      <c r="FG9" s="139"/>
      <c r="FH9" s="139"/>
      <c r="FI9" s="139"/>
      <c r="FJ9" s="139"/>
      <c r="FK9" s="139"/>
      <c r="FL9" s="139"/>
      <c r="FM9" s="139"/>
      <c r="FN9" s="139"/>
      <c r="FO9" s="139"/>
      <c r="FP9" s="139"/>
      <c r="FQ9" s="139"/>
      <c r="FR9" s="139"/>
      <c r="FS9" s="139"/>
      <c r="FT9" s="139"/>
      <c r="FU9" s="139"/>
      <c r="FV9" s="139"/>
      <c r="FW9" s="139"/>
      <c r="FX9" s="139"/>
      <c r="FY9" s="139"/>
      <c r="FZ9" s="139"/>
      <c r="GA9" s="139"/>
      <c r="GB9" s="139"/>
      <c r="GC9" s="139"/>
      <c r="GD9" s="139"/>
      <c r="GE9" s="139"/>
      <c r="GF9" s="139"/>
      <c r="GG9" s="139"/>
      <c r="GH9" s="139"/>
      <c r="GI9" s="139"/>
      <c r="GJ9" s="139"/>
      <c r="GK9" s="139"/>
      <c r="GL9" s="139"/>
      <c r="GM9" s="139"/>
      <c r="GN9" s="139"/>
      <c r="GO9" s="139"/>
      <c r="GP9" s="139"/>
      <c r="GQ9" s="139"/>
      <c r="GR9" s="139"/>
      <c r="GS9" s="139"/>
      <c r="GT9" s="139"/>
      <c r="GU9" s="139"/>
      <c r="GV9" s="139"/>
      <c r="GW9" s="139"/>
      <c r="GX9" s="139"/>
      <c r="GY9" s="139"/>
      <c r="GZ9" s="139"/>
      <c r="HA9" s="139"/>
      <c r="HB9" s="139"/>
      <c r="HC9" s="139"/>
      <c r="HD9" s="139"/>
      <c r="HE9" s="139"/>
      <c r="HF9" s="139"/>
      <c r="HG9" s="139"/>
      <c r="HH9" s="139"/>
      <c r="HI9" s="139"/>
      <c r="HJ9" s="139"/>
      <c r="HK9" s="139"/>
      <c r="HL9" s="139"/>
      <c r="HM9" s="139"/>
      <c r="HN9" s="139"/>
      <c r="HO9" s="139"/>
      <c r="HP9" s="139"/>
    </row>
    <row r="10" spans="1:224" ht="13.5" thickBot="1" x14ac:dyDescent="0.25">
      <c r="A10" s="637"/>
      <c r="B10" s="638" t="s">
        <v>542</v>
      </c>
      <c r="C10" s="2421" t="s">
        <v>8</v>
      </c>
      <c r="D10" s="2422"/>
      <c r="E10" s="128"/>
      <c r="F10" s="2421" t="s">
        <v>8</v>
      </c>
      <c r="G10" s="2422"/>
      <c r="H10" s="128"/>
      <c r="I10" s="2421" t="s">
        <v>8</v>
      </c>
      <c r="J10" s="2422"/>
      <c r="K10" s="128"/>
      <c r="L10" s="2421" t="s">
        <v>8</v>
      </c>
      <c r="M10" s="2422"/>
      <c r="N10" s="128"/>
      <c r="O10" s="2421" t="s">
        <v>8</v>
      </c>
      <c r="P10" s="2422"/>
      <c r="Q10" s="128"/>
      <c r="R10" s="2423" t="s">
        <v>8</v>
      </c>
      <c r="S10" s="2422"/>
      <c r="T10" s="128"/>
      <c r="U10" s="2421" t="s">
        <v>8</v>
      </c>
      <c r="V10" s="2422"/>
      <c r="W10" s="129"/>
      <c r="X10" s="2421" t="s">
        <v>8</v>
      </c>
      <c r="Y10" s="2422"/>
      <c r="Z10" s="693"/>
      <c r="AA10" s="2423" t="s">
        <v>8</v>
      </c>
      <c r="AB10" s="2422"/>
      <c r="AC10" s="128"/>
      <c r="AD10" s="2421" t="s">
        <v>8</v>
      </c>
      <c r="AE10" s="2422"/>
      <c r="AF10" s="128"/>
      <c r="AG10" s="2421" t="s">
        <v>8</v>
      </c>
      <c r="AH10" s="2422"/>
      <c r="AI10" s="128"/>
      <c r="AJ10" s="2421" t="s">
        <v>8</v>
      </c>
      <c r="AK10" s="2422"/>
      <c r="AL10" s="128"/>
      <c r="AM10" s="2423" t="s">
        <v>8</v>
      </c>
      <c r="AN10" s="2422"/>
      <c r="AO10" s="128"/>
      <c r="AP10" s="2421" t="s">
        <v>8</v>
      </c>
      <c r="AQ10" s="2422"/>
      <c r="AR10" s="128"/>
      <c r="AS10" s="2421" t="s">
        <v>8</v>
      </c>
      <c r="AT10" s="2422"/>
      <c r="AU10" s="128"/>
      <c r="AV10" s="2421" t="s">
        <v>8</v>
      </c>
      <c r="AW10" s="2422"/>
      <c r="AX10" s="128"/>
      <c r="AY10" s="2423" t="s">
        <v>8</v>
      </c>
      <c r="AZ10" s="2422"/>
      <c r="BA10" s="128"/>
      <c r="BB10" s="2421" t="s">
        <v>8</v>
      </c>
      <c r="BC10" s="2422"/>
      <c r="BD10" s="128"/>
      <c r="BE10" s="129" t="s">
        <v>8</v>
      </c>
      <c r="BF10" s="128"/>
      <c r="BG10" s="128"/>
      <c r="BH10" s="2423" t="s">
        <v>8</v>
      </c>
      <c r="BI10" s="2422"/>
      <c r="BJ10" s="128"/>
      <c r="BK10" s="2421" t="s">
        <v>8</v>
      </c>
      <c r="BL10" s="2422"/>
      <c r="BM10" s="128"/>
      <c r="BN10" s="2421" t="s">
        <v>8</v>
      </c>
      <c r="BO10" s="2422"/>
      <c r="BP10" s="128"/>
      <c r="BQ10" s="128" t="s">
        <v>8</v>
      </c>
      <c r="BR10" s="128"/>
      <c r="BS10" s="129"/>
      <c r="BT10" s="2424" t="s">
        <v>8</v>
      </c>
      <c r="BU10" s="2425"/>
      <c r="BV10" s="696"/>
      <c r="BW10" s="2387" t="s">
        <v>8</v>
      </c>
      <c r="BX10" s="2388"/>
      <c r="BY10" s="115"/>
      <c r="BZ10" s="2391" t="s">
        <v>8</v>
      </c>
      <c r="CA10" s="2388"/>
      <c r="CB10" s="115"/>
      <c r="CC10" s="2387" t="s">
        <v>8</v>
      </c>
      <c r="CD10" s="2388"/>
      <c r="CE10" s="115"/>
      <c r="CF10" s="2387" t="s">
        <v>8</v>
      </c>
      <c r="CG10" s="2388"/>
      <c r="CH10" s="115"/>
      <c r="CI10" s="2391" t="s">
        <v>8</v>
      </c>
      <c r="CJ10" s="2388"/>
      <c r="CK10" s="128"/>
      <c r="CL10" s="2387" t="s">
        <v>8</v>
      </c>
      <c r="CM10" s="2388"/>
      <c r="CN10" s="115"/>
      <c r="CO10" s="2387" t="s">
        <v>8</v>
      </c>
      <c r="CP10" s="2388"/>
      <c r="CQ10" s="115"/>
      <c r="CR10" s="2387" t="s">
        <v>8</v>
      </c>
      <c r="CS10" s="2388"/>
      <c r="CT10" s="115"/>
      <c r="CU10" s="2387" t="s">
        <v>8</v>
      </c>
      <c r="CV10" s="2388"/>
      <c r="CW10" s="115"/>
      <c r="CX10" s="2387" t="s">
        <v>8</v>
      </c>
      <c r="CY10" s="2388"/>
      <c r="CZ10" s="115"/>
      <c r="DA10" s="2387" t="s">
        <v>8</v>
      </c>
      <c r="DB10" s="2388"/>
      <c r="DC10" s="128"/>
      <c r="DD10" s="2426" t="s">
        <v>8</v>
      </c>
      <c r="DE10" s="2426"/>
      <c r="DF10" s="130"/>
      <c r="DG10" s="2391" t="s">
        <v>8</v>
      </c>
      <c r="DH10" s="2388"/>
      <c r="DI10" s="128"/>
      <c r="DJ10" s="2387" t="s">
        <v>8</v>
      </c>
      <c r="DK10" s="2388"/>
      <c r="DL10" s="128"/>
      <c r="DM10" s="2387" t="s">
        <v>8</v>
      </c>
      <c r="DN10" s="2388"/>
      <c r="DO10" s="128"/>
      <c r="DP10" s="2391" t="s">
        <v>8</v>
      </c>
      <c r="DQ10" s="2388"/>
      <c r="DR10" s="128"/>
      <c r="DS10" s="2387" t="s">
        <v>8</v>
      </c>
      <c r="DT10" s="2388"/>
      <c r="DU10" s="128"/>
      <c r="DV10" s="2426" t="s">
        <v>8</v>
      </c>
      <c r="DW10" s="2426"/>
      <c r="DX10" s="130"/>
      <c r="DY10" s="698"/>
      <c r="EF10" s="139"/>
      <c r="EG10" s="139"/>
      <c r="EH10" s="139"/>
      <c r="EI10" s="139"/>
      <c r="EJ10" s="139"/>
      <c r="EK10" s="139"/>
      <c r="EL10" s="139"/>
      <c r="EM10" s="139"/>
      <c r="EN10" s="139"/>
      <c r="EO10" s="139"/>
      <c r="EP10" s="139"/>
      <c r="EQ10" s="139"/>
      <c r="ER10" s="139"/>
      <c r="ES10" s="139"/>
      <c r="ET10" s="139"/>
      <c r="EU10" s="139"/>
      <c r="EV10" s="139"/>
      <c r="EW10" s="139"/>
      <c r="EX10" s="139"/>
      <c r="EY10" s="139"/>
      <c r="EZ10" s="139"/>
      <c r="FA10" s="139"/>
      <c r="FB10" s="139"/>
      <c r="FC10" s="139"/>
      <c r="FD10" s="139"/>
      <c r="FE10" s="139"/>
      <c r="FF10" s="139"/>
      <c r="FG10" s="139"/>
      <c r="FH10" s="139"/>
      <c r="FI10" s="139"/>
      <c r="FJ10" s="139"/>
      <c r="FK10" s="139"/>
      <c r="FL10" s="139"/>
      <c r="FM10" s="139"/>
      <c r="FN10" s="139"/>
      <c r="FO10" s="139"/>
      <c r="FP10" s="139"/>
      <c r="FQ10" s="139"/>
      <c r="FR10" s="139"/>
      <c r="FS10" s="139"/>
      <c r="FT10" s="139"/>
      <c r="FU10" s="139"/>
      <c r="FV10" s="139"/>
      <c r="FW10" s="139"/>
      <c r="FX10" s="139"/>
      <c r="FY10" s="139"/>
      <c r="FZ10" s="139"/>
      <c r="GA10" s="139"/>
      <c r="GB10" s="139"/>
      <c r="GC10" s="139"/>
      <c r="GD10" s="139"/>
      <c r="GE10" s="139"/>
      <c r="GF10" s="139"/>
      <c r="GG10" s="139"/>
      <c r="GH10" s="139"/>
      <c r="GI10" s="139"/>
      <c r="GJ10" s="139"/>
      <c r="GK10" s="139"/>
      <c r="GL10" s="139"/>
      <c r="GM10" s="139"/>
      <c r="GN10" s="139"/>
      <c r="GO10" s="139"/>
      <c r="GP10" s="139"/>
      <c r="GQ10" s="139"/>
      <c r="GR10" s="139"/>
      <c r="GS10" s="139"/>
      <c r="GT10" s="139"/>
      <c r="GU10" s="139"/>
      <c r="GV10" s="139"/>
      <c r="GW10" s="139"/>
      <c r="GX10" s="139"/>
      <c r="GY10" s="139"/>
      <c r="GZ10" s="139"/>
      <c r="HA10" s="139"/>
      <c r="HB10" s="139"/>
      <c r="HC10" s="139"/>
      <c r="HD10" s="139"/>
      <c r="HE10" s="139"/>
      <c r="HF10" s="139"/>
      <c r="HG10" s="139"/>
      <c r="HH10" s="139"/>
      <c r="HI10" s="139"/>
      <c r="HJ10" s="139"/>
      <c r="HK10" s="139"/>
      <c r="HL10" s="139"/>
      <c r="HM10" s="139"/>
      <c r="HN10" s="139"/>
      <c r="HO10" s="139"/>
      <c r="HP10" s="139"/>
    </row>
    <row r="11" spans="1:224" x14ac:dyDescent="0.2">
      <c r="A11" s="639">
        <v>1</v>
      </c>
      <c r="B11" s="640">
        <v>2</v>
      </c>
      <c r="C11" s="2290">
        <v>3</v>
      </c>
      <c r="D11" s="2244">
        <v>4</v>
      </c>
      <c r="E11" s="1913">
        <v>5</v>
      </c>
      <c r="F11" s="2290">
        <v>6</v>
      </c>
      <c r="G11" s="2244">
        <v>7</v>
      </c>
      <c r="H11" s="1913">
        <v>8</v>
      </c>
      <c r="I11" s="2290">
        <v>9</v>
      </c>
      <c r="J11" s="2244">
        <v>10</v>
      </c>
      <c r="K11" s="1913">
        <v>11</v>
      </c>
      <c r="L11" s="2290">
        <v>3</v>
      </c>
      <c r="M11" s="2244">
        <v>4</v>
      </c>
      <c r="N11" s="1913">
        <v>5</v>
      </c>
      <c r="O11" s="2290">
        <v>6</v>
      </c>
      <c r="P11" s="2244">
        <v>7</v>
      </c>
      <c r="Q11" s="1913">
        <v>8</v>
      </c>
      <c r="R11" s="2290">
        <v>9</v>
      </c>
      <c r="S11" s="2244">
        <v>10</v>
      </c>
      <c r="T11" s="1913">
        <v>11</v>
      </c>
      <c r="U11" s="2290">
        <v>3</v>
      </c>
      <c r="V11" s="2244">
        <v>4</v>
      </c>
      <c r="W11" s="1913">
        <v>5</v>
      </c>
      <c r="X11" s="2290">
        <v>6</v>
      </c>
      <c r="Y11" s="2244">
        <v>7</v>
      </c>
      <c r="Z11" s="1913">
        <v>8</v>
      </c>
      <c r="AA11" s="2290">
        <v>9</v>
      </c>
      <c r="AB11" s="2244">
        <v>10</v>
      </c>
      <c r="AC11" s="1913">
        <v>11</v>
      </c>
      <c r="AD11" s="2290">
        <v>3</v>
      </c>
      <c r="AE11" s="2244">
        <v>4</v>
      </c>
      <c r="AF11" s="1913">
        <v>5</v>
      </c>
      <c r="AG11" s="2290">
        <v>6</v>
      </c>
      <c r="AH11" s="2244">
        <v>7</v>
      </c>
      <c r="AI11" s="1913">
        <v>8</v>
      </c>
      <c r="AJ11" s="2290">
        <v>9</v>
      </c>
      <c r="AK11" s="2244">
        <v>10</v>
      </c>
      <c r="AL11" s="1913">
        <v>11</v>
      </c>
      <c r="AM11" s="2290">
        <v>3</v>
      </c>
      <c r="AN11" s="2244">
        <v>4</v>
      </c>
      <c r="AO11" s="1913">
        <v>5</v>
      </c>
      <c r="AP11" s="2290">
        <v>6</v>
      </c>
      <c r="AQ11" s="2244">
        <v>7</v>
      </c>
      <c r="AR11" s="1913">
        <v>8</v>
      </c>
      <c r="AS11" s="2290">
        <v>9</v>
      </c>
      <c r="AT11" s="2244">
        <v>10</v>
      </c>
      <c r="AU11" s="1913">
        <v>11</v>
      </c>
      <c r="AV11" s="2290">
        <v>3</v>
      </c>
      <c r="AW11" s="2244">
        <v>4</v>
      </c>
      <c r="AX11" s="1913">
        <v>5</v>
      </c>
      <c r="AY11" s="2290">
        <v>6</v>
      </c>
      <c r="AZ11" s="2244">
        <v>7</v>
      </c>
      <c r="BA11" s="1913">
        <v>8</v>
      </c>
      <c r="BB11" s="2290">
        <v>9</v>
      </c>
      <c r="BC11" s="2244">
        <v>10</v>
      </c>
      <c r="BD11" s="1913">
        <v>11</v>
      </c>
      <c r="BE11" s="2290">
        <v>3</v>
      </c>
      <c r="BF11" s="2244">
        <v>4</v>
      </c>
      <c r="BG11" s="1913">
        <v>5</v>
      </c>
      <c r="BH11" s="2290">
        <v>6</v>
      </c>
      <c r="BI11" s="2244">
        <v>7</v>
      </c>
      <c r="BJ11" s="1913">
        <v>8</v>
      </c>
      <c r="BK11" s="2290">
        <v>9</v>
      </c>
      <c r="BL11" s="2244">
        <v>10</v>
      </c>
      <c r="BM11" s="1913">
        <v>11</v>
      </c>
      <c r="BN11" s="2290">
        <v>3</v>
      </c>
      <c r="BO11" s="2244">
        <v>4</v>
      </c>
      <c r="BP11" s="1913">
        <v>5</v>
      </c>
      <c r="BQ11" s="2290">
        <v>6</v>
      </c>
      <c r="BR11" s="2244">
        <v>7</v>
      </c>
      <c r="BS11" s="1913">
        <v>8</v>
      </c>
      <c r="BT11" s="2290">
        <v>9</v>
      </c>
      <c r="BU11" s="2244">
        <v>10</v>
      </c>
      <c r="BV11" s="1913">
        <v>11</v>
      </c>
      <c r="BW11" s="2290">
        <v>3</v>
      </c>
      <c r="BX11" s="2244">
        <v>4</v>
      </c>
      <c r="BY11" s="1913">
        <v>5</v>
      </c>
      <c r="BZ11" s="2290">
        <v>6</v>
      </c>
      <c r="CA11" s="2244">
        <v>7</v>
      </c>
      <c r="CB11" s="1913">
        <v>8</v>
      </c>
      <c r="CC11" s="2290">
        <v>9</v>
      </c>
      <c r="CD11" s="2244">
        <v>10</v>
      </c>
      <c r="CE11" s="1913">
        <v>11</v>
      </c>
      <c r="CF11" s="2290">
        <v>3</v>
      </c>
      <c r="CG11" s="2244">
        <v>4</v>
      </c>
      <c r="CH11" s="1913">
        <v>5</v>
      </c>
      <c r="CI11" s="2290">
        <v>6</v>
      </c>
      <c r="CJ11" s="2244">
        <v>7</v>
      </c>
      <c r="CK11" s="2299">
        <v>8</v>
      </c>
      <c r="CL11" s="2290">
        <v>9</v>
      </c>
      <c r="CM11" s="2244">
        <v>10</v>
      </c>
      <c r="CN11" s="1913">
        <v>11</v>
      </c>
      <c r="CO11" s="2290">
        <v>3</v>
      </c>
      <c r="CP11" s="2244">
        <v>4</v>
      </c>
      <c r="CQ11" s="1913">
        <v>5</v>
      </c>
      <c r="CR11" s="2290">
        <v>6</v>
      </c>
      <c r="CS11" s="2244">
        <v>7</v>
      </c>
      <c r="CT11" s="1913">
        <v>8</v>
      </c>
      <c r="CU11" s="2290">
        <v>9</v>
      </c>
      <c r="CV11" s="2244">
        <v>10</v>
      </c>
      <c r="CW11" s="1913">
        <v>11</v>
      </c>
      <c r="CX11" s="2290">
        <v>3</v>
      </c>
      <c r="CY11" s="2244">
        <v>4</v>
      </c>
      <c r="CZ11" s="1913">
        <v>5</v>
      </c>
      <c r="DA11" s="2290">
        <v>6</v>
      </c>
      <c r="DB11" s="2244">
        <v>7</v>
      </c>
      <c r="DC11" s="1913">
        <v>8</v>
      </c>
      <c r="DD11" s="2290">
        <v>9</v>
      </c>
      <c r="DE11" s="2244">
        <v>10</v>
      </c>
      <c r="DF11" s="1913">
        <v>11</v>
      </c>
      <c r="DG11" s="2290">
        <v>6</v>
      </c>
      <c r="DH11" s="2244">
        <v>7</v>
      </c>
      <c r="DI11" s="1913">
        <v>8</v>
      </c>
      <c r="DJ11" s="2290">
        <v>6</v>
      </c>
      <c r="DK11" s="2244">
        <v>7</v>
      </c>
      <c r="DL11" s="1913">
        <v>8</v>
      </c>
      <c r="DM11" s="2290">
        <v>9</v>
      </c>
      <c r="DN11" s="2244">
        <v>10</v>
      </c>
      <c r="DO11" s="1913">
        <v>11</v>
      </c>
      <c r="DP11" s="2290">
        <v>3</v>
      </c>
      <c r="DQ11" s="2244">
        <v>4</v>
      </c>
      <c r="DR11" s="1913">
        <v>5</v>
      </c>
      <c r="DS11" s="2290">
        <v>6</v>
      </c>
      <c r="DT11" s="2244">
        <v>7</v>
      </c>
      <c r="DU11" s="1913">
        <v>8</v>
      </c>
      <c r="DV11" s="2290">
        <v>3</v>
      </c>
      <c r="DW11" s="2244">
        <v>4</v>
      </c>
      <c r="DX11" s="1913">
        <v>5</v>
      </c>
      <c r="DY11" s="699">
        <v>6</v>
      </c>
      <c r="DZ11" s="139"/>
      <c r="EA11" s="139"/>
      <c r="EB11" s="139"/>
      <c r="EC11" s="139"/>
      <c r="ED11" s="139"/>
      <c r="EE11" s="139"/>
      <c r="EF11" s="139"/>
      <c r="EG11" s="139"/>
      <c r="EH11" s="139"/>
      <c r="EI11" s="139"/>
      <c r="EJ11" s="139"/>
      <c r="EK11" s="139"/>
      <c r="EL11" s="139"/>
      <c r="EM11" s="139"/>
      <c r="EN11" s="139"/>
      <c r="EO11" s="139"/>
      <c r="EP11" s="139"/>
      <c r="EQ11" s="139"/>
      <c r="ER11" s="139"/>
      <c r="ES11" s="139"/>
      <c r="ET11" s="139"/>
      <c r="EU11" s="139"/>
      <c r="EV11" s="139"/>
      <c r="EW11" s="139"/>
      <c r="EX11" s="139"/>
      <c r="EY11" s="139"/>
      <c r="EZ11" s="139"/>
      <c r="FA11" s="139"/>
      <c r="FB11" s="139"/>
      <c r="FC11" s="139"/>
      <c r="FD11" s="139"/>
      <c r="FE11" s="139"/>
      <c r="FF11" s="139"/>
      <c r="FG11" s="139"/>
      <c r="FH11" s="139"/>
      <c r="FI11" s="139"/>
      <c r="FJ11" s="139"/>
      <c r="FK11" s="139"/>
      <c r="FL11" s="139"/>
      <c r="FM11" s="139"/>
      <c r="FN11" s="139"/>
      <c r="FO11" s="139"/>
      <c r="FP11" s="139"/>
      <c r="FQ11" s="139"/>
      <c r="FR11" s="139"/>
      <c r="FS11" s="139"/>
      <c r="FT11" s="139"/>
      <c r="FU11" s="139"/>
      <c r="FV11" s="139"/>
      <c r="FW11" s="139"/>
      <c r="FX11" s="139"/>
      <c r="FY11" s="139"/>
      <c r="FZ11" s="139"/>
      <c r="GA11" s="139"/>
      <c r="GB11" s="139"/>
      <c r="GC11" s="139"/>
      <c r="GD11" s="139"/>
      <c r="GE11" s="139"/>
      <c r="GF11" s="139"/>
      <c r="GG11" s="139"/>
      <c r="GH11" s="139"/>
      <c r="GI11" s="139"/>
      <c r="GJ11" s="139"/>
      <c r="GK11" s="139"/>
      <c r="GL11" s="139"/>
      <c r="GM11" s="139"/>
      <c r="GN11" s="139"/>
      <c r="GO11" s="139"/>
      <c r="GP11" s="139"/>
      <c r="GQ11" s="139"/>
      <c r="GR11" s="139"/>
      <c r="GS11" s="139"/>
      <c r="GT11" s="139"/>
      <c r="GU11" s="139"/>
      <c r="GV11" s="139"/>
      <c r="GW11" s="139"/>
      <c r="GX11" s="139"/>
      <c r="GY11" s="139"/>
      <c r="GZ11" s="139"/>
      <c r="HA11" s="139"/>
      <c r="HB11" s="139"/>
      <c r="HC11" s="139"/>
      <c r="HD11" s="139"/>
      <c r="HE11" s="139"/>
      <c r="HF11" s="139"/>
      <c r="HG11" s="139"/>
      <c r="HH11" s="139"/>
      <c r="HI11" s="139"/>
      <c r="HJ11" s="139"/>
      <c r="HK11" s="139"/>
      <c r="HL11" s="139"/>
      <c r="HM11" s="139"/>
      <c r="HN11" s="139"/>
      <c r="HO11" s="139"/>
      <c r="HP11" s="139"/>
    </row>
    <row r="12" spans="1:224" ht="20.100000000000001" customHeight="1" x14ac:dyDescent="0.2">
      <c r="A12" s="2300" t="s">
        <v>130</v>
      </c>
      <c r="B12" s="2301" t="s">
        <v>889</v>
      </c>
      <c r="C12" s="641">
        <v>7870</v>
      </c>
      <c r="D12" s="682">
        <v>11980</v>
      </c>
      <c r="E12" s="649">
        <v>5642.1589999999997</v>
      </c>
      <c r="F12" s="641">
        <v>1327971</v>
      </c>
      <c r="G12" s="682">
        <v>797002</v>
      </c>
      <c r="H12" s="649">
        <v>924091.58100000001</v>
      </c>
      <c r="I12" s="641">
        <v>134579</v>
      </c>
      <c r="J12" s="682">
        <v>212850</v>
      </c>
      <c r="K12" s="649">
        <v>236216.41899999999</v>
      </c>
      <c r="L12" s="641">
        <v>10000</v>
      </c>
      <c r="M12" s="682">
        <v>10030</v>
      </c>
      <c r="N12" s="649">
        <v>1330</v>
      </c>
      <c r="O12" s="641">
        <v>0</v>
      </c>
      <c r="P12" s="682">
        <v>0</v>
      </c>
      <c r="Q12" s="649">
        <v>0</v>
      </c>
      <c r="R12" s="641">
        <v>57080</v>
      </c>
      <c r="S12" s="682">
        <v>63761</v>
      </c>
      <c r="T12" s="649">
        <v>61561.362999999998</v>
      </c>
      <c r="U12" s="641">
        <v>106395</v>
      </c>
      <c r="V12" s="682">
        <v>107269</v>
      </c>
      <c r="W12" s="649">
        <v>70378.37</v>
      </c>
      <c r="X12" s="641">
        <v>2159</v>
      </c>
      <c r="Y12" s="682">
        <v>9016.32</v>
      </c>
      <c r="Z12" s="649">
        <v>9396.84</v>
      </c>
      <c r="AA12" s="641">
        <v>0</v>
      </c>
      <c r="AB12" s="682">
        <v>0</v>
      </c>
      <c r="AC12" s="649">
        <v>0</v>
      </c>
      <c r="AD12" s="641">
        <v>0</v>
      </c>
      <c r="AE12" s="682">
        <v>0</v>
      </c>
      <c r="AF12" s="649">
        <v>0</v>
      </c>
      <c r="AG12" s="641">
        <v>460682</v>
      </c>
      <c r="AH12" s="682">
        <v>452522</v>
      </c>
      <c r="AI12" s="649">
        <v>443414.91600000003</v>
      </c>
      <c r="AJ12" s="641">
        <v>9612439</v>
      </c>
      <c r="AK12" s="682">
        <v>9655439</v>
      </c>
      <c r="AL12" s="649">
        <v>8145907.2940000007</v>
      </c>
      <c r="AM12" s="641">
        <v>0</v>
      </c>
      <c r="AN12" s="682">
        <v>0</v>
      </c>
      <c r="AO12" s="649">
        <v>0</v>
      </c>
      <c r="AP12" s="641">
        <v>0</v>
      </c>
      <c r="AQ12" s="682">
        <v>0</v>
      </c>
      <c r="AR12" s="649">
        <v>0</v>
      </c>
      <c r="AS12" s="641">
        <v>0</v>
      </c>
      <c r="AT12" s="682">
        <v>0</v>
      </c>
      <c r="AU12" s="649">
        <v>6.9169999999999998</v>
      </c>
      <c r="AV12" s="641">
        <v>313417</v>
      </c>
      <c r="AW12" s="682">
        <v>243567</v>
      </c>
      <c r="AX12" s="649">
        <v>209497.851</v>
      </c>
      <c r="AY12" s="641">
        <v>0</v>
      </c>
      <c r="AZ12" s="682">
        <v>140</v>
      </c>
      <c r="BA12" s="649">
        <v>150</v>
      </c>
      <c r="BB12" s="641">
        <v>2881606.0490000001</v>
      </c>
      <c r="BC12" s="682">
        <v>2843986.0619999999</v>
      </c>
      <c r="BD12" s="649">
        <v>2827835.659</v>
      </c>
      <c r="BE12" s="641">
        <v>354569.951</v>
      </c>
      <c r="BF12" s="682">
        <v>214389.25099999999</v>
      </c>
      <c r="BG12" s="649">
        <v>212328.85199999998</v>
      </c>
      <c r="BH12" s="641">
        <v>15268768</v>
      </c>
      <c r="BI12" s="682">
        <v>14621951.632999999</v>
      </c>
      <c r="BJ12" s="649">
        <v>13147758.221000001</v>
      </c>
      <c r="BK12" s="641">
        <v>0</v>
      </c>
      <c r="BL12" s="682">
        <v>0</v>
      </c>
      <c r="BM12" s="649">
        <v>0</v>
      </c>
      <c r="BN12" s="641">
        <v>15540</v>
      </c>
      <c r="BO12" s="682">
        <v>14300</v>
      </c>
      <c r="BP12" s="649">
        <v>18083.78</v>
      </c>
      <c r="BQ12" s="641">
        <v>0</v>
      </c>
      <c r="BR12" s="682">
        <v>0</v>
      </c>
      <c r="BS12" s="649">
        <v>0</v>
      </c>
      <c r="BT12" s="641">
        <v>0</v>
      </c>
      <c r="BU12" s="682">
        <v>0</v>
      </c>
      <c r="BV12" s="649">
        <v>0</v>
      </c>
      <c r="BW12" s="641">
        <v>0</v>
      </c>
      <c r="BX12" s="682">
        <v>0</v>
      </c>
      <c r="BY12" s="649">
        <v>0</v>
      </c>
      <c r="BZ12" s="641">
        <v>635</v>
      </c>
      <c r="CA12" s="682">
        <v>635</v>
      </c>
      <c r="CB12" s="649">
        <v>2903.04</v>
      </c>
      <c r="CC12" s="641">
        <v>0</v>
      </c>
      <c r="CD12" s="682">
        <v>423</v>
      </c>
      <c r="CE12" s="649">
        <v>1420.9090000000001</v>
      </c>
      <c r="CF12" s="641">
        <v>0</v>
      </c>
      <c r="CG12" s="682">
        <v>0</v>
      </c>
      <c r="CH12" s="649">
        <v>0</v>
      </c>
      <c r="CI12" s="641">
        <v>0</v>
      </c>
      <c r="CJ12" s="682">
        <v>648.36099999999999</v>
      </c>
      <c r="CK12" s="1766">
        <v>1160.556</v>
      </c>
      <c r="CL12" s="641">
        <v>164597</v>
      </c>
      <c r="CM12" s="682">
        <v>81264</v>
      </c>
      <c r="CN12" s="649">
        <v>68140.278000000006</v>
      </c>
      <c r="CO12" s="641">
        <v>3937</v>
      </c>
      <c r="CP12" s="682">
        <v>5525</v>
      </c>
      <c r="CQ12" s="649">
        <v>1891.9589999999998</v>
      </c>
      <c r="CR12" s="641">
        <v>0</v>
      </c>
      <c r="CS12" s="682">
        <v>0</v>
      </c>
      <c r="CT12" s="649">
        <v>0</v>
      </c>
      <c r="CU12" s="641">
        <v>0</v>
      </c>
      <c r="CV12" s="682">
        <v>0</v>
      </c>
      <c r="CW12" s="649">
        <v>0</v>
      </c>
      <c r="CX12" s="641">
        <v>0</v>
      </c>
      <c r="CY12" s="682">
        <v>0</v>
      </c>
      <c r="CZ12" s="649">
        <v>0</v>
      </c>
      <c r="DA12" s="641">
        <v>184709</v>
      </c>
      <c r="DB12" s="682">
        <v>102795.361</v>
      </c>
      <c r="DC12" s="649">
        <v>93600.522000000012</v>
      </c>
      <c r="DD12" s="641">
        <v>15453477</v>
      </c>
      <c r="DE12" s="682">
        <v>14724746.993999999</v>
      </c>
      <c r="DF12" s="649">
        <v>13241358.743000001</v>
      </c>
      <c r="DG12" s="641">
        <v>2690</v>
      </c>
      <c r="DH12" s="682">
        <v>72568.33</v>
      </c>
      <c r="DI12" s="649">
        <v>71340.584999999992</v>
      </c>
      <c r="DJ12" s="641">
        <v>7588</v>
      </c>
      <c r="DK12" s="682">
        <v>16200.218000000001</v>
      </c>
      <c r="DL12" s="649">
        <v>12903.291999999999</v>
      </c>
      <c r="DM12" s="641">
        <v>10278</v>
      </c>
      <c r="DN12" s="682">
        <v>88768.547999999995</v>
      </c>
      <c r="DO12" s="649">
        <v>84243.877000000008</v>
      </c>
      <c r="DP12" s="641">
        <v>127695</v>
      </c>
      <c r="DQ12" s="682">
        <v>139015.02900000001</v>
      </c>
      <c r="DR12" s="649">
        <v>127543.58399999999</v>
      </c>
      <c r="DS12" s="641">
        <v>1670946</v>
      </c>
      <c r="DT12" s="682">
        <v>1942325.3859999999</v>
      </c>
      <c r="DU12" s="649">
        <v>1932773.9859999998</v>
      </c>
      <c r="DV12" s="641">
        <v>17262396</v>
      </c>
      <c r="DW12" s="682">
        <v>16894855.956999999</v>
      </c>
      <c r="DX12" s="649">
        <v>15385920.190000001</v>
      </c>
      <c r="DY12" s="700">
        <v>91.068667463987438</v>
      </c>
      <c r="DZ12" s="139"/>
      <c r="EA12" s="139"/>
      <c r="EB12" s="139"/>
      <c r="EC12" s="139"/>
      <c r="ED12" s="139"/>
      <c r="EE12" s="139"/>
      <c r="EF12" s="139"/>
      <c r="EG12" s="139"/>
      <c r="EH12" s="139"/>
      <c r="EI12" s="139"/>
      <c r="EJ12" s="139"/>
      <c r="EK12" s="139"/>
      <c r="EL12" s="139"/>
      <c r="EM12" s="139"/>
      <c r="EN12" s="139"/>
      <c r="EO12" s="139"/>
      <c r="EP12" s="139"/>
      <c r="EQ12" s="139"/>
      <c r="ER12" s="139"/>
      <c r="ES12" s="139"/>
      <c r="ET12" s="139"/>
      <c r="EU12" s="139"/>
      <c r="EV12" s="139"/>
      <c r="EW12" s="139"/>
      <c r="EX12" s="139"/>
      <c r="EY12" s="139"/>
      <c r="EZ12" s="139"/>
      <c r="FA12" s="139"/>
      <c r="FB12" s="139"/>
      <c r="FC12" s="139"/>
      <c r="FD12" s="139"/>
      <c r="FE12" s="139"/>
      <c r="FF12" s="139"/>
      <c r="FG12" s="139"/>
      <c r="FH12" s="139"/>
      <c r="FI12" s="139"/>
      <c r="FJ12" s="139"/>
      <c r="FK12" s="139"/>
      <c r="FL12" s="139"/>
      <c r="FM12" s="139"/>
      <c r="FN12" s="139"/>
      <c r="FO12" s="139"/>
      <c r="FP12" s="139"/>
      <c r="FQ12" s="139"/>
      <c r="FR12" s="139"/>
      <c r="FS12" s="139"/>
      <c r="FT12" s="139"/>
      <c r="FU12" s="139"/>
      <c r="FV12" s="139"/>
      <c r="FW12" s="139"/>
      <c r="FX12" s="139"/>
      <c r="FY12" s="139"/>
      <c r="FZ12" s="139"/>
      <c r="GA12" s="139"/>
      <c r="GB12" s="139"/>
      <c r="GC12" s="139"/>
      <c r="GD12" s="139"/>
      <c r="GE12" s="139"/>
      <c r="GF12" s="139"/>
      <c r="GG12" s="139"/>
      <c r="GH12" s="139"/>
      <c r="GI12" s="139"/>
      <c r="GJ12" s="139"/>
      <c r="GK12" s="139"/>
      <c r="GL12" s="139"/>
      <c r="GM12" s="139"/>
      <c r="GN12" s="139"/>
      <c r="GO12" s="139"/>
      <c r="GP12" s="139"/>
      <c r="GQ12" s="139"/>
      <c r="GR12" s="139"/>
      <c r="GS12" s="139"/>
      <c r="GT12" s="139"/>
      <c r="GU12" s="139"/>
      <c r="GV12" s="139"/>
      <c r="GW12" s="139"/>
      <c r="GX12" s="139"/>
      <c r="GY12" s="139"/>
      <c r="GZ12" s="139"/>
      <c r="HA12" s="139"/>
      <c r="HB12" s="139"/>
      <c r="HC12" s="139"/>
      <c r="HD12" s="139"/>
      <c r="HE12" s="139"/>
      <c r="HF12" s="139"/>
      <c r="HG12" s="139"/>
      <c r="HH12" s="139"/>
      <c r="HI12" s="139"/>
      <c r="HJ12" s="139"/>
      <c r="HK12" s="139"/>
      <c r="HL12" s="139"/>
      <c r="HM12" s="139"/>
      <c r="HN12" s="139"/>
      <c r="HO12" s="139"/>
      <c r="HP12" s="139"/>
    </row>
    <row r="13" spans="1:224" ht="15" customHeight="1" x14ac:dyDescent="0.2">
      <c r="A13" s="2302" t="s">
        <v>318</v>
      </c>
      <c r="B13" s="2303" t="s">
        <v>890</v>
      </c>
      <c r="C13" s="641">
        <v>0</v>
      </c>
      <c r="D13" s="682">
        <v>0</v>
      </c>
      <c r="E13" s="649">
        <v>0</v>
      </c>
      <c r="F13" s="641">
        <v>0</v>
      </c>
      <c r="G13" s="682">
        <v>0</v>
      </c>
      <c r="H13" s="649">
        <v>0</v>
      </c>
      <c r="I13" s="641">
        <v>0</v>
      </c>
      <c r="J13" s="682">
        <v>0</v>
      </c>
      <c r="K13" s="649">
        <v>0</v>
      </c>
      <c r="L13" s="641">
        <v>0</v>
      </c>
      <c r="M13" s="682">
        <v>0</v>
      </c>
      <c r="N13" s="649">
        <v>0</v>
      </c>
      <c r="O13" s="641">
        <v>0</v>
      </c>
      <c r="P13" s="682">
        <v>0</v>
      </c>
      <c r="Q13" s="649">
        <v>0</v>
      </c>
      <c r="R13" s="641">
        <v>52000</v>
      </c>
      <c r="S13" s="682">
        <v>57000</v>
      </c>
      <c r="T13" s="649">
        <v>56936</v>
      </c>
      <c r="U13" s="641">
        <v>0</v>
      </c>
      <c r="V13" s="682">
        <v>0</v>
      </c>
      <c r="W13" s="649">
        <v>0</v>
      </c>
      <c r="X13" s="641">
        <v>0</v>
      </c>
      <c r="Y13" s="682">
        <v>2676.32</v>
      </c>
      <c r="Z13" s="649">
        <v>2559.2000000000003</v>
      </c>
      <c r="AA13" s="641">
        <v>0</v>
      </c>
      <c r="AB13" s="682">
        <v>0</v>
      </c>
      <c r="AC13" s="649">
        <v>0</v>
      </c>
      <c r="AD13" s="641">
        <v>0</v>
      </c>
      <c r="AE13" s="682">
        <v>0</v>
      </c>
      <c r="AF13" s="649">
        <v>0</v>
      </c>
      <c r="AG13" s="641">
        <v>0</v>
      </c>
      <c r="AH13" s="682">
        <v>0</v>
      </c>
      <c r="AI13" s="649">
        <v>0</v>
      </c>
      <c r="AJ13" s="641">
        <v>0</v>
      </c>
      <c r="AK13" s="682">
        <v>0</v>
      </c>
      <c r="AL13" s="649">
        <v>0</v>
      </c>
      <c r="AM13" s="641">
        <v>0</v>
      </c>
      <c r="AN13" s="682">
        <v>0</v>
      </c>
      <c r="AO13" s="649">
        <v>0</v>
      </c>
      <c r="AP13" s="641">
        <v>0</v>
      </c>
      <c r="AQ13" s="682">
        <v>0</v>
      </c>
      <c r="AR13" s="649">
        <v>0</v>
      </c>
      <c r="AS13" s="641">
        <v>0</v>
      </c>
      <c r="AT13" s="682">
        <v>0</v>
      </c>
      <c r="AU13" s="649">
        <v>6.9169999999999998</v>
      </c>
      <c r="AV13" s="641">
        <v>0</v>
      </c>
      <c r="AW13" s="682">
        <v>0</v>
      </c>
      <c r="AX13" s="649">
        <v>0</v>
      </c>
      <c r="AY13" s="641">
        <v>0</v>
      </c>
      <c r="AZ13" s="682">
        <v>0</v>
      </c>
      <c r="BA13" s="649">
        <v>0</v>
      </c>
      <c r="BB13" s="641">
        <v>2524617.0619999999</v>
      </c>
      <c r="BC13" s="682">
        <v>2749956.0619999999</v>
      </c>
      <c r="BD13" s="649">
        <v>2749956.557</v>
      </c>
      <c r="BE13" s="641">
        <v>0</v>
      </c>
      <c r="BF13" s="682">
        <v>0</v>
      </c>
      <c r="BG13" s="649">
        <v>0</v>
      </c>
      <c r="BH13" s="641">
        <v>2576617.0619999999</v>
      </c>
      <c r="BI13" s="682">
        <v>2809632.3820000002</v>
      </c>
      <c r="BJ13" s="649">
        <v>2809458.6740000001</v>
      </c>
      <c r="BK13" s="641">
        <v>0</v>
      </c>
      <c r="BL13" s="682">
        <v>0</v>
      </c>
      <c r="BM13" s="649">
        <v>0</v>
      </c>
      <c r="BN13" s="641">
        <v>0</v>
      </c>
      <c r="BO13" s="682">
        <v>1300</v>
      </c>
      <c r="BP13" s="649">
        <v>1300</v>
      </c>
      <c r="BQ13" s="641">
        <v>0</v>
      </c>
      <c r="BR13" s="682">
        <v>0</v>
      </c>
      <c r="BS13" s="649">
        <v>0</v>
      </c>
      <c r="BT13" s="641">
        <v>0</v>
      </c>
      <c r="BU13" s="682">
        <v>0</v>
      </c>
      <c r="BV13" s="649">
        <v>0</v>
      </c>
      <c r="BW13" s="641">
        <v>0</v>
      </c>
      <c r="BX13" s="682">
        <v>0</v>
      </c>
      <c r="BY13" s="649">
        <v>0</v>
      </c>
      <c r="BZ13" s="641">
        <v>0</v>
      </c>
      <c r="CA13" s="682">
        <v>0</v>
      </c>
      <c r="CB13" s="649">
        <v>0</v>
      </c>
      <c r="CC13" s="641">
        <v>0</v>
      </c>
      <c r="CD13" s="682">
        <v>0</v>
      </c>
      <c r="CE13" s="649">
        <v>0</v>
      </c>
      <c r="CF13" s="641">
        <v>0</v>
      </c>
      <c r="CG13" s="682">
        <v>0</v>
      </c>
      <c r="CH13" s="649">
        <v>0</v>
      </c>
      <c r="CI13" s="641">
        <v>0</v>
      </c>
      <c r="CJ13" s="682">
        <v>648</v>
      </c>
      <c r="CK13" s="1766">
        <v>648.14599999999996</v>
      </c>
      <c r="CL13" s="641">
        <v>0</v>
      </c>
      <c r="CM13" s="682">
        <v>0</v>
      </c>
      <c r="CN13" s="649">
        <v>0</v>
      </c>
      <c r="CO13" s="641">
        <v>0</v>
      </c>
      <c r="CP13" s="682">
        <v>0</v>
      </c>
      <c r="CQ13" s="649">
        <v>0</v>
      </c>
      <c r="CR13" s="641">
        <v>0</v>
      </c>
      <c r="CS13" s="682">
        <v>0</v>
      </c>
      <c r="CT13" s="649">
        <v>0</v>
      </c>
      <c r="CU13" s="641">
        <v>0</v>
      </c>
      <c r="CV13" s="682">
        <v>0</v>
      </c>
      <c r="CW13" s="649">
        <v>0</v>
      </c>
      <c r="CX13" s="641">
        <v>0</v>
      </c>
      <c r="CY13" s="682">
        <v>0</v>
      </c>
      <c r="CZ13" s="649">
        <v>0</v>
      </c>
      <c r="DA13" s="641">
        <v>0</v>
      </c>
      <c r="DB13" s="682">
        <v>1948</v>
      </c>
      <c r="DC13" s="649">
        <v>1948.146</v>
      </c>
      <c r="DD13" s="641">
        <v>2576617.0619999999</v>
      </c>
      <c r="DE13" s="682">
        <v>2811580.3820000002</v>
      </c>
      <c r="DF13" s="649">
        <v>2811406.8200000003</v>
      </c>
      <c r="DG13" s="641">
        <v>0</v>
      </c>
      <c r="DH13" s="682">
        <v>70373.33</v>
      </c>
      <c r="DI13" s="649">
        <v>70373.33</v>
      </c>
      <c r="DJ13" s="641">
        <v>0</v>
      </c>
      <c r="DK13" s="682">
        <v>1270.2179999999998</v>
      </c>
      <c r="DL13" s="649">
        <v>1255.403</v>
      </c>
      <c r="DM13" s="641">
        <v>0</v>
      </c>
      <c r="DN13" s="682">
        <v>71643.547999999995</v>
      </c>
      <c r="DO13" s="649">
        <v>71628.733000000007</v>
      </c>
      <c r="DP13" s="641">
        <v>0</v>
      </c>
      <c r="DQ13" s="682">
        <v>2490.029</v>
      </c>
      <c r="DR13" s="649">
        <v>2490.029</v>
      </c>
      <c r="DS13" s="641">
        <v>1578346</v>
      </c>
      <c r="DT13" s="682">
        <v>1839722.9</v>
      </c>
      <c r="DU13" s="682">
        <v>1839722.9</v>
      </c>
      <c r="DV13" s="641">
        <v>4154963.0619999999</v>
      </c>
      <c r="DW13" s="682">
        <v>4725436.8590000002</v>
      </c>
      <c r="DX13" s="649">
        <v>4725248.4820000008</v>
      </c>
      <c r="DY13" s="701">
        <v>99.996013553759795</v>
      </c>
      <c r="DZ13" s="139"/>
      <c r="EA13" s="139"/>
      <c r="EB13" s="139"/>
      <c r="EC13" s="139"/>
      <c r="ED13" s="139"/>
      <c r="EE13" s="139"/>
      <c r="EF13" s="139"/>
      <c r="EG13" s="139"/>
      <c r="EH13" s="139"/>
      <c r="EI13" s="139"/>
      <c r="EJ13" s="139"/>
      <c r="EK13" s="139"/>
      <c r="EL13" s="139"/>
      <c r="EM13" s="139"/>
      <c r="EN13" s="139"/>
      <c r="EO13" s="139"/>
      <c r="EP13" s="139"/>
      <c r="EQ13" s="139"/>
      <c r="ER13" s="139"/>
      <c r="ES13" s="139"/>
      <c r="ET13" s="139"/>
      <c r="EU13" s="139"/>
      <c r="EV13" s="139"/>
      <c r="EW13" s="139"/>
      <c r="EX13" s="139"/>
      <c r="EY13" s="139"/>
      <c r="EZ13" s="139"/>
      <c r="FA13" s="139"/>
      <c r="FB13" s="139"/>
      <c r="FC13" s="139"/>
      <c r="FD13" s="139"/>
      <c r="FE13" s="139"/>
      <c r="FF13" s="139"/>
      <c r="FG13" s="139"/>
      <c r="FH13" s="139"/>
      <c r="FI13" s="139"/>
      <c r="FJ13" s="139"/>
      <c r="FK13" s="139"/>
      <c r="FL13" s="139"/>
      <c r="FM13" s="139"/>
      <c r="FN13" s="139"/>
      <c r="FO13" s="139"/>
      <c r="FP13" s="139"/>
      <c r="FQ13" s="139"/>
      <c r="FR13" s="139"/>
      <c r="FS13" s="139"/>
      <c r="FT13" s="139"/>
      <c r="FU13" s="139"/>
      <c r="FV13" s="139"/>
      <c r="FW13" s="139"/>
      <c r="FX13" s="139"/>
      <c r="FY13" s="139"/>
      <c r="FZ13" s="139"/>
      <c r="GA13" s="139"/>
      <c r="GB13" s="139"/>
      <c r="GC13" s="139"/>
      <c r="GD13" s="139"/>
      <c r="GE13" s="139"/>
      <c r="GF13" s="139"/>
      <c r="GG13" s="139"/>
      <c r="GH13" s="139"/>
      <c r="GI13" s="139"/>
      <c r="GJ13" s="139"/>
      <c r="GK13" s="139"/>
      <c r="GL13" s="139"/>
      <c r="GM13" s="139"/>
      <c r="GN13" s="139"/>
      <c r="GO13" s="139"/>
      <c r="GP13" s="139"/>
      <c r="GQ13" s="139"/>
      <c r="GR13" s="139"/>
      <c r="GS13" s="139"/>
      <c r="GT13" s="139"/>
      <c r="GU13" s="139"/>
      <c r="GV13" s="139"/>
      <c r="GW13" s="139"/>
      <c r="GX13" s="139"/>
      <c r="GY13" s="139"/>
      <c r="GZ13" s="139"/>
      <c r="HA13" s="139"/>
      <c r="HB13" s="139"/>
      <c r="HC13" s="139"/>
      <c r="HD13" s="139"/>
      <c r="HE13" s="139"/>
      <c r="HF13" s="139"/>
      <c r="HG13" s="139"/>
      <c r="HH13" s="139"/>
      <c r="HI13" s="139"/>
      <c r="HJ13" s="139"/>
      <c r="HK13" s="139"/>
      <c r="HL13" s="139"/>
      <c r="HM13" s="139"/>
      <c r="HN13" s="139"/>
      <c r="HO13" s="139"/>
      <c r="HP13" s="139"/>
    </row>
    <row r="14" spans="1:224" ht="12.75" customHeight="1" x14ac:dyDescent="0.2">
      <c r="A14" s="2304" t="s">
        <v>563</v>
      </c>
      <c r="B14" s="2305" t="s">
        <v>875</v>
      </c>
      <c r="C14" s="1586">
        <v>0</v>
      </c>
      <c r="D14" s="1587">
        <v>0</v>
      </c>
      <c r="E14" s="1588">
        <v>0</v>
      </c>
      <c r="F14" s="1586">
        <v>0</v>
      </c>
      <c r="G14" s="1587">
        <v>0</v>
      </c>
      <c r="H14" s="1588">
        <v>0</v>
      </c>
      <c r="I14" s="1586">
        <v>0</v>
      </c>
      <c r="J14" s="1587">
        <v>0</v>
      </c>
      <c r="K14" s="1588">
        <v>0</v>
      </c>
      <c r="L14" s="1586">
        <v>0</v>
      </c>
      <c r="M14" s="1587">
        <v>0</v>
      </c>
      <c r="N14" s="1588">
        <v>0</v>
      </c>
      <c r="O14" s="1586">
        <v>0</v>
      </c>
      <c r="P14" s="1587">
        <v>0</v>
      </c>
      <c r="Q14" s="1588">
        <v>0</v>
      </c>
      <c r="R14" s="1586">
        <v>0</v>
      </c>
      <c r="S14" s="1587">
        <v>0</v>
      </c>
      <c r="T14" s="1588">
        <v>0</v>
      </c>
      <c r="U14" s="1586">
        <v>0</v>
      </c>
      <c r="V14" s="1587">
        <v>0</v>
      </c>
      <c r="W14" s="1588">
        <v>0</v>
      </c>
      <c r="X14" s="1586">
        <v>0</v>
      </c>
      <c r="Y14" s="1587">
        <v>140.4</v>
      </c>
      <c r="Z14" s="1588">
        <v>140.4</v>
      </c>
      <c r="AA14" s="1586">
        <v>0</v>
      </c>
      <c r="AB14" s="1587">
        <v>0</v>
      </c>
      <c r="AC14" s="1588">
        <v>0</v>
      </c>
      <c r="AD14" s="1586">
        <v>0</v>
      </c>
      <c r="AE14" s="1587">
        <v>0</v>
      </c>
      <c r="AF14" s="1588">
        <v>0</v>
      </c>
      <c r="AG14" s="1586">
        <v>0</v>
      </c>
      <c r="AH14" s="1587">
        <v>0</v>
      </c>
      <c r="AI14" s="1588">
        <v>0</v>
      </c>
      <c r="AJ14" s="1586">
        <v>0</v>
      </c>
      <c r="AK14" s="1587">
        <v>0</v>
      </c>
      <c r="AL14" s="1588">
        <v>0</v>
      </c>
      <c r="AM14" s="1586">
        <v>0</v>
      </c>
      <c r="AN14" s="1587">
        <v>0</v>
      </c>
      <c r="AO14" s="1588">
        <v>0</v>
      </c>
      <c r="AP14" s="1586">
        <v>0</v>
      </c>
      <c r="AQ14" s="1587">
        <v>0</v>
      </c>
      <c r="AR14" s="1588">
        <v>0</v>
      </c>
      <c r="AS14" s="1586">
        <v>0</v>
      </c>
      <c r="AT14" s="1587">
        <v>0</v>
      </c>
      <c r="AU14" s="1588">
        <v>0</v>
      </c>
      <c r="AV14" s="1586">
        <v>0</v>
      </c>
      <c r="AW14" s="1587">
        <v>0</v>
      </c>
      <c r="AX14" s="1588">
        <v>0</v>
      </c>
      <c r="AY14" s="1586">
        <v>0</v>
      </c>
      <c r="AZ14" s="1587">
        <v>0</v>
      </c>
      <c r="BA14" s="1588">
        <v>0</v>
      </c>
      <c r="BB14" s="1586">
        <v>2524617.0619999999</v>
      </c>
      <c r="BC14" s="1587">
        <v>2723325.0619999999</v>
      </c>
      <c r="BD14" s="1588">
        <v>2723325.0619999999</v>
      </c>
      <c r="BE14" s="1586">
        <v>0</v>
      </c>
      <c r="BF14" s="1587">
        <v>0</v>
      </c>
      <c r="BG14" s="1588">
        <v>0</v>
      </c>
      <c r="BH14" s="1586">
        <v>2524617.0619999999</v>
      </c>
      <c r="BI14" s="1587">
        <v>2723465.4620000003</v>
      </c>
      <c r="BJ14" s="1588">
        <v>2723465.4619999998</v>
      </c>
      <c r="BK14" s="1586">
        <v>0</v>
      </c>
      <c r="BL14" s="1587">
        <v>0</v>
      </c>
      <c r="BM14" s="1588">
        <v>0</v>
      </c>
      <c r="BN14" s="1586">
        <v>0</v>
      </c>
      <c r="BO14" s="1587">
        <v>0</v>
      </c>
      <c r="BP14" s="1588">
        <v>0</v>
      </c>
      <c r="BQ14" s="1586">
        <v>0</v>
      </c>
      <c r="BR14" s="1587">
        <v>0</v>
      </c>
      <c r="BS14" s="1588">
        <v>0</v>
      </c>
      <c r="BT14" s="1586">
        <v>0</v>
      </c>
      <c r="BU14" s="1587">
        <v>0</v>
      </c>
      <c r="BV14" s="1588">
        <v>0</v>
      </c>
      <c r="BW14" s="1586">
        <v>0</v>
      </c>
      <c r="BX14" s="1587">
        <v>0</v>
      </c>
      <c r="BY14" s="1588">
        <v>0</v>
      </c>
      <c r="BZ14" s="1586">
        <v>0</v>
      </c>
      <c r="CA14" s="1587">
        <v>0</v>
      </c>
      <c r="CB14" s="1588">
        <v>0</v>
      </c>
      <c r="CC14" s="1586">
        <v>0</v>
      </c>
      <c r="CD14" s="1587">
        <v>0</v>
      </c>
      <c r="CE14" s="1588">
        <v>0</v>
      </c>
      <c r="CF14" s="1586">
        <v>0</v>
      </c>
      <c r="CG14" s="1587">
        <v>0</v>
      </c>
      <c r="CH14" s="1588">
        <v>0</v>
      </c>
      <c r="CI14" s="1586">
        <v>0</v>
      </c>
      <c r="CJ14" s="1587">
        <v>0</v>
      </c>
      <c r="CK14" s="1767">
        <v>0</v>
      </c>
      <c r="CL14" s="1586">
        <v>0</v>
      </c>
      <c r="CM14" s="1587">
        <v>0</v>
      </c>
      <c r="CN14" s="1588">
        <v>0</v>
      </c>
      <c r="CO14" s="1586">
        <v>0</v>
      </c>
      <c r="CP14" s="1587">
        <v>0</v>
      </c>
      <c r="CQ14" s="1588">
        <v>0</v>
      </c>
      <c r="CR14" s="1586">
        <v>0</v>
      </c>
      <c r="CS14" s="1587">
        <v>0</v>
      </c>
      <c r="CT14" s="1588">
        <v>0</v>
      </c>
      <c r="CU14" s="1586">
        <v>0</v>
      </c>
      <c r="CV14" s="1587">
        <v>0</v>
      </c>
      <c r="CW14" s="1588">
        <v>0</v>
      </c>
      <c r="CX14" s="1586">
        <v>0</v>
      </c>
      <c r="CY14" s="1587">
        <v>0</v>
      </c>
      <c r="CZ14" s="1588">
        <v>0</v>
      </c>
      <c r="DA14" s="1586">
        <v>0</v>
      </c>
      <c r="DB14" s="1587">
        <v>0</v>
      </c>
      <c r="DC14" s="1588">
        <v>0</v>
      </c>
      <c r="DD14" s="1586">
        <v>2524617.0619999999</v>
      </c>
      <c r="DE14" s="1587">
        <v>2723465.4620000003</v>
      </c>
      <c r="DF14" s="1588">
        <v>2723465.4619999998</v>
      </c>
      <c r="DG14" s="1586">
        <v>0</v>
      </c>
      <c r="DH14" s="1587">
        <v>0</v>
      </c>
      <c r="DI14" s="1588">
        <v>0</v>
      </c>
      <c r="DJ14" s="1586">
        <v>0</v>
      </c>
      <c r="DK14" s="1587">
        <v>0</v>
      </c>
      <c r="DL14" s="1588">
        <v>0</v>
      </c>
      <c r="DM14" s="1586">
        <v>0</v>
      </c>
      <c r="DN14" s="1587">
        <v>0</v>
      </c>
      <c r="DO14" s="1588">
        <v>0</v>
      </c>
      <c r="DP14" s="1586">
        <v>0</v>
      </c>
      <c r="DQ14" s="1587">
        <v>0</v>
      </c>
      <c r="DR14" s="1588">
        <v>0</v>
      </c>
      <c r="DS14" s="1586">
        <v>0</v>
      </c>
      <c r="DT14" s="1587">
        <v>0</v>
      </c>
      <c r="DU14" s="1588">
        <v>0</v>
      </c>
      <c r="DV14" s="1586">
        <v>2524617.0619999999</v>
      </c>
      <c r="DW14" s="1587">
        <v>2723465.4620000003</v>
      </c>
      <c r="DX14" s="1588">
        <v>2723465.4619999998</v>
      </c>
      <c r="DY14" s="1649">
        <v>99.999999999999972</v>
      </c>
      <c r="DZ14" s="139"/>
      <c r="EA14" s="139"/>
      <c r="EB14" s="139"/>
      <c r="EC14" s="139"/>
      <c r="ED14" s="139"/>
      <c r="EE14" s="139"/>
      <c r="EF14" s="139"/>
      <c r="EG14" s="139"/>
      <c r="EH14" s="139"/>
      <c r="EI14" s="139"/>
      <c r="EJ14" s="139"/>
      <c r="EK14" s="139"/>
      <c r="EL14" s="139"/>
      <c r="EM14" s="139"/>
      <c r="EN14" s="139"/>
      <c r="EO14" s="139"/>
      <c r="EP14" s="139"/>
      <c r="EQ14" s="139"/>
      <c r="ER14" s="139"/>
      <c r="ES14" s="139"/>
      <c r="ET14" s="139"/>
      <c r="EU14" s="139"/>
      <c r="EV14" s="139"/>
      <c r="EW14" s="139"/>
      <c r="EX14" s="139"/>
      <c r="EY14" s="139"/>
      <c r="EZ14" s="139"/>
      <c r="FA14" s="139"/>
      <c r="FB14" s="139"/>
      <c r="FC14" s="139"/>
      <c r="FD14" s="139"/>
      <c r="FE14" s="139"/>
      <c r="FF14" s="139"/>
      <c r="FG14" s="139"/>
      <c r="FH14" s="139"/>
      <c r="FI14" s="139"/>
      <c r="FJ14" s="139"/>
      <c r="FK14" s="139"/>
      <c r="FL14" s="139"/>
      <c r="FM14" s="139"/>
      <c r="FN14" s="139"/>
      <c r="FO14" s="139"/>
      <c r="FP14" s="139"/>
      <c r="FQ14" s="139"/>
      <c r="FR14" s="139"/>
      <c r="FS14" s="139"/>
      <c r="FT14" s="139"/>
      <c r="FU14" s="139"/>
      <c r="FV14" s="139"/>
      <c r="FW14" s="139"/>
      <c r="FX14" s="139"/>
      <c r="FY14" s="139"/>
      <c r="FZ14" s="139"/>
      <c r="GA14" s="139"/>
      <c r="GB14" s="139"/>
      <c r="GC14" s="139"/>
      <c r="GD14" s="139"/>
      <c r="GE14" s="139"/>
      <c r="GF14" s="139"/>
      <c r="GG14" s="139"/>
      <c r="GH14" s="139"/>
      <c r="GI14" s="139"/>
      <c r="GJ14" s="139"/>
      <c r="GK14" s="139"/>
      <c r="GL14" s="139"/>
      <c r="GM14" s="139"/>
      <c r="GN14" s="139"/>
      <c r="GO14" s="139"/>
      <c r="GP14" s="139"/>
      <c r="GQ14" s="139"/>
      <c r="GR14" s="139"/>
      <c r="GS14" s="139"/>
      <c r="GT14" s="139"/>
      <c r="GU14" s="139"/>
      <c r="GV14" s="139"/>
      <c r="GW14" s="139"/>
      <c r="GX14" s="139"/>
      <c r="GY14" s="139"/>
      <c r="GZ14" s="139"/>
      <c r="HA14" s="139"/>
      <c r="HB14" s="139"/>
      <c r="HC14" s="139"/>
      <c r="HD14" s="139"/>
      <c r="HE14" s="139"/>
      <c r="HF14" s="139"/>
      <c r="HG14" s="139"/>
      <c r="HH14" s="139"/>
      <c r="HI14" s="139"/>
      <c r="HJ14" s="139"/>
      <c r="HK14" s="139"/>
      <c r="HL14" s="139"/>
      <c r="HM14" s="139"/>
      <c r="HN14" s="139"/>
      <c r="HO14" s="139"/>
      <c r="HP14" s="139"/>
    </row>
    <row r="15" spans="1:224" ht="12.75" customHeight="1" x14ac:dyDescent="0.2">
      <c r="A15" s="2306" t="s">
        <v>891</v>
      </c>
      <c r="B15" s="2307" t="s">
        <v>892</v>
      </c>
      <c r="C15" s="642"/>
      <c r="D15" s="683"/>
      <c r="E15" s="650"/>
      <c r="F15" s="642"/>
      <c r="G15" s="683"/>
      <c r="H15" s="650"/>
      <c r="I15" s="642"/>
      <c r="J15" s="683"/>
      <c r="K15" s="650"/>
      <c r="L15" s="642"/>
      <c r="M15" s="683"/>
      <c r="N15" s="650"/>
      <c r="O15" s="642"/>
      <c r="P15" s="683"/>
      <c r="Q15" s="650"/>
      <c r="R15" s="642"/>
      <c r="S15" s="683"/>
      <c r="T15" s="650"/>
      <c r="U15" s="642"/>
      <c r="V15" s="683"/>
      <c r="W15" s="650"/>
      <c r="X15" s="642"/>
      <c r="Y15" s="683"/>
      <c r="Z15" s="650"/>
      <c r="AA15" s="642"/>
      <c r="AB15" s="683"/>
      <c r="AC15" s="650"/>
      <c r="AD15" s="642"/>
      <c r="AE15" s="683"/>
      <c r="AF15" s="650"/>
      <c r="AG15" s="642"/>
      <c r="AH15" s="683"/>
      <c r="AI15" s="650"/>
      <c r="AJ15" s="642"/>
      <c r="AK15" s="683"/>
      <c r="AL15" s="650"/>
      <c r="AM15" s="642"/>
      <c r="AN15" s="683"/>
      <c r="AO15" s="650"/>
      <c r="AP15" s="642"/>
      <c r="AQ15" s="683"/>
      <c r="AR15" s="650"/>
      <c r="AS15" s="642"/>
      <c r="AT15" s="683"/>
      <c r="AU15" s="650"/>
      <c r="AV15" s="642"/>
      <c r="AW15" s="683"/>
      <c r="AX15" s="650"/>
      <c r="AY15" s="642"/>
      <c r="AZ15" s="683"/>
      <c r="BA15" s="650"/>
      <c r="BB15" s="643">
        <v>0</v>
      </c>
      <c r="BC15" s="684">
        <v>13646.719000000001</v>
      </c>
      <c r="BD15" s="651">
        <v>13646.718999999999</v>
      </c>
      <c r="BE15" s="642"/>
      <c r="BF15" s="683"/>
      <c r="BG15" s="650"/>
      <c r="BH15" s="643">
        <v>0</v>
      </c>
      <c r="BI15" s="684">
        <v>13646.719000000001</v>
      </c>
      <c r="BJ15" s="651">
        <v>13646.718999999999</v>
      </c>
      <c r="BK15" s="642"/>
      <c r="BL15" s="683"/>
      <c r="BM15" s="650"/>
      <c r="BN15" s="642"/>
      <c r="BO15" s="683"/>
      <c r="BP15" s="650"/>
      <c r="BQ15" s="642"/>
      <c r="BR15" s="683"/>
      <c r="BS15" s="650"/>
      <c r="BT15" s="642"/>
      <c r="BU15" s="683"/>
      <c r="BV15" s="650"/>
      <c r="BW15" s="642"/>
      <c r="BX15" s="683"/>
      <c r="BY15" s="650"/>
      <c r="BZ15" s="642"/>
      <c r="CA15" s="683"/>
      <c r="CB15" s="650"/>
      <c r="CC15" s="642"/>
      <c r="CD15" s="683"/>
      <c r="CE15" s="650"/>
      <c r="CF15" s="642"/>
      <c r="CG15" s="683"/>
      <c r="CH15" s="650"/>
      <c r="CI15" s="642"/>
      <c r="CJ15" s="683"/>
      <c r="CK15" s="1768"/>
      <c r="CL15" s="642"/>
      <c r="CM15" s="683"/>
      <c r="CN15" s="650"/>
      <c r="CO15" s="642"/>
      <c r="CP15" s="683"/>
      <c r="CQ15" s="650"/>
      <c r="CR15" s="642"/>
      <c r="CS15" s="683"/>
      <c r="CT15" s="650"/>
      <c r="CU15" s="642"/>
      <c r="CV15" s="683"/>
      <c r="CW15" s="650"/>
      <c r="CX15" s="642"/>
      <c r="CY15" s="683"/>
      <c r="CZ15" s="650"/>
      <c r="DA15" s="643">
        <v>0</v>
      </c>
      <c r="DB15" s="684">
        <v>0</v>
      </c>
      <c r="DC15" s="651">
        <v>0</v>
      </c>
      <c r="DD15" s="643">
        <v>0</v>
      </c>
      <c r="DE15" s="684">
        <v>13646.719000000001</v>
      </c>
      <c r="DF15" s="651">
        <v>13646.718999999999</v>
      </c>
      <c r="DG15" s="642"/>
      <c r="DH15" s="683"/>
      <c r="DI15" s="650"/>
      <c r="DJ15" s="642"/>
      <c r="DK15" s="683"/>
      <c r="DL15" s="650"/>
      <c r="DM15" s="642">
        <v>0</v>
      </c>
      <c r="DN15" s="683">
        <v>0</v>
      </c>
      <c r="DO15" s="650">
        <v>0</v>
      </c>
      <c r="DP15" s="642"/>
      <c r="DQ15" s="683"/>
      <c r="DR15" s="650"/>
      <c r="DS15" s="642"/>
      <c r="DT15" s="683"/>
      <c r="DU15" s="650"/>
      <c r="DV15" s="643">
        <v>0</v>
      </c>
      <c r="DW15" s="684">
        <v>13646.719000000001</v>
      </c>
      <c r="DX15" s="651">
        <v>13646.718999999999</v>
      </c>
      <c r="DY15" s="704">
        <v>99.999999999999986</v>
      </c>
      <c r="DZ15" s="139"/>
      <c r="EA15" s="139"/>
      <c r="EB15" s="139"/>
      <c r="EC15" s="139"/>
      <c r="ED15" s="139"/>
      <c r="EE15" s="139"/>
      <c r="EF15" s="139"/>
      <c r="EG15" s="139"/>
      <c r="EH15" s="139"/>
      <c r="EI15" s="139"/>
      <c r="EJ15" s="139"/>
      <c r="EK15" s="139"/>
      <c r="EL15" s="139"/>
      <c r="EM15" s="139"/>
      <c r="EN15" s="139"/>
      <c r="EO15" s="139"/>
      <c r="EP15" s="139"/>
      <c r="EQ15" s="139"/>
      <c r="ER15" s="139"/>
      <c r="ES15" s="139"/>
      <c r="ET15" s="139"/>
      <c r="EU15" s="139"/>
      <c r="EV15" s="139"/>
      <c r="EW15" s="139"/>
      <c r="EX15" s="139"/>
      <c r="EY15" s="139"/>
      <c r="EZ15" s="139"/>
      <c r="FA15" s="139"/>
      <c r="FB15" s="139"/>
      <c r="FC15" s="139"/>
      <c r="FD15" s="139"/>
      <c r="FE15" s="139"/>
      <c r="FF15" s="139"/>
      <c r="FG15" s="139"/>
      <c r="FH15" s="139"/>
      <c r="FI15" s="139"/>
      <c r="FJ15" s="139"/>
      <c r="FK15" s="139"/>
      <c r="FL15" s="139"/>
      <c r="FM15" s="139"/>
      <c r="FN15" s="139"/>
      <c r="FO15" s="139"/>
      <c r="FP15" s="139"/>
      <c r="FQ15" s="139"/>
      <c r="FR15" s="139"/>
      <c r="FS15" s="139"/>
      <c r="FT15" s="139"/>
      <c r="FU15" s="139"/>
      <c r="FV15" s="139"/>
      <c r="FW15" s="139"/>
      <c r="FX15" s="139"/>
      <c r="FY15" s="139"/>
      <c r="FZ15" s="139"/>
      <c r="GA15" s="139"/>
      <c r="GB15" s="139"/>
      <c r="GC15" s="139"/>
      <c r="GD15" s="139"/>
      <c r="GE15" s="139"/>
      <c r="GF15" s="139"/>
      <c r="GG15" s="139"/>
      <c r="GH15" s="139"/>
      <c r="GI15" s="139"/>
      <c r="GJ15" s="139"/>
      <c r="GK15" s="139"/>
      <c r="GL15" s="139"/>
      <c r="GM15" s="139"/>
      <c r="GN15" s="139"/>
      <c r="GO15" s="139"/>
      <c r="GP15" s="139"/>
      <c r="GQ15" s="139"/>
      <c r="GR15" s="139"/>
      <c r="GS15" s="139"/>
      <c r="GT15" s="139"/>
      <c r="GU15" s="139"/>
      <c r="GV15" s="139"/>
      <c r="GW15" s="139"/>
      <c r="GX15" s="139"/>
      <c r="GY15" s="139"/>
      <c r="GZ15" s="139"/>
      <c r="HA15" s="139"/>
      <c r="HB15" s="139"/>
      <c r="HC15" s="139"/>
      <c r="HD15" s="139"/>
      <c r="HE15" s="139"/>
      <c r="HF15" s="139"/>
      <c r="HG15" s="139"/>
      <c r="HH15" s="139"/>
      <c r="HI15" s="139"/>
      <c r="HJ15" s="139"/>
      <c r="HK15" s="139"/>
      <c r="HL15" s="139"/>
      <c r="HM15" s="139"/>
      <c r="HN15" s="139"/>
      <c r="HO15" s="139"/>
      <c r="HP15" s="139"/>
    </row>
    <row r="16" spans="1:224" ht="12.75" customHeight="1" x14ac:dyDescent="0.2">
      <c r="A16" s="2306" t="s">
        <v>893</v>
      </c>
      <c r="B16" s="2308" t="s">
        <v>940</v>
      </c>
      <c r="C16" s="643"/>
      <c r="D16" s="684"/>
      <c r="E16" s="651"/>
      <c r="F16" s="643"/>
      <c r="G16" s="684"/>
      <c r="H16" s="651"/>
      <c r="I16" s="643"/>
      <c r="J16" s="684"/>
      <c r="K16" s="651"/>
      <c r="L16" s="643"/>
      <c r="M16" s="684"/>
      <c r="N16" s="651"/>
      <c r="O16" s="643"/>
      <c r="P16" s="684"/>
      <c r="Q16" s="651"/>
      <c r="R16" s="643"/>
      <c r="S16" s="684"/>
      <c r="T16" s="651"/>
      <c r="U16" s="643"/>
      <c r="V16" s="684"/>
      <c r="W16" s="651"/>
      <c r="X16" s="643"/>
      <c r="Y16" s="684"/>
      <c r="Z16" s="651"/>
      <c r="AA16" s="643"/>
      <c r="AB16" s="684"/>
      <c r="AC16" s="651"/>
      <c r="AD16" s="643"/>
      <c r="AE16" s="684"/>
      <c r="AF16" s="651"/>
      <c r="AG16" s="643"/>
      <c r="AH16" s="684"/>
      <c r="AI16" s="651"/>
      <c r="AJ16" s="643"/>
      <c r="AK16" s="684"/>
      <c r="AL16" s="651"/>
      <c r="AM16" s="643"/>
      <c r="AN16" s="684"/>
      <c r="AO16" s="651"/>
      <c r="AP16" s="643"/>
      <c r="AQ16" s="684"/>
      <c r="AR16" s="651"/>
      <c r="AS16" s="643"/>
      <c r="AT16" s="684"/>
      <c r="AU16" s="651"/>
      <c r="AV16" s="643"/>
      <c r="AW16" s="684"/>
      <c r="AX16" s="651"/>
      <c r="AY16" s="643"/>
      <c r="AZ16" s="684"/>
      <c r="BA16" s="651"/>
      <c r="BB16" s="643">
        <v>1360384.19</v>
      </c>
      <c r="BC16" s="684">
        <v>1425621.27</v>
      </c>
      <c r="BD16" s="651">
        <v>1425621.2699999998</v>
      </c>
      <c r="BE16" s="643"/>
      <c r="BF16" s="684"/>
      <c r="BG16" s="651"/>
      <c r="BH16" s="643">
        <v>1360384.19</v>
      </c>
      <c r="BI16" s="684">
        <v>1425621.27</v>
      </c>
      <c r="BJ16" s="651">
        <v>1425621.2699999998</v>
      </c>
      <c r="BK16" s="643"/>
      <c r="BL16" s="684"/>
      <c r="BM16" s="651"/>
      <c r="BN16" s="643"/>
      <c r="BO16" s="684"/>
      <c r="BP16" s="651"/>
      <c r="BQ16" s="643"/>
      <c r="BR16" s="684"/>
      <c r="BS16" s="651"/>
      <c r="BT16" s="643"/>
      <c r="BU16" s="684"/>
      <c r="BV16" s="651"/>
      <c r="BW16" s="643"/>
      <c r="BX16" s="684"/>
      <c r="BY16" s="651"/>
      <c r="BZ16" s="643"/>
      <c r="CA16" s="684"/>
      <c r="CB16" s="651"/>
      <c r="CC16" s="643"/>
      <c r="CD16" s="684"/>
      <c r="CE16" s="651"/>
      <c r="CF16" s="643"/>
      <c r="CG16" s="684"/>
      <c r="CH16" s="651"/>
      <c r="CI16" s="643"/>
      <c r="CJ16" s="684"/>
      <c r="CK16" s="1769"/>
      <c r="CL16" s="643"/>
      <c r="CM16" s="684"/>
      <c r="CN16" s="651"/>
      <c r="CO16" s="643"/>
      <c r="CP16" s="684"/>
      <c r="CQ16" s="651"/>
      <c r="CR16" s="643"/>
      <c r="CS16" s="684"/>
      <c r="CT16" s="651"/>
      <c r="CU16" s="643"/>
      <c r="CV16" s="684"/>
      <c r="CW16" s="651"/>
      <c r="CX16" s="643"/>
      <c r="CY16" s="684"/>
      <c r="CZ16" s="651"/>
      <c r="DA16" s="643">
        <v>0</v>
      </c>
      <c r="DB16" s="684">
        <v>0</v>
      </c>
      <c r="DC16" s="651">
        <v>0</v>
      </c>
      <c r="DD16" s="643">
        <v>1360384.19</v>
      </c>
      <c r="DE16" s="684">
        <v>1425621.27</v>
      </c>
      <c r="DF16" s="651">
        <v>1425621.2699999998</v>
      </c>
      <c r="DG16" s="643"/>
      <c r="DH16" s="684"/>
      <c r="DI16" s="651"/>
      <c r="DJ16" s="643"/>
      <c r="DK16" s="684"/>
      <c r="DL16" s="651"/>
      <c r="DM16" s="642">
        <v>0</v>
      </c>
      <c r="DN16" s="683">
        <v>0</v>
      </c>
      <c r="DO16" s="650">
        <v>0</v>
      </c>
      <c r="DP16" s="643"/>
      <c r="DQ16" s="684"/>
      <c r="DR16" s="651"/>
      <c r="DS16" s="643"/>
      <c r="DT16" s="684"/>
      <c r="DU16" s="651"/>
      <c r="DV16" s="643">
        <v>1360384.19</v>
      </c>
      <c r="DW16" s="684">
        <v>1425621.27</v>
      </c>
      <c r="DX16" s="651">
        <v>1425621.2699999998</v>
      </c>
      <c r="DY16" s="704">
        <v>99.999999999999986</v>
      </c>
      <c r="DZ16" s="139"/>
      <c r="EA16" s="139"/>
      <c r="EB16" s="139"/>
      <c r="EC16" s="139"/>
      <c r="ED16" s="139"/>
      <c r="EE16" s="139"/>
      <c r="EF16" s="139"/>
      <c r="EG16" s="139"/>
      <c r="EH16" s="139"/>
      <c r="EI16" s="139"/>
      <c r="EJ16" s="139"/>
      <c r="EK16" s="139"/>
      <c r="EL16" s="139"/>
      <c r="EM16" s="139"/>
      <c r="EN16" s="139"/>
      <c r="EO16" s="139"/>
      <c r="EP16" s="139"/>
      <c r="EQ16" s="139"/>
      <c r="ER16" s="139"/>
      <c r="ES16" s="139"/>
      <c r="ET16" s="139"/>
      <c r="EU16" s="139"/>
      <c r="EV16" s="139"/>
      <c r="EW16" s="139"/>
      <c r="EX16" s="139"/>
      <c r="EY16" s="139"/>
      <c r="EZ16" s="139"/>
      <c r="FA16" s="139"/>
      <c r="FB16" s="139"/>
      <c r="FC16" s="139"/>
      <c r="FD16" s="139"/>
      <c r="FE16" s="139"/>
      <c r="FF16" s="139"/>
      <c r="FG16" s="139"/>
      <c r="FH16" s="139"/>
      <c r="FI16" s="139"/>
      <c r="FJ16" s="139"/>
      <c r="FK16" s="139"/>
      <c r="FL16" s="139"/>
      <c r="FM16" s="139"/>
      <c r="FN16" s="139"/>
      <c r="FO16" s="139"/>
      <c r="FP16" s="139"/>
      <c r="FQ16" s="139"/>
      <c r="FR16" s="139"/>
      <c r="FS16" s="139"/>
      <c r="FT16" s="139"/>
      <c r="FU16" s="139"/>
      <c r="FV16" s="139"/>
      <c r="FW16" s="139"/>
      <c r="FX16" s="139"/>
      <c r="FY16" s="139"/>
      <c r="FZ16" s="139"/>
      <c r="GA16" s="139"/>
      <c r="GB16" s="139"/>
      <c r="GC16" s="139"/>
      <c r="GD16" s="139"/>
      <c r="GE16" s="139"/>
      <c r="GF16" s="139"/>
      <c r="GG16" s="139"/>
      <c r="GH16" s="139"/>
      <c r="GI16" s="139"/>
      <c r="GJ16" s="139"/>
      <c r="GK16" s="139"/>
      <c r="GL16" s="139"/>
      <c r="GM16" s="139"/>
      <c r="GN16" s="139"/>
      <c r="GO16" s="139"/>
      <c r="GP16" s="139"/>
      <c r="GQ16" s="139"/>
      <c r="GR16" s="139"/>
      <c r="GS16" s="139"/>
      <c r="GT16" s="139"/>
      <c r="GU16" s="139"/>
      <c r="GV16" s="139"/>
      <c r="GW16" s="139"/>
      <c r="GX16" s="139"/>
      <c r="GY16" s="139"/>
      <c r="GZ16" s="139"/>
      <c r="HA16" s="139"/>
      <c r="HB16" s="139"/>
      <c r="HC16" s="139"/>
      <c r="HD16" s="139"/>
      <c r="HE16" s="139"/>
      <c r="HF16" s="139"/>
      <c r="HG16" s="139"/>
      <c r="HH16" s="139"/>
      <c r="HI16" s="139"/>
      <c r="HJ16" s="139"/>
      <c r="HK16" s="139"/>
      <c r="HL16" s="139"/>
      <c r="HM16" s="139"/>
      <c r="HN16" s="139"/>
      <c r="HO16" s="139"/>
      <c r="HP16" s="139"/>
    </row>
    <row r="17" spans="1:238" ht="12.75" customHeight="1" x14ac:dyDescent="0.2">
      <c r="A17" s="2309" t="s">
        <v>1198</v>
      </c>
      <c r="B17" s="2308" t="s">
        <v>1203</v>
      </c>
      <c r="C17" s="643"/>
      <c r="D17" s="684"/>
      <c r="E17" s="651"/>
      <c r="F17" s="643"/>
      <c r="G17" s="684"/>
      <c r="H17" s="651"/>
      <c r="I17" s="643"/>
      <c r="J17" s="684"/>
      <c r="K17" s="651"/>
      <c r="L17" s="643"/>
      <c r="M17" s="684"/>
      <c r="N17" s="651"/>
      <c r="O17" s="643"/>
      <c r="P17" s="684"/>
      <c r="Q17" s="651"/>
      <c r="R17" s="643"/>
      <c r="S17" s="684"/>
      <c r="T17" s="651"/>
      <c r="U17" s="643"/>
      <c r="V17" s="684"/>
      <c r="W17" s="651"/>
      <c r="X17" s="643"/>
      <c r="Y17" s="684">
        <v>140.4</v>
      </c>
      <c r="Z17" s="651">
        <v>140.4</v>
      </c>
      <c r="AA17" s="643"/>
      <c r="AB17" s="684"/>
      <c r="AC17" s="651"/>
      <c r="AD17" s="643"/>
      <c r="AE17" s="684"/>
      <c r="AF17" s="651"/>
      <c r="AG17" s="643"/>
      <c r="AH17" s="684"/>
      <c r="AI17" s="651"/>
      <c r="AJ17" s="643"/>
      <c r="AK17" s="684"/>
      <c r="AL17" s="651"/>
      <c r="AM17" s="643"/>
      <c r="AN17" s="684"/>
      <c r="AO17" s="651"/>
      <c r="AP17" s="643"/>
      <c r="AQ17" s="684"/>
      <c r="AR17" s="651"/>
      <c r="AS17" s="643"/>
      <c r="AT17" s="684"/>
      <c r="AU17" s="651"/>
      <c r="AV17" s="643"/>
      <c r="AW17" s="684"/>
      <c r="AX17" s="651"/>
      <c r="AY17" s="643"/>
      <c r="AZ17" s="684"/>
      <c r="BA17" s="651"/>
      <c r="BB17" s="643">
        <v>541653.84199999983</v>
      </c>
      <c r="BC17" s="684">
        <v>813841.62399999995</v>
      </c>
      <c r="BD17" s="651">
        <v>813841.62399999995</v>
      </c>
      <c r="BE17" s="643"/>
      <c r="BF17" s="684"/>
      <c r="BG17" s="651"/>
      <c r="BH17" s="643">
        <v>541653.84199999983</v>
      </c>
      <c r="BI17" s="684">
        <v>813982.02399999998</v>
      </c>
      <c r="BJ17" s="651">
        <v>813982.02399999998</v>
      </c>
      <c r="BK17" s="643"/>
      <c r="BL17" s="684"/>
      <c r="BM17" s="651"/>
      <c r="BN17" s="643"/>
      <c r="BO17" s="684"/>
      <c r="BP17" s="651"/>
      <c r="BQ17" s="643"/>
      <c r="BR17" s="684"/>
      <c r="BS17" s="651"/>
      <c r="BT17" s="643"/>
      <c r="BU17" s="684"/>
      <c r="BV17" s="651"/>
      <c r="BW17" s="643"/>
      <c r="BX17" s="684"/>
      <c r="BY17" s="651"/>
      <c r="BZ17" s="643"/>
      <c r="CA17" s="684"/>
      <c r="CB17" s="651"/>
      <c r="CC17" s="643"/>
      <c r="CD17" s="684"/>
      <c r="CE17" s="651"/>
      <c r="CF17" s="643"/>
      <c r="CG17" s="684"/>
      <c r="CH17" s="651"/>
      <c r="CI17" s="643"/>
      <c r="CJ17" s="684"/>
      <c r="CK17" s="1769"/>
      <c r="CL17" s="643"/>
      <c r="CM17" s="684"/>
      <c r="CN17" s="651"/>
      <c r="CO17" s="643"/>
      <c r="CP17" s="684"/>
      <c r="CQ17" s="651"/>
      <c r="CR17" s="643"/>
      <c r="CS17" s="684"/>
      <c r="CT17" s="651"/>
      <c r="CU17" s="643"/>
      <c r="CV17" s="684"/>
      <c r="CW17" s="651"/>
      <c r="CX17" s="643"/>
      <c r="CY17" s="684"/>
      <c r="CZ17" s="651"/>
      <c r="DA17" s="643">
        <v>0</v>
      </c>
      <c r="DB17" s="684">
        <v>0</v>
      </c>
      <c r="DC17" s="651">
        <v>0</v>
      </c>
      <c r="DD17" s="643">
        <v>541653.84199999983</v>
      </c>
      <c r="DE17" s="684">
        <v>813982.02399999998</v>
      </c>
      <c r="DF17" s="651">
        <v>813982.02399999998</v>
      </c>
      <c r="DG17" s="643"/>
      <c r="DH17" s="684"/>
      <c r="DI17" s="651"/>
      <c r="DJ17" s="643"/>
      <c r="DK17" s="684"/>
      <c r="DL17" s="651"/>
      <c r="DM17" s="642">
        <v>0</v>
      </c>
      <c r="DN17" s="683">
        <v>0</v>
      </c>
      <c r="DO17" s="650">
        <v>0</v>
      </c>
      <c r="DP17" s="643"/>
      <c r="DQ17" s="684"/>
      <c r="DR17" s="651"/>
      <c r="DS17" s="643"/>
      <c r="DT17" s="684"/>
      <c r="DU17" s="651"/>
      <c r="DV17" s="643">
        <v>541653.84199999983</v>
      </c>
      <c r="DW17" s="684">
        <v>813982.02399999998</v>
      </c>
      <c r="DX17" s="651">
        <v>813982.02399999998</v>
      </c>
      <c r="DY17" s="704">
        <v>100</v>
      </c>
      <c r="DZ17" s="139"/>
      <c r="EA17" s="139"/>
      <c r="EB17" s="139"/>
      <c r="EC17" s="139"/>
      <c r="ED17" s="139"/>
      <c r="EE17" s="139"/>
      <c r="EF17" s="139"/>
      <c r="EG17" s="139"/>
      <c r="EH17" s="139"/>
      <c r="EI17" s="139"/>
      <c r="EJ17" s="139"/>
      <c r="EK17" s="139"/>
      <c r="EL17" s="139"/>
      <c r="EM17" s="139"/>
      <c r="EN17" s="139"/>
      <c r="EO17" s="139"/>
      <c r="EP17" s="139"/>
      <c r="EQ17" s="139"/>
      <c r="ER17" s="139"/>
      <c r="ES17" s="139"/>
      <c r="ET17" s="139"/>
      <c r="EU17" s="139"/>
      <c r="EV17" s="139"/>
      <c r="EW17" s="139"/>
      <c r="EX17" s="139"/>
      <c r="EY17" s="139"/>
      <c r="EZ17" s="139"/>
      <c r="FA17" s="139"/>
      <c r="FB17" s="139"/>
      <c r="FC17" s="139"/>
      <c r="FD17" s="139"/>
      <c r="FE17" s="139"/>
      <c r="FF17" s="139"/>
      <c r="FG17" s="139"/>
      <c r="FH17" s="139"/>
      <c r="FI17" s="139"/>
      <c r="FJ17" s="139"/>
      <c r="FK17" s="139"/>
      <c r="FL17" s="139"/>
      <c r="FM17" s="139"/>
      <c r="FN17" s="139"/>
      <c r="FO17" s="139"/>
      <c r="FP17" s="139"/>
      <c r="FQ17" s="139"/>
      <c r="FR17" s="139"/>
      <c r="FS17" s="139"/>
      <c r="FT17" s="139"/>
      <c r="FU17" s="139"/>
      <c r="FV17" s="139"/>
      <c r="FW17" s="139"/>
      <c r="FX17" s="139"/>
      <c r="FY17" s="139"/>
      <c r="FZ17" s="139"/>
      <c r="GA17" s="139"/>
      <c r="GB17" s="139"/>
      <c r="GC17" s="139"/>
      <c r="GD17" s="139"/>
      <c r="GE17" s="139"/>
      <c r="GF17" s="139"/>
      <c r="GG17" s="139"/>
      <c r="GH17" s="139"/>
      <c r="GI17" s="139"/>
      <c r="GJ17" s="139"/>
      <c r="GK17" s="139"/>
      <c r="GL17" s="139"/>
      <c r="GM17" s="139"/>
      <c r="GN17" s="139"/>
      <c r="GO17" s="139"/>
      <c r="GP17" s="139"/>
      <c r="GQ17" s="139"/>
      <c r="GR17" s="139"/>
      <c r="GS17" s="139"/>
      <c r="GT17" s="139"/>
      <c r="GU17" s="139"/>
      <c r="GV17" s="139"/>
      <c r="GW17" s="139"/>
      <c r="GX17" s="139"/>
      <c r="GY17" s="139"/>
      <c r="GZ17" s="139"/>
      <c r="HA17" s="139"/>
      <c r="HB17" s="139"/>
      <c r="HC17" s="139"/>
      <c r="HD17" s="139"/>
      <c r="HE17" s="139"/>
      <c r="HF17" s="139"/>
      <c r="HG17" s="139"/>
      <c r="HH17" s="139"/>
      <c r="HI17" s="139"/>
      <c r="HJ17" s="139"/>
      <c r="HK17" s="139"/>
      <c r="HL17" s="139"/>
      <c r="HM17" s="139"/>
      <c r="HN17" s="139"/>
      <c r="HO17" s="139"/>
      <c r="HP17" s="139"/>
    </row>
    <row r="18" spans="1:238" ht="12.75" customHeight="1" x14ac:dyDescent="0.2">
      <c r="A18" s="2309" t="s">
        <v>1200</v>
      </c>
      <c r="B18" s="2308" t="s">
        <v>1202</v>
      </c>
      <c r="C18" s="643"/>
      <c r="D18" s="684"/>
      <c r="E18" s="651"/>
      <c r="F18" s="643"/>
      <c r="G18" s="684"/>
      <c r="H18" s="651"/>
      <c r="I18" s="643"/>
      <c r="J18" s="684"/>
      <c r="K18" s="651"/>
      <c r="L18" s="643"/>
      <c r="M18" s="684"/>
      <c r="N18" s="651"/>
      <c r="O18" s="643"/>
      <c r="P18" s="684"/>
      <c r="Q18" s="651"/>
      <c r="R18" s="643"/>
      <c r="S18" s="684"/>
      <c r="T18" s="651"/>
      <c r="U18" s="643"/>
      <c r="V18" s="684"/>
      <c r="W18" s="651"/>
      <c r="X18" s="643"/>
      <c r="Y18" s="684"/>
      <c r="Z18" s="651"/>
      <c r="AA18" s="643"/>
      <c r="AB18" s="684"/>
      <c r="AC18" s="651"/>
      <c r="AD18" s="643"/>
      <c r="AE18" s="684"/>
      <c r="AF18" s="651"/>
      <c r="AG18" s="643"/>
      <c r="AH18" s="684"/>
      <c r="AI18" s="651"/>
      <c r="AJ18" s="643"/>
      <c r="AK18" s="684"/>
      <c r="AL18" s="651"/>
      <c r="AM18" s="643"/>
      <c r="AN18" s="684"/>
      <c r="AO18" s="651"/>
      <c r="AP18" s="643"/>
      <c r="AQ18" s="684"/>
      <c r="AR18" s="651"/>
      <c r="AS18" s="643"/>
      <c r="AT18" s="684"/>
      <c r="AU18" s="651"/>
      <c r="AV18" s="643"/>
      <c r="AW18" s="684"/>
      <c r="AX18" s="651"/>
      <c r="AY18" s="643"/>
      <c r="AZ18" s="684"/>
      <c r="BA18" s="651"/>
      <c r="BB18" s="643">
        <v>586740.93000000005</v>
      </c>
      <c r="BC18" s="684">
        <v>406559.08800000005</v>
      </c>
      <c r="BD18" s="651">
        <v>406559.08799999999</v>
      </c>
      <c r="BE18" s="643"/>
      <c r="BF18" s="684"/>
      <c r="BG18" s="651"/>
      <c r="BH18" s="643">
        <v>586740.93000000005</v>
      </c>
      <c r="BI18" s="684">
        <v>406559.08800000005</v>
      </c>
      <c r="BJ18" s="651">
        <v>406559.08799999999</v>
      </c>
      <c r="BK18" s="643"/>
      <c r="BL18" s="684"/>
      <c r="BM18" s="651"/>
      <c r="BN18" s="643"/>
      <c r="BO18" s="684"/>
      <c r="BP18" s="651"/>
      <c r="BQ18" s="643"/>
      <c r="BR18" s="684"/>
      <c r="BS18" s="651"/>
      <c r="BT18" s="643"/>
      <c r="BU18" s="684"/>
      <c r="BV18" s="651"/>
      <c r="BW18" s="643"/>
      <c r="BX18" s="684"/>
      <c r="BY18" s="651"/>
      <c r="BZ18" s="643"/>
      <c r="CA18" s="684"/>
      <c r="CB18" s="651"/>
      <c r="CC18" s="643"/>
      <c r="CD18" s="684"/>
      <c r="CE18" s="651"/>
      <c r="CF18" s="643"/>
      <c r="CG18" s="684"/>
      <c r="CH18" s="651"/>
      <c r="CI18" s="643"/>
      <c r="CJ18" s="684"/>
      <c r="CK18" s="1769"/>
      <c r="CL18" s="643"/>
      <c r="CM18" s="684"/>
      <c r="CN18" s="651"/>
      <c r="CO18" s="643"/>
      <c r="CP18" s="684"/>
      <c r="CQ18" s="651"/>
      <c r="CR18" s="643"/>
      <c r="CS18" s="684"/>
      <c r="CT18" s="651"/>
      <c r="CU18" s="643"/>
      <c r="CV18" s="684"/>
      <c r="CW18" s="651"/>
      <c r="CX18" s="643"/>
      <c r="CY18" s="684"/>
      <c r="CZ18" s="651"/>
      <c r="DA18" s="643">
        <v>0</v>
      </c>
      <c r="DB18" s="684">
        <v>0</v>
      </c>
      <c r="DC18" s="651">
        <v>0</v>
      </c>
      <c r="DD18" s="643">
        <v>586740.93000000005</v>
      </c>
      <c r="DE18" s="684">
        <v>406559.08800000005</v>
      </c>
      <c r="DF18" s="651">
        <v>406559.08799999999</v>
      </c>
      <c r="DG18" s="643"/>
      <c r="DH18" s="684"/>
      <c r="DI18" s="651"/>
      <c r="DJ18" s="643"/>
      <c r="DK18" s="684"/>
      <c r="DL18" s="651"/>
      <c r="DM18" s="642"/>
      <c r="DN18" s="683"/>
      <c r="DO18" s="650"/>
      <c r="DP18" s="643"/>
      <c r="DQ18" s="684"/>
      <c r="DR18" s="651"/>
      <c r="DS18" s="643"/>
      <c r="DT18" s="684"/>
      <c r="DU18" s="651"/>
      <c r="DV18" s="643">
        <v>586740.93000000005</v>
      </c>
      <c r="DW18" s="684">
        <v>406559.08800000005</v>
      </c>
      <c r="DX18" s="651">
        <v>406559.08799999999</v>
      </c>
      <c r="DY18" s="704">
        <v>99.999999999999986</v>
      </c>
      <c r="DZ18" s="139"/>
      <c r="EA18" s="139"/>
      <c r="EB18" s="139"/>
      <c r="EC18" s="139"/>
      <c r="ED18" s="139"/>
      <c r="EE18" s="139"/>
      <c r="EF18" s="139"/>
      <c r="EG18" s="139"/>
      <c r="EH18" s="139"/>
      <c r="EI18" s="139"/>
      <c r="EJ18" s="139"/>
      <c r="EK18" s="139"/>
      <c r="EL18" s="139"/>
      <c r="EM18" s="139"/>
      <c r="EN18" s="139"/>
      <c r="EO18" s="139"/>
      <c r="EP18" s="139"/>
      <c r="EQ18" s="139"/>
      <c r="ER18" s="139"/>
      <c r="ES18" s="139"/>
      <c r="ET18" s="139"/>
      <c r="EU18" s="139"/>
      <c r="EV18" s="139"/>
      <c r="EW18" s="139"/>
      <c r="EX18" s="139"/>
      <c r="EY18" s="139"/>
      <c r="EZ18" s="139"/>
      <c r="FA18" s="139"/>
      <c r="FB18" s="139"/>
      <c r="FC18" s="139"/>
      <c r="FD18" s="139"/>
      <c r="FE18" s="139"/>
      <c r="FF18" s="139"/>
      <c r="FG18" s="139"/>
      <c r="FH18" s="139"/>
      <c r="FI18" s="139"/>
      <c r="FJ18" s="139"/>
      <c r="FK18" s="139"/>
      <c r="FL18" s="139"/>
      <c r="FM18" s="139"/>
      <c r="FN18" s="139"/>
      <c r="FO18" s="139"/>
      <c r="FP18" s="139"/>
      <c r="FQ18" s="139"/>
      <c r="FR18" s="139"/>
      <c r="FS18" s="139"/>
      <c r="FT18" s="139"/>
      <c r="FU18" s="139"/>
      <c r="FV18" s="139"/>
      <c r="FW18" s="139"/>
      <c r="FX18" s="139"/>
      <c r="FY18" s="139"/>
      <c r="FZ18" s="139"/>
      <c r="GA18" s="139"/>
      <c r="GB18" s="139"/>
      <c r="GC18" s="139"/>
      <c r="GD18" s="139"/>
      <c r="GE18" s="139"/>
      <c r="GF18" s="139"/>
      <c r="GG18" s="139"/>
      <c r="GH18" s="139"/>
      <c r="GI18" s="139"/>
      <c r="GJ18" s="139"/>
      <c r="GK18" s="139"/>
      <c r="GL18" s="139"/>
      <c r="GM18" s="139"/>
      <c r="GN18" s="139"/>
      <c r="GO18" s="139"/>
      <c r="GP18" s="139"/>
      <c r="GQ18" s="139"/>
      <c r="GR18" s="139"/>
      <c r="GS18" s="139"/>
      <c r="GT18" s="139"/>
      <c r="GU18" s="139"/>
      <c r="GV18" s="139"/>
      <c r="GW18" s="139"/>
      <c r="GX18" s="139"/>
      <c r="GY18" s="139"/>
      <c r="GZ18" s="139"/>
      <c r="HA18" s="139"/>
      <c r="HB18" s="139"/>
      <c r="HC18" s="139"/>
      <c r="HD18" s="139"/>
      <c r="HE18" s="139"/>
      <c r="HF18" s="139"/>
      <c r="HG18" s="139"/>
      <c r="HH18" s="139"/>
      <c r="HI18" s="139"/>
      <c r="HJ18" s="139"/>
      <c r="HK18" s="139"/>
      <c r="HL18" s="139"/>
      <c r="HM18" s="139"/>
      <c r="HN18" s="139"/>
      <c r="HO18" s="139"/>
      <c r="HP18" s="139"/>
    </row>
    <row r="19" spans="1:238" ht="12.75" customHeight="1" x14ac:dyDescent="0.2">
      <c r="A19" s="2306" t="s">
        <v>894</v>
      </c>
      <c r="B19" s="2308" t="s">
        <v>895</v>
      </c>
      <c r="C19" s="643"/>
      <c r="D19" s="684"/>
      <c r="E19" s="651"/>
      <c r="F19" s="643"/>
      <c r="G19" s="684"/>
      <c r="H19" s="651"/>
      <c r="I19" s="643"/>
      <c r="J19" s="684"/>
      <c r="K19" s="651"/>
      <c r="L19" s="643"/>
      <c r="M19" s="684"/>
      <c r="N19" s="651"/>
      <c r="O19" s="643"/>
      <c r="P19" s="684"/>
      <c r="Q19" s="651"/>
      <c r="R19" s="643"/>
      <c r="S19" s="684"/>
      <c r="T19" s="651"/>
      <c r="U19" s="643"/>
      <c r="V19" s="684"/>
      <c r="W19" s="651"/>
      <c r="X19" s="643"/>
      <c r="Y19" s="684"/>
      <c r="Z19" s="651"/>
      <c r="AA19" s="643"/>
      <c r="AB19" s="684"/>
      <c r="AC19" s="651"/>
      <c r="AD19" s="643"/>
      <c r="AE19" s="684"/>
      <c r="AF19" s="651"/>
      <c r="AG19" s="643"/>
      <c r="AH19" s="684"/>
      <c r="AI19" s="651"/>
      <c r="AJ19" s="643"/>
      <c r="AK19" s="684"/>
      <c r="AL19" s="651"/>
      <c r="AM19" s="643"/>
      <c r="AN19" s="684"/>
      <c r="AO19" s="651"/>
      <c r="AP19" s="643"/>
      <c r="AQ19" s="684"/>
      <c r="AR19" s="651"/>
      <c r="AS19" s="643"/>
      <c r="AT19" s="684"/>
      <c r="AU19" s="651"/>
      <c r="AV19" s="643"/>
      <c r="AW19" s="684"/>
      <c r="AX19" s="651"/>
      <c r="AY19" s="643"/>
      <c r="AZ19" s="684"/>
      <c r="BA19" s="651"/>
      <c r="BB19" s="643">
        <v>35838.1</v>
      </c>
      <c r="BC19" s="684">
        <v>43705</v>
      </c>
      <c r="BD19" s="651">
        <v>43705</v>
      </c>
      <c r="BE19" s="643"/>
      <c r="BF19" s="684"/>
      <c r="BG19" s="651"/>
      <c r="BH19" s="643">
        <v>35838.1</v>
      </c>
      <c r="BI19" s="684">
        <v>43705</v>
      </c>
      <c r="BJ19" s="651">
        <v>43705</v>
      </c>
      <c r="BK19" s="643"/>
      <c r="BL19" s="684"/>
      <c r="BM19" s="651"/>
      <c r="BN19" s="643"/>
      <c r="BO19" s="684"/>
      <c r="BP19" s="651"/>
      <c r="BQ19" s="643"/>
      <c r="BR19" s="684"/>
      <c r="BS19" s="651"/>
      <c r="BT19" s="643"/>
      <c r="BU19" s="684"/>
      <c r="BV19" s="651"/>
      <c r="BW19" s="643"/>
      <c r="BX19" s="684"/>
      <c r="BY19" s="651"/>
      <c r="BZ19" s="643"/>
      <c r="CA19" s="684"/>
      <c r="CB19" s="651"/>
      <c r="CC19" s="643"/>
      <c r="CD19" s="684"/>
      <c r="CE19" s="651"/>
      <c r="CF19" s="643"/>
      <c r="CG19" s="684"/>
      <c r="CH19" s="651"/>
      <c r="CI19" s="643"/>
      <c r="CJ19" s="684"/>
      <c r="CK19" s="1769"/>
      <c r="CL19" s="643"/>
      <c r="CM19" s="684"/>
      <c r="CN19" s="651"/>
      <c r="CO19" s="643"/>
      <c r="CP19" s="684"/>
      <c r="CQ19" s="651"/>
      <c r="CR19" s="643"/>
      <c r="CS19" s="684"/>
      <c r="CT19" s="651"/>
      <c r="CU19" s="643"/>
      <c r="CV19" s="684"/>
      <c r="CW19" s="651"/>
      <c r="CX19" s="643"/>
      <c r="CY19" s="684"/>
      <c r="CZ19" s="651"/>
      <c r="DA19" s="643">
        <v>0</v>
      </c>
      <c r="DB19" s="684">
        <v>0</v>
      </c>
      <c r="DC19" s="651">
        <v>0</v>
      </c>
      <c r="DD19" s="643">
        <v>35838.1</v>
      </c>
      <c r="DE19" s="684">
        <v>43705</v>
      </c>
      <c r="DF19" s="651">
        <v>43705</v>
      </c>
      <c r="DG19" s="643"/>
      <c r="DH19" s="684"/>
      <c r="DI19" s="651"/>
      <c r="DJ19" s="643"/>
      <c r="DK19" s="684"/>
      <c r="DL19" s="651"/>
      <c r="DM19" s="642">
        <v>0</v>
      </c>
      <c r="DN19" s="683">
        <v>0</v>
      </c>
      <c r="DO19" s="650">
        <v>0</v>
      </c>
      <c r="DP19" s="643"/>
      <c r="DQ19" s="684"/>
      <c r="DR19" s="651"/>
      <c r="DS19" s="643"/>
      <c r="DT19" s="684"/>
      <c r="DU19" s="651"/>
      <c r="DV19" s="643">
        <v>35838.1</v>
      </c>
      <c r="DW19" s="684">
        <v>43705</v>
      </c>
      <c r="DX19" s="651">
        <v>43705</v>
      </c>
      <c r="DY19" s="704">
        <v>100</v>
      </c>
      <c r="DZ19" s="139"/>
      <c r="EA19" s="139"/>
      <c r="EB19" s="139"/>
      <c r="EC19" s="139"/>
      <c r="ED19" s="139"/>
      <c r="EE19" s="139"/>
      <c r="EF19" s="139"/>
      <c r="EG19" s="139"/>
      <c r="EH19" s="139"/>
      <c r="EI19" s="139"/>
      <c r="EJ19" s="139"/>
      <c r="EK19" s="139"/>
      <c r="EL19" s="139"/>
      <c r="EM19" s="139"/>
      <c r="EN19" s="139"/>
      <c r="EO19" s="139"/>
      <c r="EP19" s="139"/>
      <c r="EQ19" s="139"/>
      <c r="ER19" s="139"/>
      <c r="ES19" s="139"/>
      <c r="ET19" s="139"/>
      <c r="EU19" s="139"/>
      <c r="EV19" s="139"/>
      <c r="EW19" s="139"/>
      <c r="EX19" s="139"/>
      <c r="EY19" s="139"/>
      <c r="EZ19" s="139"/>
      <c r="FA19" s="139"/>
      <c r="FB19" s="139"/>
      <c r="FC19" s="139"/>
      <c r="FD19" s="139"/>
      <c r="FE19" s="139"/>
      <c r="FF19" s="139"/>
      <c r="FG19" s="139"/>
      <c r="FH19" s="139"/>
      <c r="FI19" s="139"/>
      <c r="FJ19" s="139"/>
      <c r="FK19" s="139"/>
      <c r="FL19" s="139"/>
      <c r="FM19" s="139"/>
      <c r="FN19" s="139"/>
      <c r="FO19" s="139"/>
      <c r="FP19" s="139"/>
      <c r="FQ19" s="139"/>
      <c r="FR19" s="139"/>
      <c r="FS19" s="139"/>
      <c r="FT19" s="139"/>
      <c r="FU19" s="139"/>
      <c r="FV19" s="139"/>
      <c r="FW19" s="139"/>
      <c r="FX19" s="139"/>
      <c r="FY19" s="139"/>
      <c r="FZ19" s="139"/>
      <c r="GA19" s="139"/>
      <c r="GB19" s="139"/>
      <c r="GC19" s="139"/>
      <c r="GD19" s="139"/>
      <c r="GE19" s="139"/>
      <c r="GF19" s="139"/>
      <c r="GG19" s="139"/>
      <c r="GH19" s="139"/>
      <c r="GI19" s="139"/>
      <c r="GJ19" s="139"/>
      <c r="GK19" s="139"/>
      <c r="GL19" s="139"/>
      <c r="GM19" s="139"/>
      <c r="GN19" s="139"/>
      <c r="GO19" s="139"/>
      <c r="GP19" s="139"/>
      <c r="GQ19" s="139"/>
      <c r="GR19" s="139"/>
      <c r="GS19" s="139"/>
      <c r="GT19" s="139"/>
      <c r="GU19" s="139"/>
      <c r="GV19" s="139"/>
      <c r="GW19" s="139"/>
      <c r="GX19" s="139"/>
      <c r="GY19" s="139"/>
      <c r="GZ19" s="139"/>
      <c r="HA19" s="139"/>
      <c r="HB19" s="139"/>
      <c r="HC19" s="139"/>
      <c r="HD19" s="139"/>
      <c r="HE19" s="139"/>
      <c r="HF19" s="139"/>
      <c r="HG19" s="139"/>
      <c r="HH19" s="139"/>
      <c r="HI19" s="139"/>
      <c r="HJ19" s="139"/>
      <c r="HK19" s="139"/>
      <c r="HL19" s="139"/>
      <c r="HM19" s="139"/>
      <c r="HN19" s="139"/>
      <c r="HO19" s="139"/>
      <c r="HP19" s="139"/>
    </row>
    <row r="20" spans="1:238" ht="12.75" customHeight="1" x14ac:dyDescent="0.2">
      <c r="A20" s="2306" t="s">
        <v>896</v>
      </c>
      <c r="B20" s="2308" t="s">
        <v>1042</v>
      </c>
      <c r="C20" s="642"/>
      <c r="D20" s="683"/>
      <c r="E20" s="650"/>
      <c r="F20" s="642"/>
      <c r="G20" s="683"/>
      <c r="H20" s="650"/>
      <c r="I20" s="642"/>
      <c r="J20" s="683"/>
      <c r="K20" s="650"/>
      <c r="L20" s="642"/>
      <c r="M20" s="683"/>
      <c r="N20" s="650"/>
      <c r="O20" s="642"/>
      <c r="P20" s="683"/>
      <c r="Q20" s="650"/>
      <c r="R20" s="642"/>
      <c r="S20" s="683"/>
      <c r="T20" s="650"/>
      <c r="U20" s="642"/>
      <c r="V20" s="683"/>
      <c r="W20" s="650"/>
      <c r="X20" s="642"/>
      <c r="Y20" s="683"/>
      <c r="Z20" s="650"/>
      <c r="AA20" s="642"/>
      <c r="AB20" s="683"/>
      <c r="AC20" s="650"/>
      <c r="AD20" s="642"/>
      <c r="AE20" s="683"/>
      <c r="AF20" s="650"/>
      <c r="AG20" s="642"/>
      <c r="AH20" s="683"/>
      <c r="AI20" s="650"/>
      <c r="AJ20" s="642"/>
      <c r="AK20" s="683"/>
      <c r="AL20" s="650"/>
      <c r="AM20" s="642"/>
      <c r="AN20" s="683"/>
      <c r="AO20" s="650"/>
      <c r="AP20" s="642"/>
      <c r="AQ20" s="683"/>
      <c r="AR20" s="650"/>
      <c r="AS20" s="642"/>
      <c r="AT20" s="683"/>
      <c r="AU20" s="650"/>
      <c r="AV20" s="642"/>
      <c r="AW20" s="683"/>
      <c r="AX20" s="650"/>
      <c r="AY20" s="642"/>
      <c r="AZ20" s="683"/>
      <c r="BA20" s="650"/>
      <c r="BB20" s="643"/>
      <c r="BC20" s="684">
        <v>7246.4000000000005</v>
      </c>
      <c r="BD20" s="651">
        <v>7246.4000000000005</v>
      </c>
      <c r="BE20" s="642"/>
      <c r="BF20" s="683"/>
      <c r="BG20" s="650"/>
      <c r="BH20" s="643">
        <v>0</v>
      </c>
      <c r="BI20" s="684">
        <v>7246.4000000000005</v>
      </c>
      <c r="BJ20" s="651">
        <v>7246.4000000000005</v>
      </c>
      <c r="BK20" s="642"/>
      <c r="BL20" s="683"/>
      <c r="BM20" s="650"/>
      <c r="BN20" s="642"/>
      <c r="BO20" s="683"/>
      <c r="BP20" s="650"/>
      <c r="BQ20" s="642"/>
      <c r="BR20" s="683"/>
      <c r="BS20" s="650"/>
      <c r="BT20" s="642"/>
      <c r="BU20" s="683"/>
      <c r="BV20" s="650"/>
      <c r="BW20" s="642"/>
      <c r="BX20" s="683"/>
      <c r="BY20" s="650"/>
      <c r="BZ20" s="642"/>
      <c r="CA20" s="683"/>
      <c r="CB20" s="650"/>
      <c r="CC20" s="642"/>
      <c r="CD20" s="683"/>
      <c r="CE20" s="650"/>
      <c r="CF20" s="642"/>
      <c r="CG20" s="683"/>
      <c r="CH20" s="650"/>
      <c r="CI20" s="642"/>
      <c r="CJ20" s="683"/>
      <c r="CK20" s="1768"/>
      <c r="CL20" s="642"/>
      <c r="CM20" s="683"/>
      <c r="CN20" s="650"/>
      <c r="CO20" s="642"/>
      <c r="CP20" s="683"/>
      <c r="CQ20" s="650"/>
      <c r="CR20" s="642"/>
      <c r="CS20" s="683"/>
      <c r="CT20" s="650"/>
      <c r="CU20" s="642"/>
      <c r="CV20" s="683"/>
      <c r="CW20" s="650"/>
      <c r="CX20" s="642"/>
      <c r="CY20" s="683"/>
      <c r="CZ20" s="650"/>
      <c r="DA20" s="643">
        <v>0</v>
      </c>
      <c r="DB20" s="684">
        <v>0</v>
      </c>
      <c r="DC20" s="651">
        <v>0</v>
      </c>
      <c r="DD20" s="643">
        <v>0</v>
      </c>
      <c r="DE20" s="684">
        <v>7246.4000000000005</v>
      </c>
      <c r="DF20" s="651">
        <v>7246.4000000000005</v>
      </c>
      <c r="DG20" s="642"/>
      <c r="DH20" s="683"/>
      <c r="DI20" s="650"/>
      <c r="DJ20" s="642"/>
      <c r="DK20" s="683"/>
      <c r="DL20" s="650"/>
      <c r="DM20" s="642">
        <v>0</v>
      </c>
      <c r="DN20" s="683">
        <v>0</v>
      </c>
      <c r="DO20" s="650">
        <v>0</v>
      </c>
      <c r="DP20" s="642"/>
      <c r="DQ20" s="683"/>
      <c r="DR20" s="650"/>
      <c r="DS20" s="642"/>
      <c r="DT20" s="683"/>
      <c r="DU20" s="650"/>
      <c r="DV20" s="643">
        <v>0</v>
      </c>
      <c r="DW20" s="684">
        <v>7246.4000000000005</v>
      </c>
      <c r="DX20" s="651">
        <v>7246.4000000000005</v>
      </c>
      <c r="DY20" s="704">
        <v>100</v>
      </c>
      <c r="DZ20" s="139"/>
      <c r="EA20" s="139"/>
      <c r="EB20" s="139"/>
      <c r="EC20" s="139"/>
      <c r="ED20" s="139"/>
      <c r="EE20" s="139"/>
      <c r="EF20" s="139"/>
      <c r="EG20" s="139"/>
      <c r="EH20" s="139"/>
      <c r="EI20" s="139"/>
      <c r="EJ20" s="139"/>
      <c r="EK20" s="139"/>
      <c r="EL20" s="139"/>
      <c r="EM20" s="139"/>
      <c r="EN20" s="139"/>
      <c r="EO20" s="139"/>
      <c r="EP20" s="139"/>
      <c r="EQ20" s="139"/>
      <c r="ER20" s="139"/>
      <c r="ES20" s="139"/>
      <c r="ET20" s="139"/>
      <c r="EU20" s="139"/>
      <c r="EV20" s="139"/>
      <c r="EW20" s="139"/>
      <c r="EX20" s="139"/>
      <c r="EY20" s="139"/>
      <c r="EZ20" s="139"/>
      <c r="FA20" s="139"/>
      <c r="FB20" s="139"/>
      <c r="FC20" s="139"/>
      <c r="FD20" s="139"/>
      <c r="FE20" s="139"/>
      <c r="FF20" s="139"/>
      <c r="FG20" s="139"/>
      <c r="FH20" s="139"/>
      <c r="FI20" s="139"/>
      <c r="FJ20" s="139"/>
      <c r="FK20" s="139"/>
      <c r="FL20" s="139"/>
      <c r="FM20" s="139"/>
      <c r="FN20" s="139"/>
      <c r="FO20" s="139"/>
      <c r="FP20" s="139"/>
      <c r="FQ20" s="139"/>
      <c r="FR20" s="139"/>
      <c r="FS20" s="139"/>
      <c r="FT20" s="139"/>
      <c r="FU20" s="139"/>
      <c r="FV20" s="139"/>
      <c r="FW20" s="139"/>
      <c r="FX20" s="139"/>
      <c r="FY20" s="139"/>
      <c r="FZ20" s="139"/>
      <c r="GA20" s="139"/>
      <c r="GB20" s="139"/>
      <c r="GC20" s="139"/>
      <c r="GD20" s="139"/>
      <c r="GE20" s="139"/>
      <c r="GF20" s="139"/>
      <c r="GG20" s="139"/>
      <c r="GH20" s="139"/>
      <c r="GI20" s="139"/>
      <c r="GJ20" s="139"/>
      <c r="GK20" s="139"/>
      <c r="GL20" s="139"/>
      <c r="GM20" s="139"/>
      <c r="GN20" s="139"/>
      <c r="GO20" s="139"/>
      <c r="GP20" s="139"/>
      <c r="GQ20" s="139"/>
      <c r="GR20" s="139"/>
      <c r="GS20" s="139"/>
      <c r="GT20" s="139"/>
      <c r="GU20" s="139"/>
      <c r="GV20" s="139"/>
      <c r="GW20" s="139"/>
      <c r="GX20" s="139"/>
      <c r="GY20" s="139"/>
      <c r="GZ20" s="139"/>
      <c r="HA20" s="139"/>
      <c r="HB20" s="139"/>
      <c r="HC20" s="139"/>
      <c r="HD20" s="139"/>
      <c r="HE20" s="139"/>
      <c r="HF20" s="139"/>
      <c r="HG20" s="139"/>
      <c r="HH20" s="139"/>
      <c r="HI20" s="139"/>
      <c r="HJ20" s="139"/>
      <c r="HK20" s="139"/>
      <c r="HL20" s="139"/>
      <c r="HM20" s="139"/>
      <c r="HN20" s="139"/>
      <c r="HO20" s="139"/>
      <c r="HP20" s="139"/>
    </row>
    <row r="21" spans="1:238" ht="12.75" customHeight="1" x14ac:dyDescent="0.2">
      <c r="A21" s="2306" t="s">
        <v>897</v>
      </c>
      <c r="B21" s="2310" t="s">
        <v>1043</v>
      </c>
      <c r="C21" s="642"/>
      <c r="D21" s="683"/>
      <c r="E21" s="650"/>
      <c r="F21" s="642"/>
      <c r="G21" s="683"/>
      <c r="H21" s="650"/>
      <c r="I21" s="642"/>
      <c r="J21" s="683"/>
      <c r="K21" s="650"/>
      <c r="L21" s="642"/>
      <c r="M21" s="683"/>
      <c r="N21" s="650"/>
      <c r="O21" s="642"/>
      <c r="P21" s="683"/>
      <c r="Q21" s="650"/>
      <c r="R21" s="642"/>
      <c r="S21" s="683"/>
      <c r="T21" s="650"/>
      <c r="U21" s="642"/>
      <c r="V21" s="683"/>
      <c r="W21" s="650"/>
      <c r="X21" s="642"/>
      <c r="Y21" s="683"/>
      <c r="Z21" s="650"/>
      <c r="AA21" s="642"/>
      <c r="AB21" s="683"/>
      <c r="AC21" s="650"/>
      <c r="AD21" s="642"/>
      <c r="AE21" s="683"/>
      <c r="AF21" s="650"/>
      <c r="AG21" s="642"/>
      <c r="AH21" s="683"/>
      <c r="AI21" s="650"/>
      <c r="AJ21" s="642"/>
      <c r="AK21" s="683"/>
      <c r="AL21" s="650"/>
      <c r="AM21" s="642"/>
      <c r="AN21" s="683"/>
      <c r="AO21" s="650"/>
      <c r="AP21" s="642"/>
      <c r="AQ21" s="683"/>
      <c r="AR21" s="650"/>
      <c r="AS21" s="642"/>
      <c r="AT21" s="683"/>
      <c r="AU21" s="650"/>
      <c r="AV21" s="642"/>
      <c r="AW21" s="683"/>
      <c r="AX21" s="650"/>
      <c r="AY21" s="642"/>
      <c r="AZ21" s="683"/>
      <c r="BA21" s="650"/>
      <c r="BB21" s="643"/>
      <c r="BC21" s="684">
        <v>12704.960999999999</v>
      </c>
      <c r="BD21" s="651">
        <v>12704.960999999999</v>
      </c>
      <c r="BE21" s="642"/>
      <c r="BF21" s="683"/>
      <c r="BG21" s="650"/>
      <c r="BH21" s="643">
        <v>0</v>
      </c>
      <c r="BI21" s="684">
        <v>12704.960999999999</v>
      </c>
      <c r="BJ21" s="651">
        <v>12704.960999999999</v>
      </c>
      <c r="BK21" s="642"/>
      <c r="BL21" s="683"/>
      <c r="BM21" s="650"/>
      <c r="BN21" s="642"/>
      <c r="BO21" s="683"/>
      <c r="BP21" s="650"/>
      <c r="BQ21" s="642"/>
      <c r="BR21" s="683"/>
      <c r="BS21" s="650"/>
      <c r="BT21" s="642"/>
      <c r="BU21" s="683"/>
      <c r="BV21" s="650"/>
      <c r="BW21" s="642"/>
      <c r="BX21" s="683"/>
      <c r="BY21" s="650"/>
      <c r="BZ21" s="642"/>
      <c r="CA21" s="683"/>
      <c r="CB21" s="650"/>
      <c r="CC21" s="642"/>
      <c r="CD21" s="683"/>
      <c r="CE21" s="650"/>
      <c r="CF21" s="642"/>
      <c r="CG21" s="683"/>
      <c r="CH21" s="650"/>
      <c r="CI21" s="642"/>
      <c r="CJ21" s="683"/>
      <c r="CK21" s="1768"/>
      <c r="CL21" s="642"/>
      <c r="CM21" s="683"/>
      <c r="CN21" s="650"/>
      <c r="CO21" s="642"/>
      <c r="CP21" s="683"/>
      <c r="CQ21" s="650"/>
      <c r="CR21" s="642"/>
      <c r="CS21" s="683"/>
      <c r="CT21" s="650"/>
      <c r="CU21" s="642"/>
      <c r="CV21" s="683"/>
      <c r="CW21" s="650"/>
      <c r="CX21" s="642"/>
      <c r="CY21" s="683"/>
      <c r="CZ21" s="650"/>
      <c r="DA21" s="643">
        <v>0</v>
      </c>
      <c r="DB21" s="684">
        <v>0</v>
      </c>
      <c r="DC21" s="651">
        <v>0</v>
      </c>
      <c r="DD21" s="643">
        <v>0</v>
      </c>
      <c r="DE21" s="684">
        <v>12704.960999999999</v>
      </c>
      <c r="DF21" s="651">
        <v>12704.960999999999</v>
      </c>
      <c r="DG21" s="642"/>
      <c r="DH21" s="683"/>
      <c r="DI21" s="650"/>
      <c r="DJ21" s="642"/>
      <c r="DK21" s="683"/>
      <c r="DL21" s="650"/>
      <c r="DM21" s="642">
        <v>0</v>
      </c>
      <c r="DN21" s="683">
        <v>0</v>
      </c>
      <c r="DO21" s="650">
        <v>0</v>
      </c>
      <c r="DP21" s="642"/>
      <c r="DQ21" s="683"/>
      <c r="DR21" s="650"/>
      <c r="DS21" s="642"/>
      <c r="DT21" s="683"/>
      <c r="DU21" s="650"/>
      <c r="DV21" s="643">
        <v>0</v>
      </c>
      <c r="DW21" s="684">
        <v>12704.960999999999</v>
      </c>
      <c r="DX21" s="651">
        <v>12704.960999999999</v>
      </c>
      <c r="DY21" s="704">
        <v>0</v>
      </c>
      <c r="DZ21" s="139"/>
      <c r="EA21" s="139"/>
      <c r="EB21" s="139"/>
      <c r="EC21" s="139"/>
      <c r="ED21" s="139"/>
      <c r="EE21" s="139"/>
      <c r="EF21" s="139"/>
      <c r="EG21" s="139"/>
      <c r="EH21" s="139"/>
      <c r="EI21" s="139"/>
      <c r="EJ21" s="139"/>
      <c r="EK21" s="139"/>
      <c r="EL21" s="139"/>
      <c r="EM21" s="139"/>
      <c r="EN21" s="139"/>
      <c r="EO21" s="139"/>
      <c r="EP21" s="139"/>
      <c r="EQ21" s="139"/>
      <c r="ER21" s="139"/>
      <c r="ES21" s="139"/>
      <c r="ET21" s="139"/>
      <c r="EU21" s="139"/>
      <c r="EV21" s="139"/>
      <c r="EW21" s="139"/>
      <c r="EX21" s="139"/>
      <c r="EY21" s="139"/>
      <c r="EZ21" s="139"/>
      <c r="FA21" s="139"/>
      <c r="FB21" s="139"/>
      <c r="FC21" s="139"/>
      <c r="FD21" s="139"/>
      <c r="FE21" s="139"/>
      <c r="FF21" s="139"/>
      <c r="FG21" s="139"/>
      <c r="FH21" s="139"/>
      <c r="FI21" s="139"/>
      <c r="FJ21" s="139"/>
      <c r="FK21" s="139"/>
      <c r="FL21" s="139"/>
      <c r="FM21" s="139"/>
      <c r="FN21" s="139"/>
      <c r="FO21" s="139"/>
      <c r="FP21" s="139"/>
      <c r="FQ21" s="139"/>
      <c r="FR21" s="139"/>
      <c r="FS21" s="139"/>
      <c r="FT21" s="139"/>
      <c r="FU21" s="139"/>
      <c r="FV21" s="139"/>
      <c r="FW21" s="139"/>
      <c r="FX21" s="139"/>
      <c r="FY21" s="139"/>
      <c r="FZ21" s="139"/>
      <c r="GA21" s="139"/>
      <c r="GB21" s="139"/>
      <c r="GC21" s="139"/>
      <c r="GD21" s="139"/>
      <c r="GE21" s="139"/>
      <c r="GF21" s="139"/>
      <c r="GG21" s="139"/>
      <c r="GH21" s="139"/>
      <c r="GI21" s="139"/>
      <c r="GJ21" s="139"/>
      <c r="GK21" s="139"/>
      <c r="GL21" s="139"/>
      <c r="GM21" s="139"/>
      <c r="GN21" s="139"/>
      <c r="GO21" s="139"/>
      <c r="GP21" s="139"/>
      <c r="GQ21" s="139"/>
      <c r="GR21" s="139"/>
      <c r="GS21" s="139"/>
      <c r="GT21" s="139"/>
      <c r="GU21" s="139"/>
      <c r="GV21" s="139"/>
      <c r="GW21" s="139"/>
      <c r="GX21" s="139"/>
      <c r="GY21" s="139"/>
      <c r="GZ21" s="139"/>
      <c r="HA21" s="139"/>
      <c r="HB21" s="139"/>
      <c r="HC21" s="139"/>
      <c r="HD21" s="139"/>
      <c r="HE21" s="139"/>
      <c r="HF21" s="139"/>
      <c r="HG21" s="139"/>
      <c r="HH21" s="139"/>
      <c r="HI21" s="139"/>
      <c r="HJ21" s="139"/>
      <c r="HK21" s="139"/>
      <c r="HL21" s="139"/>
      <c r="HM21" s="139"/>
      <c r="HN21" s="139"/>
      <c r="HO21" s="139"/>
      <c r="HP21" s="139"/>
    </row>
    <row r="22" spans="1:238" s="132" customFormat="1" ht="12.75" customHeight="1" x14ac:dyDescent="0.2">
      <c r="A22" s="2304" t="s">
        <v>564</v>
      </c>
      <c r="B22" s="2305" t="s">
        <v>876</v>
      </c>
      <c r="C22" s="644"/>
      <c r="D22" s="685"/>
      <c r="E22" s="652"/>
      <c r="F22" s="644"/>
      <c r="G22" s="685"/>
      <c r="H22" s="652"/>
      <c r="I22" s="644"/>
      <c r="J22" s="685"/>
      <c r="K22" s="652"/>
      <c r="L22" s="644"/>
      <c r="M22" s="685"/>
      <c r="N22" s="652"/>
      <c r="O22" s="644"/>
      <c r="P22" s="685"/>
      <c r="Q22" s="652"/>
      <c r="R22" s="644"/>
      <c r="S22" s="685"/>
      <c r="T22" s="652"/>
      <c r="U22" s="644"/>
      <c r="V22" s="685"/>
      <c r="W22" s="652"/>
      <c r="X22" s="644"/>
      <c r="Y22" s="685"/>
      <c r="Z22" s="652"/>
      <c r="AA22" s="644"/>
      <c r="AB22" s="685"/>
      <c r="AC22" s="652"/>
      <c r="AD22" s="644"/>
      <c r="AE22" s="685"/>
      <c r="AF22" s="652"/>
      <c r="AG22" s="644"/>
      <c r="AH22" s="685"/>
      <c r="AI22" s="652"/>
      <c r="AJ22" s="644"/>
      <c r="AK22" s="685"/>
      <c r="AL22" s="652"/>
      <c r="AM22" s="644"/>
      <c r="AN22" s="685"/>
      <c r="AO22" s="652"/>
      <c r="AP22" s="644"/>
      <c r="AQ22" s="685"/>
      <c r="AR22" s="652"/>
      <c r="AS22" s="644"/>
      <c r="AT22" s="685"/>
      <c r="AU22" s="652"/>
      <c r="AV22" s="644"/>
      <c r="AW22" s="685"/>
      <c r="AX22" s="652"/>
      <c r="AY22" s="644"/>
      <c r="AZ22" s="685"/>
      <c r="BA22" s="652"/>
      <c r="BB22" s="644"/>
      <c r="BC22" s="688">
        <v>26631</v>
      </c>
      <c r="BD22" s="655">
        <v>26631.494999999999</v>
      </c>
      <c r="BE22" s="644"/>
      <c r="BF22" s="685"/>
      <c r="BG22" s="652"/>
      <c r="BH22" s="647">
        <v>0</v>
      </c>
      <c r="BI22" s="688">
        <v>26631</v>
      </c>
      <c r="BJ22" s="655">
        <v>26631.494999999999</v>
      </c>
      <c r="BK22" s="644"/>
      <c r="BL22" s="685"/>
      <c r="BM22" s="652"/>
      <c r="BN22" s="644"/>
      <c r="BO22" s="685"/>
      <c r="BP22" s="652"/>
      <c r="BQ22" s="644"/>
      <c r="BR22" s="685"/>
      <c r="BS22" s="652"/>
      <c r="BT22" s="644"/>
      <c r="BU22" s="685"/>
      <c r="BV22" s="652"/>
      <c r="BW22" s="644"/>
      <c r="BX22" s="685"/>
      <c r="BY22" s="652"/>
      <c r="BZ22" s="644"/>
      <c r="CA22" s="685"/>
      <c r="CB22" s="652"/>
      <c r="CC22" s="644"/>
      <c r="CD22" s="685"/>
      <c r="CE22" s="652"/>
      <c r="CF22" s="644"/>
      <c r="CG22" s="685"/>
      <c r="CH22" s="652"/>
      <c r="CI22" s="644"/>
      <c r="CJ22" s="685"/>
      <c r="CK22" s="1770"/>
      <c r="CL22" s="644"/>
      <c r="CM22" s="685"/>
      <c r="CN22" s="652"/>
      <c r="CO22" s="644"/>
      <c r="CP22" s="685"/>
      <c r="CQ22" s="652"/>
      <c r="CR22" s="644"/>
      <c r="CS22" s="685"/>
      <c r="CT22" s="652"/>
      <c r="CU22" s="644"/>
      <c r="CV22" s="685"/>
      <c r="CW22" s="652"/>
      <c r="CX22" s="644"/>
      <c r="CY22" s="685"/>
      <c r="CZ22" s="652"/>
      <c r="DA22" s="1589">
        <v>0</v>
      </c>
      <c r="DB22" s="1590">
        <v>0</v>
      </c>
      <c r="DC22" s="1591">
        <v>0</v>
      </c>
      <c r="DD22" s="644">
        <v>0</v>
      </c>
      <c r="DE22" s="685">
        <v>26631</v>
      </c>
      <c r="DF22" s="652">
        <v>26631.494999999999</v>
      </c>
      <c r="DG22" s="644"/>
      <c r="DH22" s="685"/>
      <c r="DI22" s="652"/>
      <c r="DJ22" s="644"/>
      <c r="DK22" s="685"/>
      <c r="DL22" s="652"/>
      <c r="DM22" s="644">
        <v>0</v>
      </c>
      <c r="DN22" s="685">
        <v>0</v>
      </c>
      <c r="DO22" s="652">
        <v>0</v>
      </c>
      <c r="DP22" s="644"/>
      <c r="DQ22" s="685"/>
      <c r="DR22" s="652"/>
      <c r="DS22" s="644"/>
      <c r="DT22" s="685"/>
      <c r="DU22" s="652"/>
      <c r="DV22" s="644">
        <v>0</v>
      </c>
      <c r="DW22" s="685">
        <v>26631</v>
      </c>
      <c r="DX22" s="652">
        <v>26631.494999999999</v>
      </c>
      <c r="DY22" s="706">
        <v>0</v>
      </c>
      <c r="DZ22" s="585"/>
      <c r="EA22" s="585"/>
      <c r="EB22" s="585"/>
      <c r="EC22" s="585"/>
      <c r="ED22" s="585"/>
      <c r="EE22" s="585"/>
      <c r="EF22" s="585"/>
      <c r="EG22" s="585"/>
      <c r="EH22" s="585"/>
      <c r="EI22" s="585"/>
      <c r="EJ22" s="585"/>
      <c r="EK22" s="585"/>
      <c r="EL22" s="585"/>
      <c r="EM22" s="585"/>
      <c r="EN22" s="585"/>
      <c r="EO22" s="585"/>
      <c r="EP22" s="585"/>
      <c r="EQ22" s="585"/>
      <c r="ER22" s="585"/>
      <c r="ES22" s="585"/>
      <c r="ET22" s="585"/>
      <c r="EU22" s="585"/>
      <c r="EV22" s="585"/>
      <c r="EW22" s="585"/>
      <c r="EX22" s="585"/>
      <c r="EY22" s="585"/>
      <c r="EZ22" s="585"/>
      <c r="FA22" s="585"/>
      <c r="FB22" s="585"/>
      <c r="FC22" s="585"/>
      <c r="FD22" s="585"/>
      <c r="FE22" s="585"/>
      <c r="FF22" s="585"/>
      <c r="FG22" s="585"/>
      <c r="FH22" s="585"/>
      <c r="FI22" s="585"/>
      <c r="FJ22" s="585"/>
      <c r="FK22" s="585"/>
      <c r="FL22" s="585"/>
      <c r="FM22" s="585"/>
      <c r="FN22" s="585"/>
      <c r="FO22" s="585"/>
      <c r="FP22" s="585"/>
      <c r="FQ22" s="585"/>
      <c r="FR22" s="585"/>
      <c r="FS22" s="585"/>
      <c r="FT22" s="585"/>
      <c r="FU22" s="585"/>
      <c r="FV22" s="585"/>
      <c r="FW22" s="585"/>
      <c r="FX22" s="585"/>
      <c r="FY22" s="585"/>
      <c r="FZ22" s="585"/>
      <c r="GA22" s="585"/>
      <c r="GB22" s="585"/>
      <c r="GC22" s="585"/>
      <c r="GD22" s="585"/>
      <c r="GE22" s="585"/>
      <c r="GF22" s="585"/>
      <c r="GG22" s="585"/>
      <c r="GH22" s="585"/>
      <c r="GI22" s="585"/>
      <c r="GJ22" s="585"/>
      <c r="GK22" s="585"/>
      <c r="GL22" s="585"/>
      <c r="GM22" s="585"/>
      <c r="GN22" s="585"/>
      <c r="GO22" s="585"/>
      <c r="GP22" s="585"/>
      <c r="GQ22" s="585"/>
      <c r="GR22" s="585"/>
      <c r="GS22" s="585"/>
      <c r="GT22" s="585"/>
      <c r="GU22" s="585"/>
      <c r="GV22" s="585"/>
      <c r="GW22" s="585"/>
      <c r="GX22" s="585"/>
      <c r="GY22" s="585"/>
      <c r="GZ22" s="585"/>
      <c r="HA22" s="585"/>
      <c r="HB22" s="585"/>
      <c r="HC22" s="585"/>
      <c r="HD22" s="585"/>
      <c r="HE22" s="585"/>
      <c r="HF22" s="585"/>
      <c r="HG22" s="585"/>
      <c r="HH22" s="585"/>
      <c r="HI22" s="585"/>
      <c r="HJ22" s="585"/>
      <c r="HK22" s="585"/>
      <c r="HL22" s="585"/>
      <c r="HM22" s="585"/>
      <c r="HN22" s="585"/>
      <c r="HO22" s="585"/>
      <c r="HP22" s="585"/>
      <c r="HQ22" s="585"/>
      <c r="HR22" s="585"/>
      <c r="HS22" s="585"/>
      <c r="HT22" s="585"/>
      <c r="HU22" s="585"/>
      <c r="HV22" s="585"/>
      <c r="HW22" s="585"/>
      <c r="HX22" s="585"/>
      <c r="HY22" s="585"/>
      <c r="HZ22" s="585"/>
      <c r="IA22" s="585"/>
      <c r="IB22" s="585"/>
      <c r="IC22" s="585"/>
      <c r="ID22" s="585"/>
    </row>
    <row r="23" spans="1:238" ht="12.75" customHeight="1" x14ac:dyDescent="0.2">
      <c r="A23" s="2304" t="s">
        <v>565</v>
      </c>
      <c r="B23" s="2311" t="s">
        <v>941</v>
      </c>
      <c r="C23" s="641"/>
      <c r="D23" s="682"/>
      <c r="E23" s="649"/>
      <c r="F23" s="641"/>
      <c r="G23" s="682"/>
      <c r="H23" s="649"/>
      <c r="I23" s="641"/>
      <c r="J23" s="682"/>
      <c r="K23" s="649"/>
      <c r="L23" s="641"/>
      <c r="M23" s="682"/>
      <c r="N23" s="649"/>
      <c r="O23" s="641"/>
      <c r="P23" s="682"/>
      <c r="Q23" s="649"/>
      <c r="R23" s="641"/>
      <c r="S23" s="682"/>
      <c r="T23" s="649"/>
      <c r="U23" s="641"/>
      <c r="V23" s="682"/>
      <c r="W23" s="649"/>
      <c r="X23" s="641"/>
      <c r="Y23" s="682"/>
      <c r="Z23" s="649"/>
      <c r="AA23" s="641"/>
      <c r="AB23" s="682"/>
      <c r="AC23" s="649"/>
      <c r="AD23" s="641"/>
      <c r="AE23" s="682"/>
      <c r="AF23" s="649"/>
      <c r="AG23" s="641"/>
      <c r="AH23" s="682"/>
      <c r="AI23" s="649"/>
      <c r="AJ23" s="641"/>
      <c r="AK23" s="682"/>
      <c r="AL23" s="649"/>
      <c r="AM23" s="641"/>
      <c r="AN23" s="682"/>
      <c r="AO23" s="649"/>
      <c r="AP23" s="641"/>
      <c r="AQ23" s="682"/>
      <c r="AR23" s="649"/>
      <c r="AS23" s="641"/>
      <c r="AT23" s="682"/>
      <c r="AU23" s="649"/>
      <c r="AV23" s="641"/>
      <c r="AW23" s="682"/>
      <c r="AX23" s="649"/>
      <c r="AY23" s="641"/>
      <c r="AZ23" s="682"/>
      <c r="BA23" s="649"/>
      <c r="BB23" s="641"/>
      <c r="BC23" s="682"/>
      <c r="BD23" s="649"/>
      <c r="BE23" s="641"/>
      <c r="BF23" s="682"/>
      <c r="BG23" s="649"/>
      <c r="BH23" s="1659">
        <v>0</v>
      </c>
      <c r="BI23" s="1660">
        <v>0</v>
      </c>
      <c r="BJ23" s="1661">
        <v>0</v>
      </c>
      <c r="BK23" s="641"/>
      <c r="BL23" s="682"/>
      <c r="BM23" s="649"/>
      <c r="BN23" s="641"/>
      <c r="BO23" s="682"/>
      <c r="BP23" s="649"/>
      <c r="BQ23" s="641"/>
      <c r="BR23" s="682"/>
      <c r="BS23" s="649"/>
      <c r="BT23" s="641"/>
      <c r="BU23" s="682"/>
      <c r="BV23" s="649"/>
      <c r="BW23" s="641"/>
      <c r="BX23" s="682"/>
      <c r="BY23" s="649"/>
      <c r="BZ23" s="641"/>
      <c r="CA23" s="682"/>
      <c r="CB23" s="649"/>
      <c r="CC23" s="641"/>
      <c r="CD23" s="682"/>
      <c r="CE23" s="649"/>
      <c r="CF23" s="641"/>
      <c r="CG23" s="682"/>
      <c r="CH23" s="649"/>
      <c r="CI23" s="641"/>
      <c r="CJ23" s="682"/>
      <c r="CK23" s="1766"/>
      <c r="CL23" s="641"/>
      <c r="CM23" s="682"/>
      <c r="CN23" s="649"/>
      <c r="CO23" s="641"/>
      <c r="CP23" s="682"/>
      <c r="CQ23" s="649"/>
      <c r="CR23" s="641"/>
      <c r="CS23" s="682"/>
      <c r="CT23" s="649"/>
      <c r="CU23" s="641"/>
      <c r="CV23" s="682"/>
      <c r="CW23" s="649"/>
      <c r="CX23" s="641"/>
      <c r="CY23" s="682"/>
      <c r="CZ23" s="649"/>
      <c r="DA23" s="1589">
        <v>0</v>
      </c>
      <c r="DB23" s="1590">
        <v>0</v>
      </c>
      <c r="DC23" s="1591">
        <v>0</v>
      </c>
      <c r="DD23" s="641">
        <v>0</v>
      </c>
      <c r="DE23" s="682">
        <v>0</v>
      </c>
      <c r="DF23" s="649">
        <v>0</v>
      </c>
      <c r="DG23" s="641"/>
      <c r="DH23" s="682"/>
      <c r="DI23" s="649"/>
      <c r="DJ23" s="641"/>
      <c r="DK23" s="682"/>
      <c r="DL23" s="649"/>
      <c r="DM23" s="641">
        <v>0</v>
      </c>
      <c r="DN23" s="682">
        <v>0</v>
      </c>
      <c r="DO23" s="649">
        <v>0</v>
      </c>
      <c r="DP23" s="641"/>
      <c r="DQ23" s="682"/>
      <c r="DR23" s="649"/>
      <c r="DS23" s="641"/>
      <c r="DT23" s="682"/>
      <c r="DU23" s="649"/>
      <c r="DV23" s="641">
        <v>0</v>
      </c>
      <c r="DW23" s="682">
        <v>0</v>
      </c>
      <c r="DX23" s="649">
        <v>0</v>
      </c>
      <c r="DY23" s="706">
        <v>0</v>
      </c>
      <c r="DZ23" s="139"/>
      <c r="EA23" s="139"/>
      <c r="EB23" s="139"/>
      <c r="EC23" s="139"/>
      <c r="ED23" s="139"/>
      <c r="EE23" s="139"/>
      <c r="EF23" s="139"/>
      <c r="EG23" s="139"/>
      <c r="EH23" s="139"/>
      <c r="EI23" s="139"/>
      <c r="EJ23" s="139"/>
      <c r="EK23" s="139"/>
      <c r="EL23" s="139"/>
      <c r="EM23" s="139"/>
      <c r="EN23" s="139"/>
      <c r="EO23" s="139"/>
      <c r="EP23" s="139"/>
      <c r="EQ23" s="139"/>
      <c r="ER23" s="139"/>
      <c r="ES23" s="139"/>
      <c r="ET23" s="139"/>
      <c r="EU23" s="139"/>
      <c r="EV23" s="139"/>
      <c r="EW23" s="139"/>
      <c r="EX23" s="139"/>
      <c r="EY23" s="139"/>
      <c r="EZ23" s="139"/>
      <c r="FA23" s="139"/>
      <c r="FB23" s="139"/>
      <c r="FC23" s="139"/>
      <c r="FD23" s="139"/>
      <c r="FE23" s="139"/>
      <c r="FF23" s="139"/>
      <c r="FG23" s="139"/>
      <c r="FH23" s="139"/>
      <c r="FI23" s="139"/>
      <c r="FJ23" s="139"/>
      <c r="FK23" s="139"/>
      <c r="FL23" s="139"/>
      <c r="FM23" s="139"/>
      <c r="FN23" s="139"/>
      <c r="FO23" s="139"/>
      <c r="FP23" s="139"/>
      <c r="FQ23" s="139"/>
      <c r="FR23" s="139"/>
      <c r="FS23" s="139"/>
      <c r="FT23" s="139"/>
      <c r="FU23" s="139"/>
      <c r="FV23" s="139"/>
      <c r="FW23" s="139"/>
      <c r="FX23" s="139"/>
      <c r="FY23" s="139"/>
      <c r="FZ23" s="139"/>
      <c r="GA23" s="139"/>
      <c r="GB23" s="139"/>
      <c r="GC23" s="139"/>
      <c r="GD23" s="139"/>
      <c r="GE23" s="139"/>
      <c r="GF23" s="139"/>
      <c r="GG23" s="139"/>
      <c r="GH23" s="139"/>
      <c r="GI23" s="139"/>
      <c r="GJ23" s="139"/>
      <c r="GK23" s="139"/>
      <c r="GL23" s="139"/>
      <c r="GM23" s="139"/>
      <c r="GN23" s="139"/>
      <c r="GO23" s="139"/>
      <c r="GP23" s="139"/>
      <c r="GQ23" s="139"/>
      <c r="GR23" s="139"/>
      <c r="GS23" s="139"/>
      <c r="GT23" s="139"/>
      <c r="GU23" s="139"/>
      <c r="GV23" s="139"/>
      <c r="GW23" s="139"/>
      <c r="GX23" s="139"/>
      <c r="GY23" s="139"/>
      <c r="GZ23" s="139"/>
      <c r="HA23" s="139"/>
      <c r="HB23" s="139"/>
      <c r="HC23" s="139"/>
      <c r="HD23" s="139"/>
      <c r="HE23" s="139"/>
      <c r="HF23" s="139"/>
      <c r="HG23" s="139"/>
      <c r="HH23" s="139"/>
      <c r="HI23" s="139"/>
      <c r="HJ23" s="139"/>
      <c r="HK23" s="139"/>
      <c r="HL23" s="139"/>
      <c r="HM23" s="139"/>
      <c r="HN23" s="139"/>
      <c r="HO23" s="139"/>
      <c r="HP23" s="139"/>
    </row>
    <row r="24" spans="1:238" ht="12.75" customHeight="1" x14ac:dyDescent="0.2">
      <c r="A24" s="2304" t="s">
        <v>566</v>
      </c>
      <c r="B24" s="2311" t="s">
        <v>947</v>
      </c>
      <c r="C24" s="1586"/>
      <c r="D24" s="1587"/>
      <c r="E24" s="1588"/>
      <c r="F24" s="1586"/>
      <c r="G24" s="1587"/>
      <c r="H24" s="1588"/>
      <c r="I24" s="1586"/>
      <c r="J24" s="1587"/>
      <c r="K24" s="1588"/>
      <c r="L24" s="1586"/>
      <c r="M24" s="1587"/>
      <c r="N24" s="1588"/>
      <c r="O24" s="1586"/>
      <c r="P24" s="1587"/>
      <c r="Q24" s="1588"/>
      <c r="R24" s="1586"/>
      <c r="S24" s="1587"/>
      <c r="T24" s="1588"/>
      <c r="U24" s="1586"/>
      <c r="V24" s="1587"/>
      <c r="W24" s="1588"/>
      <c r="X24" s="1586"/>
      <c r="Y24" s="1587"/>
      <c r="Z24" s="1588"/>
      <c r="AA24" s="1586"/>
      <c r="AB24" s="1587"/>
      <c r="AC24" s="1588"/>
      <c r="AD24" s="1586"/>
      <c r="AE24" s="1587"/>
      <c r="AF24" s="1588"/>
      <c r="AG24" s="1586"/>
      <c r="AH24" s="1587"/>
      <c r="AI24" s="1588"/>
      <c r="AJ24" s="1586"/>
      <c r="AK24" s="1587"/>
      <c r="AL24" s="1588"/>
      <c r="AM24" s="1586"/>
      <c r="AN24" s="1587"/>
      <c r="AO24" s="1588"/>
      <c r="AP24" s="1586"/>
      <c r="AQ24" s="1587"/>
      <c r="AR24" s="1588"/>
      <c r="AS24" s="1586"/>
      <c r="AT24" s="1587"/>
      <c r="AU24" s="1588"/>
      <c r="AV24" s="1586"/>
      <c r="AW24" s="1587"/>
      <c r="AX24" s="1588"/>
      <c r="AY24" s="1586"/>
      <c r="AZ24" s="1587"/>
      <c r="BA24" s="1588"/>
      <c r="BB24" s="1586"/>
      <c r="BC24" s="1587"/>
      <c r="BD24" s="1588"/>
      <c r="BE24" s="1586"/>
      <c r="BF24" s="1587"/>
      <c r="BG24" s="1588"/>
      <c r="BH24" s="1586">
        <v>0</v>
      </c>
      <c r="BI24" s="1587">
        <v>0</v>
      </c>
      <c r="BJ24" s="1588">
        <v>0</v>
      </c>
      <c r="BK24" s="1586"/>
      <c r="BL24" s="1587"/>
      <c r="BM24" s="1588"/>
      <c r="BN24" s="1586"/>
      <c r="BO24" s="1587"/>
      <c r="BP24" s="1588"/>
      <c r="BQ24" s="1586"/>
      <c r="BR24" s="1587"/>
      <c r="BS24" s="1588"/>
      <c r="BT24" s="1586"/>
      <c r="BU24" s="1587"/>
      <c r="BV24" s="1588"/>
      <c r="BW24" s="1586"/>
      <c r="BX24" s="1587"/>
      <c r="BY24" s="1588"/>
      <c r="BZ24" s="1586"/>
      <c r="CA24" s="1587"/>
      <c r="CB24" s="1588"/>
      <c r="CC24" s="1586"/>
      <c r="CD24" s="1587"/>
      <c r="CE24" s="1588"/>
      <c r="CF24" s="1586"/>
      <c r="CG24" s="1587"/>
      <c r="CH24" s="1588"/>
      <c r="CI24" s="1586"/>
      <c r="CJ24" s="1587"/>
      <c r="CK24" s="1767"/>
      <c r="CL24" s="1586"/>
      <c r="CM24" s="1587"/>
      <c r="CN24" s="1588"/>
      <c r="CO24" s="1586"/>
      <c r="CP24" s="1587"/>
      <c r="CQ24" s="1588"/>
      <c r="CR24" s="1586"/>
      <c r="CS24" s="1587"/>
      <c r="CT24" s="1588"/>
      <c r="CU24" s="1586"/>
      <c r="CV24" s="1587"/>
      <c r="CW24" s="1588"/>
      <c r="CX24" s="1586"/>
      <c r="CY24" s="1587"/>
      <c r="CZ24" s="1588"/>
      <c r="DA24" s="1589">
        <v>0</v>
      </c>
      <c r="DB24" s="1590">
        <v>0</v>
      </c>
      <c r="DC24" s="1591">
        <v>0</v>
      </c>
      <c r="DD24" s="1586">
        <v>0</v>
      </c>
      <c r="DE24" s="1587">
        <v>0</v>
      </c>
      <c r="DF24" s="1588">
        <v>0</v>
      </c>
      <c r="DG24" s="1586"/>
      <c r="DH24" s="1587"/>
      <c r="DI24" s="1588"/>
      <c r="DJ24" s="1586"/>
      <c r="DK24" s="1587"/>
      <c r="DL24" s="1588"/>
      <c r="DM24" s="1586">
        <v>0</v>
      </c>
      <c r="DN24" s="1587">
        <v>0</v>
      </c>
      <c r="DO24" s="1588">
        <v>0</v>
      </c>
      <c r="DP24" s="1586"/>
      <c r="DQ24" s="1587"/>
      <c r="DR24" s="1588"/>
      <c r="DS24" s="1586"/>
      <c r="DT24" s="1587"/>
      <c r="DU24" s="1588"/>
      <c r="DV24" s="1586">
        <v>0</v>
      </c>
      <c r="DW24" s="1587">
        <v>0</v>
      </c>
      <c r="DX24" s="1588">
        <v>0</v>
      </c>
      <c r="DY24" s="1650">
        <v>0</v>
      </c>
      <c r="DZ24" s="139"/>
      <c r="EA24" s="139"/>
      <c r="EB24" s="139"/>
      <c r="EC24" s="139"/>
      <c r="ED24" s="139"/>
      <c r="EE24" s="139"/>
      <c r="EF24" s="139"/>
      <c r="EG24" s="139"/>
      <c r="EH24" s="139"/>
      <c r="EI24" s="139"/>
      <c r="EJ24" s="139"/>
      <c r="EK24" s="139"/>
      <c r="EL24" s="139"/>
      <c r="EM24" s="139"/>
      <c r="EN24" s="139"/>
      <c r="EO24" s="139"/>
      <c r="EP24" s="139"/>
      <c r="EQ24" s="139"/>
      <c r="ER24" s="139"/>
      <c r="ES24" s="139"/>
      <c r="ET24" s="139"/>
      <c r="EU24" s="139"/>
      <c r="EV24" s="139"/>
      <c r="EW24" s="139"/>
      <c r="EX24" s="139"/>
      <c r="EY24" s="139"/>
      <c r="EZ24" s="139"/>
      <c r="FA24" s="139"/>
      <c r="FB24" s="139"/>
      <c r="FC24" s="139"/>
      <c r="FD24" s="139"/>
      <c r="FE24" s="139"/>
      <c r="FF24" s="139"/>
      <c r="FG24" s="139"/>
      <c r="FH24" s="139"/>
      <c r="FI24" s="139"/>
      <c r="FJ24" s="139"/>
      <c r="FK24" s="139"/>
      <c r="FL24" s="139"/>
      <c r="FM24" s="139"/>
      <c r="FN24" s="139"/>
      <c r="FO24" s="139"/>
      <c r="FP24" s="139"/>
      <c r="FQ24" s="139"/>
      <c r="FR24" s="139"/>
      <c r="FS24" s="139"/>
      <c r="FT24" s="139"/>
      <c r="FU24" s="139"/>
      <c r="FV24" s="139"/>
      <c r="FW24" s="139"/>
      <c r="FX24" s="139"/>
      <c r="FY24" s="139"/>
      <c r="FZ24" s="139"/>
      <c r="GA24" s="139"/>
      <c r="GB24" s="139"/>
      <c r="GC24" s="139"/>
      <c r="GD24" s="139"/>
      <c r="GE24" s="139"/>
      <c r="GF24" s="139"/>
      <c r="GG24" s="139"/>
      <c r="GH24" s="139"/>
      <c r="GI24" s="139"/>
      <c r="GJ24" s="139"/>
      <c r="GK24" s="139"/>
      <c r="GL24" s="139"/>
      <c r="GM24" s="139"/>
      <c r="GN24" s="139"/>
      <c r="GO24" s="139"/>
      <c r="GP24" s="139"/>
      <c r="GQ24" s="139"/>
      <c r="GR24" s="139"/>
      <c r="GS24" s="139"/>
      <c r="GT24" s="139"/>
      <c r="GU24" s="139"/>
      <c r="GV24" s="139"/>
      <c r="GW24" s="139"/>
      <c r="GX24" s="139"/>
      <c r="GY24" s="139"/>
      <c r="GZ24" s="139"/>
      <c r="HA24" s="139"/>
      <c r="HB24" s="139"/>
      <c r="HC24" s="139"/>
      <c r="HD24" s="139"/>
      <c r="HE24" s="139"/>
      <c r="HF24" s="139"/>
      <c r="HG24" s="139"/>
      <c r="HH24" s="139"/>
      <c r="HI24" s="139"/>
      <c r="HJ24" s="139"/>
      <c r="HK24" s="139"/>
      <c r="HL24" s="139"/>
      <c r="HM24" s="139"/>
      <c r="HN24" s="139"/>
      <c r="HO24" s="139"/>
      <c r="HP24" s="139"/>
    </row>
    <row r="25" spans="1:238" ht="12.75" customHeight="1" x14ac:dyDescent="0.2">
      <c r="A25" s="2304" t="s">
        <v>37</v>
      </c>
      <c r="B25" s="2311" t="s">
        <v>948</v>
      </c>
      <c r="C25" s="1589"/>
      <c r="D25" s="1590"/>
      <c r="E25" s="1591"/>
      <c r="F25" s="1589"/>
      <c r="G25" s="1590"/>
      <c r="H25" s="1591"/>
      <c r="I25" s="1589"/>
      <c r="J25" s="1590"/>
      <c r="K25" s="1591"/>
      <c r="L25" s="1589"/>
      <c r="M25" s="1590"/>
      <c r="N25" s="1591"/>
      <c r="O25" s="1589"/>
      <c r="P25" s="1590"/>
      <c r="Q25" s="1591"/>
      <c r="R25" s="1589"/>
      <c r="S25" s="1590"/>
      <c r="T25" s="1591"/>
      <c r="U25" s="1589"/>
      <c r="V25" s="1590"/>
      <c r="W25" s="1591"/>
      <c r="X25" s="1589"/>
      <c r="Y25" s="1590"/>
      <c r="Z25" s="1591"/>
      <c r="AA25" s="1589"/>
      <c r="AB25" s="1590"/>
      <c r="AC25" s="1591"/>
      <c r="AD25" s="1589"/>
      <c r="AE25" s="1590"/>
      <c r="AF25" s="1591"/>
      <c r="AG25" s="1589"/>
      <c r="AH25" s="1590"/>
      <c r="AI25" s="1591"/>
      <c r="AJ25" s="1589"/>
      <c r="AK25" s="1590"/>
      <c r="AL25" s="1591"/>
      <c r="AM25" s="1589"/>
      <c r="AN25" s="1590"/>
      <c r="AO25" s="1591"/>
      <c r="AP25" s="1589"/>
      <c r="AQ25" s="1590"/>
      <c r="AR25" s="1591"/>
      <c r="AS25" s="1589"/>
      <c r="AT25" s="1590"/>
      <c r="AU25" s="1591"/>
      <c r="AV25" s="1589"/>
      <c r="AW25" s="1590"/>
      <c r="AX25" s="1591"/>
      <c r="AY25" s="1589"/>
      <c r="AZ25" s="1590"/>
      <c r="BA25" s="1591"/>
      <c r="BB25" s="1589"/>
      <c r="BC25" s="1590"/>
      <c r="BD25" s="1591"/>
      <c r="BE25" s="1589"/>
      <c r="BF25" s="1590"/>
      <c r="BG25" s="1591"/>
      <c r="BH25" s="1589">
        <v>0</v>
      </c>
      <c r="BI25" s="1590">
        <v>0</v>
      </c>
      <c r="BJ25" s="1591">
        <v>0</v>
      </c>
      <c r="BK25" s="1589"/>
      <c r="BL25" s="1590"/>
      <c r="BM25" s="1591"/>
      <c r="BN25" s="1589"/>
      <c r="BO25" s="1590"/>
      <c r="BP25" s="1591"/>
      <c r="BQ25" s="1589"/>
      <c r="BR25" s="1590"/>
      <c r="BS25" s="1591"/>
      <c r="BT25" s="1589"/>
      <c r="BU25" s="1590"/>
      <c r="BV25" s="1591"/>
      <c r="BW25" s="1589"/>
      <c r="BX25" s="1590"/>
      <c r="BY25" s="1591"/>
      <c r="BZ25" s="1589"/>
      <c r="CA25" s="1590"/>
      <c r="CB25" s="1591"/>
      <c r="CC25" s="1589"/>
      <c r="CD25" s="1590"/>
      <c r="CE25" s="1591"/>
      <c r="CF25" s="1589"/>
      <c r="CG25" s="1590"/>
      <c r="CH25" s="1591"/>
      <c r="CI25" s="1589"/>
      <c r="CJ25" s="1590"/>
      <c r="CK25" s="1771"/>
      <c r="CL25" s="1589"/>
      <c r="CM25" s="1590"/>
      <c r="CN25" s="1591"/>
      <c r="CO25" s="1589"/>
      <c r="CP25" s="1590"/>
      <c r="CQ25" s="1591"/>
      <c r="CR25" s="1589"/>
      <c r="CS25" s="1590"/>
      <c r="CT25" s="1591"/>
      <c r="CU25" s="1589"/>
      <c r="CV25" s="1590"/>
      <c r="CW25" s="1591"/>
      <c r="CX25" s="1589"/>
      <c r="CY25" s="1590"/>
      <c r="CZ25" s="1591"/>
      <c r="DA25" s="1589">
        <v>0</v>
      </c>
      <c r="DB25" s="1590">
        <v>0</v>
      </c>
      <c r="DC25" s="1591">
        <v>0</v>
      </c>
      <c r="DD25" s="1589">
        <v>0</v>
      </c>
      <c r="DE25" s="1590">
        <v>0</v>
      </c>
      <c r="DF25" s="1591">
        <v>0</v>
      </c>
      <c r="DG25" s="1589"/>
      <c r="DH25" s="1590"/>
      <c r="DI25" s="1591"/>
      <c r="DJ25" s="1589"/>
      <c r="DK25" s="1590"/>
      <c r="DL25" s="1591"/>
      <c r="DM25" s="1589">
        <v>0</v>
      </c>
      <c r="DN25" s="1590">
        <v>0</v>
      </c>
      <c r="DO25" s="1591">
        <v>0</v>
      </c>
      <c r="DP25" s="1589"/>
      <c r="DQ25" s="1590"/>
      <c r="DR25" s="1591"/>
      <c r="DS25" s="1589"/>
      <c r="DT25" s="1590"/>
      <c r="DU25" s="1591"/>
      <c r="DV25" s="1589">
        <v>0</v>
      </c>
      <c r="DW25" s="1590">
        <v>0</v>
      </c>
      <c r="DX25" s="1591">
        <v>0</v>
      </c>
      <c r="DY25" s="1650">
        <v>0</v>
      </c>
      <c r="DZ25" s="139"/>
      <c r="EA25" s="139"/>
      <c r="EB25" s="139"/>
      <c r="EC25" s="139"/>
      <c r="ED25" s="139"/>
      <c r="EE25" s="139"/>
      <c r="EF25" s="139"/>
      <c r="EG25" s="139"/>
      <c r="EH25" s="139"/>
      <c r="EI25" s="139"/>
      <c r="EJ25" s="139"/>
      <c r="EK25" s="139"/>
      <c r="EL25" s="139"/>
      <c r="EM25" s="139"/>
      <c r="EN25" s="139"/>
      <c r="EO25" s="139"/>
      <c r="EP25" s="139"/>
      <c r="EQ25" s="139"/>
      <c r="ER25" s="139"/>
      <c r="ES25" s="139"/>
      <c r="ET25" s="139"/>
      <c r="EU25" s="139"/>
      <c r="EV25" s="139"/>
      <c r="EW25" s="139"/>
      <c r="EX25" s="139"/>
      <c r="EY25" s="139"/>
      <c r="EZ25" s="139"/>
      <c r="FA25" s="139"/>
      <c r="FB25" s="139"/>
      <c r="FC25" s="139"/>
      <c r="FD25" s="139"/>
      <c r="FE25" s="139"/>
      <c r="FF25" s="139"/>
      <c r="FG25" s="139"/>
      <c r="FH25" s="139"/>
      <c r="FI25" s="139"/>
      <c r="FJ25" s="139"/>
      <c r="FK25" s="139"/>
      <c r="FL25" s="139"/>
      <c r="FM25" s="139"/>
      <c r="FN25" s="139"/>
      <c r="FO25" s="139"/>
      <c r="FP25" s="139"/>
      <c r="FQ25" s="139"/>
      <c r="FR25" s="139"/>
      <c r="FS25" s="139"/>
      <c r="FT25" s="139"/>
      <c r="FU25" s="139"/>
      <c r="FV25" s="139"/>
      <c r="FW25" s="139"/>
      <c r="FX25" s="139"/>
      <c r="FY25" s="139"/>
      <c r="FZ25" s="139"/>
      <c r="GA25" s="139"/>
      <c r="GB25" s="139"/>
      <c r="GC25" s="139"/>
      <c r="GD25" s="139"/>
      <c r="GE25" s="139"/>
      <c r="GF25" s="139"/>
      <c r="GG25" s="139"/>
      <c r="GH25" s="139"/>
      <c r="GI25" s="139"/>
      <c r="GJ25" s="139"/>
      <c r="GK25" s="139"/>
      <c r="GL25" s="139"/>
      <c r="GM25" s="139"/>
      <c r="GN25" s="139"/>
      <c r="GO25" s="139"/>
      <c r="GP25" s="139"/>
      <c r="GQ25" s="139"/>
      <c r="GR25" s="139"/>
      <c r="GS25" s="139"/>
      <c r="GT25" s="139"/>
      <c r="GU25" s="139"/>
      <c r="GV25" s="139"/>
      <c r="GW25" s="139"/>
      <c r="GX25" s="139"/>
      <c r="GY25" s="139"/>
      <c r="GZ25" s="139"/>
      <c r="HA25" s="139"/>
      <c r="HB25" s="139"/>
      <c r="HC25" s="139"/>
      <c r="HD25" s="139"/>
      <c r="HE25" s="139"/>
      <c r="HF25" s="139"/>
      <c r="HG25" s="139"/>
      <c r="HH25" s="139"/>
      <c r="HI25" s="139"/>
      <c r="HJ25" s="139"/>
      <c r="HK25" s="139"/>
      <c r="HL25" s="139"/>
      <c r="HM25" s="139"/>
      <c r="HN25" s="139"/>
      <c r="HO25" s="139"/>
      <c r="HP25" s="139"/>
    </row>
    <row r="26" spans="1:238" ht="12.75" customHeight="1" x14ac:dyDescent="0.2">
      <c r="A26" s="2304" t="s">
        <v>898</v>
      </c>
      <c r="B26" s="2312" t="s">
        <v>942</v>
      </c>
      <c r="C26" s="1589"/>
      <c r="D26" s="1590"/>
      <c r="E26" s="1591"/>
      <c r="F26" s="1589"/>
      <c r="G26" s="1590"/>
      <c r="H26" s="1591"/>
      <c r="I26" s="1589"/>
      <c r="J26" s="1590"/>
      <c r="K26" s="1591"/>
      <c r="L26" s="1589"/>
      <c r="M26" s="1590"/>
      <c r="N26" s="1591"/>
      <c r="O26" s="1589"/>
      <c r="P26" s="1590"/>
      <c r="Q26" s="1591"/>
      <c r="R26" s="1589">
        <v>52000</v>
      </c>
      <c r="S26" s="1590">
        <v>57000</v>
      </c>
      <c r="T26" s="1591">
        <v>56936</v>
      </c>
      <c r="U26" s="1589"/>
      <c r="V26" s="1590"/>
      <c r="W26" s="1591"/>
      <c r="X26" s="1589"/>
      <c r="Y26" s="1590">
        <v>2535.92</v>
      </c>
      <c r="Z26" s="1591">
        <v>2418.8000000000002</v>
      </c>
      <c r="AA26" s="1589"/>
      <c r="AB26" s="1590"/>
      <c r="AC26" s="1591"/>
      <c r="AD26" s="1589"/>
      <c r="AE26" s="1590"/>
      <c r="AF26" s="1591"/>
      <c r="AG26" s="1589"/>
      <c r="AH26" s="1590"/>
      <c r="AI26" s="1591"/>
      <c r="AJ26" s="1589"/>
      <c r="AK26" s="1590"/>
      <c r="AL26" s="1591"/>
      <c r="AM26" s="1589"/>
      <c r="AN26" s="1590"/>
      <c r="AO26" s="1591"/>
      <c r="AP26" s="1589"/>
      <c r="AQ26" s="1590"/>
      <c r="AR26" s="1591"/>
      <c r="AS26" s="1589"/>
      <c r="AT26" s="1590"/>
      <c r="AU26" s="1591">
        <v>6.9169999999999998</v>
      </c>
      <c r="AV26" s="1589"/>
      <c r="AW26" s="1590"/>
      <c r="AX26" s="1591"/>
      <c r="AY26" s="1589"/>
      <c r="AZ26" s="1590"/>
      <c r="BA26" s="1591"/>
      <c r="BB26" s="1589"/>
      <c r="BC26" s="1590"/>
      <c r="BD26" s="1591"/>
      <c r="BE26" s="1589"/>
      <c r="BF26" s="1590"/>
      <c r="BG26" s="1591"/>
      <c r="BH26" s="1589">
        <v>52000</v>
      </c>
      <c r="BI26" s="1590">
        <v>59535.92</v>
      </c>
      <c r="BJ26" s="1591">
        <v>59361.717000000004</v>
      </c>
      <c r="BK26" s="1589"/>
      <c r="BL26" s="1590"/>
      <c r="BM26" s="1591"/>
      <c r="BN26" s="1589"/>
      <c r="BO26" s="1590">
        <v>1300</v>
      </c>
      <c r="BP26" s="1591">
        <v>1300</v>
      </c>
      <c r="BQ26" s="1589"/>
      <c r="BR26" s="1590"/>
      <c r="BS26" s="1591"/>
      <c r="BT26" s="1589"/>
      <c r="BU26" s="1590"/>
      <c r="BV26" s="1591"/>
      <c r="BW26" s="1589"/>
      <c r="BX26" s="1590"/>
      <c r="BY26" s="1591"/>
      <c r="BZ26" s="1589"/>
      <c r="CA26" s="1590"/>
      <c r="CB26" s="1591"/>
      <c r="CC26" s="1589"/>
      <c r="CD26" s="1590"/>
      <c r="CE26" s="1591"/>
      <c r="CF26" s="1589"/>
      <c r="CG26" s="1590"/>
      <c r="CH26" s="1591"/>
      <c r="CI26" s="1589"/>
      <c r="CJ26" s="1590">
        <v>648</v>
      </c>
      <c r="CK26" s="1771">
        <v>648.14599999999996</v>
      </c>
      <c r="CL26" s="1589"/>
      <c r="CM26" s="1590"/>
      <c r="CN26" s="1591"/>
      <c r="CO26" s="1589"/>
      <c r="CP26" s="1590"/>
      <c r="CQ26" s="1591"/>
      <c r="CR26" s="1589"/>
      <c r="CS26" s="1590"/>
      <c r="CT26" s="1591"/>
      <c r="CU26" s="1589"/>
      <c r="CV26" s="1590"/>
      <c r="CW26" s="1591"/>
      <c r="CX26" s="1589"/>
      <c r="CY26" s="1590"/>
      <c r="CZ26" s="1591"/>
      <c r="DA26" s="1589">
        <v>0</v>
      </c>
      <c r="DB26" s="1590">
        <v>1948</v>
      </c>
      <c r="DC26" s="1591">
        <v>1948.146</v>
      </c>
      <c r="DD26" s="1610">
        <v>52000</v>
      </c>
      <c r="DE26" s="1611">
        <v>61483.92</v>
      </c>
      <c r="DF26" s="1612">
        <v>61309.863000000005</v>
      </c>
      <c r="DG26" s="1589"/>
      <c r="DH26" s="1590">
        <v>70373.33</v>
      </c>
      <c r="DI26" s="1591">
        <v>70373.33</v>
      </c>
      <c r="DJ26" s="1589"/>
      <c r="DK26" s="1590">
        <v>1270.2179999999998</v>
      </c>
      <c r="DL26" s="1591">
        <v>1255.403</v>
      </c>
      <c r="DM26" s="1589">
        <v>0</v>
      </c>
      <c r="DN26" s="1590">
        <v>71643.547999999995</v>
      </c>
      <c r="DO26" s="1591">
        <v>71628.733000000007</v>
      </c>
      <c r="DP26" s="1589"/>
      <c r="DQ26" s="1590">
        <v>2490.029</v>
      </c>
      <c r="DR26" s="1591">
        <v>2490.029</v>
      </c>
      <c r="DS26" s="1589">
        <v>1578346</v>
      </c>
      <c r="DT26" s="1590">
        <v>1839722.9</v>
      </c>
      <c r="DU26" s="1591">
        <v>1839722.9</v>
      </c>
      <c r="DV26" s="1589">
        <v>1630346</v>
      </c>
      <c r="DW26" s="1590">
        <v>1975340.3969999999</v>
      </c>
      <c r="DX26" s="1591">
        <v>1975151.5249999999</v>
      </c>
      <c r="DY26" s="1650">
        <v>99.990438508710355</v>
      </c>
      <c r="DZ26" s="139"/>
      <c r="EA26" s="139"/>
      <c r="EB26" s="139"/>
      <c r="EC26" s="139"/>
      <c r="ED26" s="139"/>
      <c r="EE26" s="139"/>
      <c r="EF26" s="139"/>
      <c r="EG26" s="139"/>
      <c r="EH26" s="139"/>
      <c r="EI26" s="139"/>
      <c r="EJ26" s="139"/>
      <c r="EK26" s="139"/>
      <c r="EL26" s="139"/>
      <c r="EM26" s="139"/>
      <c r="EN26" s="139"/>
      <c r="EO26" s="139"/>
      <c r="EP26" s="139"/>
      <c r="EQ26" s="139"/>
      <c r="ER26" s="139"/>
      <c r="ES26" s="139"/>
      <c r="ET26" s="139"/>
      <c r="EU26" s="139"/>
      <c r="EV26" s="139"/>
      <c r="EW26" s="139"/>
      <c r="EX26" s="139"/>
      <c r="EY26" s="139"/>
      <c r="EZ26" s="139"/>
      <c r="FA26" s="139"/>
      <c r="FB26" s="139"/>
      <c r="FC26" s="139"/>
      <c r="FD26" s="139"/>
      <c r="FE26" s="139"/>
      <c r="FF26" s="139"/>
      <c r="FG26" s="139"/>
      <c r="FH26" s="139"/>
      <c r="FI26" s="139"/>
      <c r="FJ26" s="139"/>
      <c r="FK26" s="139"/>
      <c r="FL26" s="139"/>
      <c r="FM26" s="139"/>
      <c r="FN26" s="139"/>
      <c r="FO26" s="139"/>
      <c r="FP26" s="139"/>
      <c r="FQ26" s="139"/>
      <c r="FR26" s="139"/>
      <c r="FS26" s="139"/>
      <c r="FT26" s="139"/>
      <c r="FU26" s="139"/>
      <c r="FV26" s="139"/>
      <c r="FW26" s="139"/>
      <c r="FX26" s="139"/>
      <c r="FY26" s="139"/>
      <c r="FZ26" s="139"/>
      <c r="GA26" s="139"/>
      <c r="GB26" s="139"/>
      <c r="GC26" s="139"/>
      <c r="GD26" s="139"/>
      <c r="GE26" s="139"/>
      <c r="GF26" s="139"/>
      <c r="GG26" s="139"/>
      <c r="GH26" s="139"/>
      <c r="GI26" s="139"/>
      <c r="GJ26" s="139"/>
      <c r="GK26" s="139"/>
      <c r="GL26" s="139"/>
      <c r="GM26" s="139"/>
      <c r="GN26" s="139"/>
      <c r="GO26" s="139"/>
      <c r="GP26" s="139"/>
      <c r="GQ26" s="139"/>
      <c r="GR26" s="139"/>
      <c r="GS26" s="139"/>
      <c r="GT26" s="139"/>
      <c r="GU26" s="139"/>
      <c r="GV26" s="139"/>
      <c r="GW26" s="139"/>
      <c r="GX26" s="139"/>
      <c r="GY26" s="139"/>
      <c r="GZ26" s="139"/>
      <c r="HA26" s="139"/>
      <c r="HB26" s="139"/>
      <c r="HC26" s="139"/>
      <c r="HD26" s="139"/>
      <c r="HE26" s="139"/>
      <c r="HF26" s="139"/>
      <c r="HG26" s="139"/>
      <c r="HH26" s="139"/>
      <c r="HI26" s="139"/>
      <c r="HJ26" s="139"/>
      <c r="HK26" s="139"/>
      <c r="HL26" s="139"/>
      <c r="HM26" s="139"/>
      <c r="HN26" s="139"/>
      <c r="HO26" s="139"/>
      <c r="HP26" s="139"/>
    </row>
    <row r="27" spans="1:238" ht="15" customHeight="1" x14ac:dyDescent="0.2">
      <c r="A27" s="2313" t="s">
        <v>112</v>
      </c>
      <c r="B27" s="2314" t="s">
        <v>520</v>
      </c>
      <c r="C27" s="1610">
        <v>0</v>
      </c>
      <c r="D27" s="1611">
        <v>0</v>
      </c>
      <c r="E27" s="1612">
        <v>0</v>
      </c>
      <c r="F27" s="1610">
        <v>242828</v>
      </c>
      <c r="G27" s="1611">
        <v>178384</v>
      </c>
      <c r="H27" s="1612">
        <v>191200.932</v>
      </c>
      <c r="I27" s="1610">
        <v>45000</v>
      </c>
      <c r="J27" s="1611">
        <v>84924</v>
      </c>
      <c r="K27" s="1612">
        <v>91385.308999999994</v>
      </c>
      <c r="L27" s="1610">
        <v>10000</v>
      </c>
      <c r="M27" s="1611">
        <v>10030</v>
      </c>
      <c r="N27" s="1612">
        <v>1330</v>
      </c>
      <c r="O27" s="1610">
        <v>0</v>
      </c>
      <c r="P27" s="1611">
        <v>0</v>
      </c>
      <c r="Q27" s="1612">
        <v>0</v>
      </c>
      <c r="R27" s="1610">
        <v>0</v>
      </c>
      <c r="S27" s="1611">
        <v>0</v>
      </c>
      <c r="T27" s="1612">
        <v>0</v>
      </c>
      <c r="U27" s="1610">
        <v>0</v>
      </c>
      <c r="V27" s="1611">
        <v>0</v>
      </c>
      <c r="W27" s="1612">
        <v>0</v>
      </c>
      <c r="X27" s="1610">
        <v>0</v>
      </c>
      <c r="Y27" s="1611">
        <v>0</v>
      </c>
      <c r="Z27" s="1612">
        <v>0</v>
      </c>
      <c r="AA27" s="1610">
        <v>0</v>
      </c>
      <c r="AB27" s="1611">
        <v>0</v>
      </c>
      <c r="AC27" s="1612">
        <v>0</v>
      </c>
      <c r="AD27" s="1610">
        <v>0</v>
      </c>
      <c r="AE27" s="1611">
        <v>0</v>
      </c>
      <c r="AF27" s="1612">
        <v>0</v>
      </c>
      <c r="AG27" s="1610">
        <v>0</v>
      </c>
      <c r="AH27" s="1611">
        <v>0</v>
      </c>
      <c r="AI27" s="1612">
        <v>0</v>
      </c>
      <c r="AJ27" s="1610">
        <v>9612439</v>
      </c>
      <c r="AK27" s="682">
        <v>9655439</v>
      </c>
      <c r="AL27" s="1612">
        <v>8145907.2940000007</v>
      </c>
      <c r="AM27" s="1610">
        <v>0</v>
      </c>
      <c r="AN27" s="1611">
        <v>0</v>
      </c>
      <c r="AO27" s="1612">
        <v>0</v>
      </c>
      <c r="AP27" s="1610">
        <v>0</v>
      </c>
      <c r="AQ27" s="1611">
        <v>0</v>
      </c>
      <c r="AR27" s="1612">
        <v>0</v>
      </c>
      <c r="AS27" s="1610">
        <v>0</v>
      </c>
      <c r="AT27" s="1611">
        <v>0</v>
      </c>
      <c r="AU27" s="1612">
        <v>0</v>
      </c>
      <c r="AV27" s="1610">
        <v>0</v>
      </c>
      <c r="AW27" s="1611">
        <v>0</v>
      </c>
      <c r="AX27" s="1612">
        <v>0</v>
      </c>
      <c r="AY27" s="1610">
        <v>0</v>
      </c>
      <c r="AZ27" s="1611">
        <v>0</v>
      </c>
      <c r="BA27" s="1612">
        <v>0</v>
      </c>
      <c r="BB27" s="1610">
        <v>331500</v>
      </c>
      <c r="BC27" s="1611">
        <v>1500</v>
      </c>
      <c r="BD27" s="1612">
        <v>594.20000000000005</v>
      </c>
      <c r="BE27" s="1610">
        <v>0</v>
      </c>
      <c r="BF27" s="1611">
        <v>0</v>
      </c>
      <c r="BG27" s="1612">
        <v>0</v>
      </c>
      <c r="BH27" s="1610">
        <v>10241767</v>
      </c>
      <c r="BI27" s="1611">
        <v>9930277</v>
      </c>
      <c r="BJ27" s="1612">
        <v>8430417.7350000013</v>
      </c>
      <c r="BK27" s="1610">
        <v>0</v>
      </c>
      <c r="BL27" s="1611">
        <v>0</v>
      </c>
      <c r="BM27" s="1612">
        <v>0</v>
      </c>
      <c r="BN27" s="1610">
        <v>13000</v>
      </c>
      <c r="BO27" s="1611">
        <v>13000</v>
      </c>
      <c r="BP27" s="1612">
        <v>16783.78</v>
      </c>
      <c r="BQ27" s="1610">
        <v>0</v>
      </c>
      <c r="BR27" s="1611">
        <v>0</v>
      </c>
      <c r="BS27" s="1612">
        <v>0</v>
      </c>
      <c r="BT27" s="1610">
        <v>0</v>
      </c>
      <c r="BU27" s="1611">
        <v>0</v>
      </c>
      <c r="BV27" s="1612">
        <v>0</v>
      </c>
      <c r="BW27" s="1610">
        <v>0</v>
      </c>
      <c r="BX27" s="1611">
        <v>0</v>
      </c>
      <c r="BY27" s="1612">
        <v>0</v>
      </c>
      <c r="BZ27" s="1610">
        <v>0</v>
      </c>
      <c r="CA27" s="1611">
        <v>0</v>
      </c>
      <c r="CB27" s="1612">
        <v>0</v>
      </c>
      <c r="CC27" s="1610">
        <v>0</v>
      </c>
      <c r="CD27" s="1611">
        <v>0</v>
      </c>
      <c r="CE27" s="1612">
        <v>0</v>
      </c>
      <c r="CF27" s="1610">
        <v>0</v>
      </c>
      <c r="CG27" s="1611">
        <v>0</v>
      </c>
      <c r="CH27" s="1612">
        <v>0</v>
      </c>
      <c r="CI27" s="1610">
        <v>0</v>
      </c>
      <c r="CJ27" s="1611">
        <v>0</v>
      </c>
      <c r="CK27" s="1772">
        <v>0</v>
      </c>
      <c r="CL27" s="1610">
        <v>33592</v>
      </c>
      <c r="CM27" s="1611">
        <v>23831</v>
      </c>
      <c r="CN27" s="1612">
        <v>18739.866999999998</v>
      </c>
      <c r="CO27" s="1610">
        <v>0</v>
      </c>
      <c r="CP27" s="1611">
        <v>0</v>
      </c>
      <c r="CQ27" s="1612">
        <v>0</v>
      </c>
      <c r="CR27" s="1610">
        <v>0</v>
      </c>
      <c r="CS27" s="1611">
        <v>0</v>
      </c>
      <c r="CT27" s="1612">
        <v>0</v>
      </c>
      <c r="CU27" s="1610">
        <v>0</v>
      </c>
      <c r="CV27" s="1611">
        <v>0</v>
      </c>
      <c r="CW27" s="1612">
        <v>0</v>
      </c>
      <c r="CX27" s="1610">
        <v>0</v>
      </c>
      <c r="CY27" s="1611">
        <v>0</v>
      </c>
      <c r="CZ27" s="1612">
        <v>0</v>
      </c>
      <c r="DA27" s="1610">
        <v>46592</v>
      </c>
      <c r="DB27" s="1611">
        <v>36831</v>
      </c>
      <c r="DC27" s="1612">
        <v>35523.646999999997</v>
      </c>
      <c r="DD27" s="1610">
        <v>10288359</v>
      </c>
      <c r="DE27" s="1611">
        <v>9967108</v>
      </c>
      <c r="DF27" s="1612">
        <v>8465941.3820000011</v>
      </c>
      <c r="DG27" s="1610">
        <v>150</v>
      </c>
      <c r="DH27" s="1611">
        <v>195</v>
      </c>
      <c r="DI27" s="1612">
        <v>632.48</v>
      </c>
      <c r="DJ27" s="1610">
        <v>0</v>
      </c>
      <c r="DK27" s="1611">
        <v>0</v>
      </c>
      <c r="DL27" s="1612">
        <v>0</v>
      </c>
      <c r="DM27" s="1610">
        <v>150</v>
      </c>
      <c r="DN27" s="1611">
        <v>195</v>
      </c>
      <c r="DO27" s="1612">
        <v>632.48</v>
      </c>
      <c r="DP27" s="1610">
        <v>0</v>
      </c>
      <c r="DQ27" s="1611">
        <v>0</v>
      </c>
      <c r="DR27" s="1612">
        <v>0</v>
      </c>
      <c r="DS27" s="1610">
        <v>0</v>
      </c>
      <c r="DT27" s="1611">
        <v>0</v>
      </c>
      <c r="DU27" s="1612">
        <v>0</v>
      </c>
      <c r="DV27" s="1610">
        <v>10288509</v>
      </c>
      <c r="DW27" s="1611">
        <v>9967303</v>
      </c>
      <c r="DX27" s="1612">
        <v>8466573.8620000016</v>
      </c>
      <c r="DY27" s="1650">
        <v>84.943478311033601</v>
      </c>
      <c r="DZ27" s="139"/>
      <c r="EA27" s="139"/>
      <c r="EB27" s="139"/>
      <c r="EC27" s="139"/>
      <c r="ED27" s="139"/>
      <c r="EE27" s="139"/>
      <c r="EF27" s="139"/>
      <c r="EG27" s="139"/>
      <c r="EH27" s="139"/>
      <c r="EI27" s="139"/>
      <c r="EJ27" s="139"/>
      <c r="EK27" s="139"/>
      <c r="EL27" s="139"/>
      <c r="EM27" s="139"/>
      <c r="EN27" s="139"/>
      <c r="EO27" s="139"/>
      <c r="EP27" s="139"/>
      <c r="EQ27" s="139"/>
      <c r="ER27" s="139"/>
      <c r="ES27" s="139"/>
      <c r="ET27" s="139"/>
      <c r="EU27" s="139"/>
      <c r="EV27" s="139"/>
      <c r="EW27" s="139"/>
      <c r="EX27" s="139"/>
      <c r="EY27" s="139"/>
      <c r="EZ27" s="139"/>
      <c r="FA27" s="139"/>
      <c r="FB27" s="139"/>
      <c r="FC27" s="139"/>
      <c r="FD27" s="139"/>
      <c r="FE27" s="139"/>
      <c r="FF27" s="139"/>
      <c r="FG27" s="139"/>
      <c r="FH27" s="139"/>
      <c r="FI27" s="139"/>
      <c r="FJ27" s="139"/>
      <c r="FK27" s="139"/>
      <c r="FL27" s="139"/>
      <c r="FM27" s="139"/>
      <c r="FN27" s="139"/>
      <c r="FO27" s="139"/>
      <c r="FP27" s="139"/>
      <c r="FQ27" s="139"/>
      <c r="FR27" s="139"/>
      <c r="FS27" s="139"/>
      <c r="FT27" s="139"/>
      <c r="FU27" s="139"/>
      <c r="FV27" s="139"/>
      <c r="FW27" s="139"/>
      <c r="FX27" s="139"/>
      <c r="FY27" s="139"/>
      <c r="FZ27" s="139"/>
      <c r="GA27" s="139"/>
      <c r="GB27" s="139"/>
      <c r="GC27" s="139"/>
      <c r="GD27" s="139"/>
      <c r="GE27" s="139"/>
      <c r="GF27" s="139"/>
      <c r="GG27" s="139"/>
      <c r="GH27" s="139"/>
      <c r="GI27" s="139"/>
      <c r="GJ27" s="139"/>
      <c r="GK27" s="139"/>
      <c r="GL27" s="139"/>
      <c r="GM27" s="139"/>
      <c r="GN27" s="139"/>
      <c r="GO27" s="139"/>
      <c r="GP27" s="139"/>
      <c r="GQ27" s="139"/>
      <c r="GR27" s="139"/>
      <c r="GS27" s="139"/>
      <c r="GT27" s="139"/>
      <c r="GU27" s="139"/>
      <c r="GV27" s="139"/>
      <c r="GW27" s="139"/>
      <c r="GX27" s="139"/>
      <c r="GY27" s="139"/>
      <c r="GZ27" s="139"/>
      <c r="HA27" s="139"/>
      <c r="HB27" s="139"/>
      <c r="HC27" s="139"/>
      <c r="HD27" s="139"/>
      <c r="HE27" s="139"/>
      <c r="HF27" s="139"/>
      <c r="HG27" s="139"/>
      <c r="HH27" s="139"/>
      <c r="HI27" s="139"/>
      <c r="HJ27" s="139"/>
      <c r="HK27" s="139"/>
      <c r="HL27" s="139"/>
      <c r="HM27" s="139"/>
      <c r="HN27" s="139"/>
      <c r="HO27" s="139"/>
      <c r="HP27" s="139"/>
    </row>
    <row r="28" spans="1:238" ht="12.75" customHeight="1" x14ac:dyDescent="0.2">
      <c r="A28" s="2315" t="s">
        <v>38</v>
      </c>
      <c r="B28" s="2316" t="s">
        <v>899</v>
      </c>
      <c r="C28" s="1592">
        <v>0</v>
      </c>
      <c r="D28" s="1593">
        <v>0</v>
      </c>
      <c r="E28" s="1594">
        <v>0</v>
      </c>
      <c r="F28" s="1592">
        <v>0</v>
      </c>
      <c r="G28" s="1593">
        <v>0</v>
      </c>
      <c r="H28" s="1594">
        <v>0</v>
      </c>
      <c r="I28" s="1592">
        <v>0</v>
      </c>
      <c r="J28" s="1593">
        <v>0</v>
      </c>
      <c r="K28" s="1594">
        <v>0</v>
      </c>
      <c r="L28" s="1592">
        <v>0</v>
      </c>
      <c r="M28" s="1593">
        <v>0</v>
      </c>
      <c r="N28" s="1594">
        <v>0</v>
      </c>
      <c r="O28" s="1592">
        <v>0</v>
      </c>
      <c r="P28" s="1593">
        <v>0</v>
      </c>
      <c r="Q28" s="1594">
        <v>0</v>
      </c>
      <c r="R28" s="1592">
        <v>0</v>
      </c>
      <c r="S28" s="1593">
        <v>0</v>
      </c>
      <c r="T28" s="1594">
        <v>0</v>
      </c>
      <c r="U28" s="1592">
        <v>0</v>
      </c>
      <c r="V28" s="1593">
        <v>0</v>
      </c>
      <c r="W28" s="1594">
        <v>0</v>
      </c>
      <c r="X28" s="1592">
        <v>0</v>
      </c>
      <c r="Y28" s="1593">
        <v>0</v>
      </c>
      <c r="Z28" s="1594">
        <v>0</v>
      </c>
      <c r="AA28" s="1592">
        <v>0</v>
      </c>
      <c r="AB28" s="1593">
        <v>0</v>
      </c>
      <c r="AC28" s="1594">
        <v>0</v>
      </c>
      <c r="AD28" s="1592">
        <v>0</v>
      </c>
      <c r="AE28" s="1593">
        <v>0</v>
      </c>
      <c r="AF28" s="1594">
        <v>0</v>
      </c>
      <c r="AG28" s="1592">
        <v>0</v>
      </c>
      <c r="AH28" s="1593">
        <v>0</v>
      </c>
      <c r="AI28" s="1594">
        <v>0</v>
      </c>
      <c r="AJ28" s="1592">
        <v>9592261</v>
      </c>
      <c r="AK28" s="1593">
        <v>9633261</v>
      </c>
      <c r="AL28" s="1594">
        <v>8122639.5770000005</v>
      </c>
      <c r="AM28" s="1592">
        <v>0</v>
      </c>
      <c r="AN28" s="1593">
        <v>0</v>
      </c>
      <c r="AO28" s="1594">
        <v>0</v>
      </c>
      <c r="AP28" s="1592">
        <v>0</v>
      </c>
      <c r="AQ28" s="1593">
        <v>0</v>
      </c>
      <c r="AR28" s="1594">
        <v>0</v>
      </c>
      <c r="AS28" s="1592">
        <v>0</v>
      </c>
      <c r="AT28" s="1593">
        <v>0</v>
      </c>
      <c r="AU28" s="1594">
        <v>0</v>
      </c>
      <c r="AV28" s="1592">
        <v>0</v>
      </c>
      <c r="AW28" s="1593">
        <v>0</v>
      </c>
      <c r="AX28" s="1594">
        <v>0</v>
      </c>
      <c r="AY28" s="1592">
        <v>0</v>
      </c>
      <c r="AZ28" s="1593">
        <v>0</v>
      </c>
      <c r="BA28" s="1594">
        <v>0</v>
      </c>
      <c r="BB28" s="1592">
        <v>330000</v>
      </c>
      <c r="BC28" s="1593">
        <v>0</v>
      </c>
      <c r="BD28" s="1594">
        <v>0</v>
      </c>
      <c r="BE28" s="1592">
        <v>0</v>
      </c>
      <c r="BF28" s="1593">
        <v>0</v>
      </c>
      <c r="BG28" s="1594">
        <v>0</v>
      </c>
      <c r="BH28" s="1592">
        <v>9922261</v>
      </c>
      <c r="BI28" s="1593">
        <v>9633261</v>
      </c>
      <c r="BJ28" s="1594">
        <v>8122639.5770000005</v>
      </c>
      <c r="BK28" s="1592">
        <v>0</v>
      </c>
      <c r="BL28" s="1593">
        <v>0</v>
      </c>
      <c r="BM28" s="1594">
        <v>0</v>
      </c>
      <c r="BN28" s="1592">
        <v>0</v>
      </c>
      <c r="BO28" s="1593">
        <v>0</v>
      </c>
      <c r="BP28" s="1594">
        <v>0</v>
      </c>
      <c r="BQ28" s="1592">
        <v>0</v>
      </c>
      <c r="BR28" s="1593">
        <v>0</v>
      </c>
      <c r="BS28" s="1594">
        <v>0</v>
      </c>
      <c r="BT28" s="1592">
        <v>0</v>
      </c>
      <c r="BU28" s="1593">
        <v>0</v>
      </c>
      <c r="BV28" s="1594">
        <v>0</v>
      </c>
      <c r="BW28" s="1592">
        <v>0</v>
      </c>
      <c r="BX28" s="1593">
        <v>0</v>
      </c>
      <c r="BY28" s="1594">
        <v>0</v>
      </c>
      <c r="BZ28" s="1592">
        <v>0</v>
      </c>
      <c r="CA28" s="1593">
        <v>0</v>
      </c>
      <c r="CB28" s="1594">
        <v>0</v>
      </c>
      <c r="CC28" s="1592">
        <v>0</v>
      </c>
      <c r="CD28" s="1593">
        <v>0</v>
      </c>
      <c r="CE28" s="1594">
        <v>0</v>
      </c>
      <c r="CF28" s="1592">
        <v>0</v>
      </c>
      <c r="CG28" s="1593">
        <v>0</v>
      </c>
      <c r="CH28" s="1594">
        <v>0</v>
      </c>
      <c r="CI28" s="1592">
        <v>0</v>
      </c>
      <c r="CJ28" s="1593">
        <v>0</v>
      </c>
      <c r="CK28" s="1773">
        <v>0</v>
      </c>
      <c r="CL28" s="1592">
        <v>0</v>
      </c>
      <c r="CM28" s="1593">
        <v>0</v>
      </c>
      <c r="CN28" s="1594">
        <v>0</v>
      </c>
      <c r="CO28" s="1592">
        <v>0</v>
      </c>
      <c r="CP28" s="1593">
        <v>0</v>
      </c>
      <c r="CQ28" s="1594">
        <v>0</v>
      </c>
      <c r="CR28" s="1592">
        <v>0</v>
      </c>
      <c r="CS28" s="1593">
        <v>0</v>
      </c>
      <c r="CT28" s="1594">
        <v>0</v>
      </c>
      <c r="CU28" s="1592">
        <v>0</v>
      </c>
      <c r="CV28" s="1593">
        <v>0</v>
      </c>
      <c r="CW28" s="1594">
        <v>0</v>
      </c>
      <c r="CX28" s="1592">
        <v>0</v>
      </c>
      <c r="CY28" s="1593">
        <v>0</v>
      </c>
      <c r="CZ28" s="1594">
        <v>0</v>
      </c>
      <c r="DA28" s="1592">
        <v>0</v>
      </c>
      <c r="DB28" s="1593">
        <v>0</v>
      </c>
      <c r="DC28" s="1594">
        <v>0</v>
      </c>
      <c r="DD28" s="642">
        <v>9922261</v>
      </c>
      <c r="DE28" s="683">
        <v>9633261</v>
      </c>
      <c r="DF28" s="650">
        <v>8122639.5770000005</v>
      </c>
      <c r="DG28" s="1592">
        <v>0</v>
      </c>
      <c r="DH28" s="1593">
        <v>0</v>
      </c>
      <c r="DI28" s="1594">
        <v>0</v>
      </c>
      <c r="DJ28" s="1592">
        <v>0</v>
      </c>
      <c r="DK28" s="1593">
        <v>0</v>
      </c>
      <c r="DL28" s="1594">
        <v>0</v>
      </c>
      <c r="DM28" s="1592">
        <v>0</v>
      </c>
      <c r="DN28" s="1593">
        <v>0</v>
      </c>
      <c r="DO28" s="1594">
        <v>0</v>
      </c>
      <c r="DP28" s="1592">
        <v>0</v>
      </c>
      <c r="DQ28" s="1593">
        <v>0</v>
      </c>
      <c r="DR28" s="1594">
        <v>0</v>
      </c>
      <c r="DS28" s="1592">
        <v>0</v>
      </c>
      <c r="DT28" s="1593">
        <v>0</v>
      </c>
      <c r="DU28" s="1594">
        <v>0</v>
      </c>
      <c r="DV28" s="642">
        <v>9922261</v>
      </c>
      <c r="DW28" s="683">
        <v>9633261</v>
      </c>
      <c r="DX28" s="650">
        <v>8122639.5770000005</v>
      </c>
      <c r="DY28" s="1650">
        <v>84.318691012316606</v>
      </c>
      <c r="DZ28" s="139"/>
      <c r="EA28" s="139"/>
      <c r="EB28" s="139"/>
      <c r="EC28" s="139"/>
      <c r="ED28" s="139"/>
      <c r="EE28" s="139"/>
      <c r="EF28" s="139"/>
      <c r="EG28" s="139"/>
      <c r="EH28" s="139"/>
      <c r="EI28" s="139"/>
      <c r="EJ28" s="139"/>
      <c r="EK28" s="139"/>
      <c r="EL28" s="139"/>
      <c r="EM28" s="139"/>
      <c r="EN28" s="139"/>
      <c r="EO28" s="139"/>
      <c r="EP28" s="139"/>
      <c r="EQ28" s="139"/>
      <c r="ER28" s="139"/>
      <c r="ES28" s="139"/>
      <c r="ET28" s="139"/>
      <c r="EU28" s="139"/>
      <c r="EV28" s="139"/>
      <c r="EW28" s="139"/>
      <c r="EX28" s="139"/>
      <c r="EY28" s="139"/>
      <c r="EZ28" s="139"/>
      <c r="FA28" s="139"/>
      <c r="FB28" s="139"/>
      <c r="FC28" s="139"/>
      <c r="FD28" s="139"/>
      <c r="FE28" s="139"/>
      <c r="FF28" s="139"/>
      <c r="FG28" s="139"/>
      <c r="FH28" s="139"/>
      <c r="FI28" s="139"/>
      <c r="FJ28" s="139"/>
      <c r="FK28" s="139"/>
      <c r="FL28" s="139"/>
      <c r="FM28" s="139"/>
      <c r="FN28" s="139"/>
      <c r="FO28" s="139"/>
      <c r="FP28" s="139"/>
      <c r="FQ28" s="139"/>
      <c r="FR28" s="139"/>
      <c r="FS28" s="139"/>
      <c r="FT28" s="139"/>
      <c r="FU28" s="139"/>
      <c r="FV28" s="139"/>
      <c r="FW28" s="139"/>
      <c r="FX28" s="139"/>
      <c r="FY28" s="139"/>
      <c r="FZ28" s="139"/>
      <c r="GA28" s="139"/>
      <c r="GB28" s="139"/>
      <c r="GC28" s="139"/>
      <c r="GD28" s="139"/>
      <c r="GE28" s="139"/>
      <c r="GF28" s="139"/>
      <c r="GG28" s="139"/>
      <c r="GH28" s="139"/>
      <c r="GI28" s="139"/>
      <c r="GJ28" s="139"/>
      <c r="GK28" s="139"/>
      <c r="GL28" s="139"/>
      <c r="GM28" s="139"/>
      <c r="GN28" s="139"/>
      <c r="GO28" s="139"/>
      <c r="GP28" s="139"/>
      <c r="GQ28" s="139"/>
      <c r="GR28" s="139"/>
      <c r="GS28" s="139"/>
      <c r="GT28" s="139"/>
      <c r="GU28" s="139"/>
      <c r="GV28" s="139"/>
      <c r="GW28" s="139"/>
      <c r="GX28" s="139"/>
      <c r="GY28" s="139"/>
      <c r="GZ28" s="139"/>
      <c r="HA28" s="139"/>
      <c r="HB28" s="139"/>
      <c r="HC28" s="139"/>
      <c r="HD28" s="139"/>
      <c r="HE28" s="139"/>
      <c r="HF28" s="139"/>
      <c r="HG28" s="139"/>
      <c r="HH28" s="139"/>
      <c r="HI28" s="139"/>
      <c r="HJ28" s="139"/>
      <c r="HK28" s="139"/>
      <c r="HL28" s="139"/>
      <c r="HM28" s="139"/>
      <c r="HN28" s="139"/>
      <c r="HO28" s="139"/>
      <c r="HP28" s="139"/>
    </row>
    <row r="29" spans="1:238" s="133" customFormat="1" ht="12.75" customHeight="1" x14ac:dyDescent="0.2">
      <c r="A29" s="2306"/>
      <c r="B29" s="2307" t="s">
        <v>714</v>
      </c>
      <c r="C29" s="1595"/>
      <c r="D29" s="1596"/>
      <c r="E29" s="1597"/>
      <c r="F29" s="1595"/>
      <c r="G29" s="1596"/>
      <c r="H29" s="1597"/>
      <c r="I29" s="1595"/>
      <c r="J29" s="1596"/>
      <c r="K29" s="1597"/>
      <c r="L29" s="1595"/>
      <c r="M29" s="1596"/>
      <c r="N29" s="1597"/>
      <c r="O29" s="1595"/>
      <c r="P29" s="1596"/>
      <c r="Q29" s="1597"/>
      <c r="R29" s="1595"/>
      <c r="S29" s="1596"/>
      <c r="T29" s="1597"/>
      <c r="U29" s="1595"/>
      <c r="V29" s="1596"/>
      <c r="W29" s="1597"/>
      <c r="X29" s="1595"/>
      <c r="Y29" s="1596"/>
      <c r="Z29" s="1597"/>
      <c r="AA29" s="1595"/>
      <c r="AB29" s="1596"/>
      <c r="AC29" s="1597"/>
      <c r="AD29" s="1595"/>
      <c r="AE29" s="1596"/>
      <c r="AF29" s="1597"/>
      <c r="AG29" s="1595"/>
      <c r="AH29" s="1596"/>
      <c r="AI29" s="1597"/>
      <c r="AJ29" s="1633">
        <v>1680000</v>
      </c>
      <c r="AK29" s="1672">
        <v>1718000</v>
      </c>
      <c r="AL29" s="1673">
        <v>1727703.5119999999</v>
      </c>
      <c r="AM29" s="1595"/>
      <c r="AN29" s="1596"/>
      <c r="AO29" s="1597"/>
      <c r="AP29" s="1595"/>
      <c r="AQ29" s="1596"/>
      <c r="AR29" s="1597"/>
      <c r="AS29" s="1595"/>
      <c r="AT29" s="1596"/>
      <c r="AU29" s="1597"/>
      <c r="AV29" s="1595"/>
      <c r="AW29" s="1596"/>
      <c r="AX29" s="1597"/>
      <c r="AY29" s="1595"/>
      <c r="AZ29" s="1596"/>
      <c r="BA29" s="1597"/>
      <c r="BB29" s="1595"/>
      <c r="BC29" s="1596"/>
      <c r="BD29" s="1597"/>
      <c r="BE29" s="1595"/>
      <c r="BF29" s="1596"/>
      <c r="BG29" s="1597"/>
      <c r="BH29" s="642">
        <v>1680000</v>
      </c>
      <c r="BI29" s="683">
        <v>1718000</v>
      </c>
      <c r="BJ29" s="650">
        <v>1727703.5119999999</v>
      </c>
      <c r="BK29" s="1595"/>
      <c r="BL29" s="1596"/>
      <c r="BM29" s="1597"/>
      <c r="BN29" s="1595"/>
      <c r="BO29" s="1596"/>
      <c r="BP29" s="1597"/>
      <c r="BQ29" s="1595"/>
      <c r="BR29" s="1596"/>
      <c r="BS29" s="1597"/>
      <c r="BT29" s="1595"/>
      <c r="BU29" s="1596"/>
      <c r="BV29" s="1597"/>
      <c r="BW29" s="1595"/>
      <c r="BX29" s="1596"/>
      <c r="BY29" s="1597"/>
      <c r="BZ29" s="1595"/>
      <c r="CA29" s="1596"/>
      <c r="CB29" s="1597"/>
      <c r="CC29" s="1595"/>
      <c r="CD29" s="1596"/>
      <c r="CE29" s="1597"/>
      <c r="CF29" s="1595"/>
      <c r="CG29" s="1596"/>
      <c r="CH29" s="1597"/>
      <c r="CI29" s="1595"/>
      <c r="CJ29" s="1596"/>
      <c r="CK29" s="1774"/>
      <c r="CL29" s="1791"/>
      <c r="CM29" s="1792"/>
      <c r="CN29" s="1793"/>
      <c r="CO29" s="1791"/>
      <c r="CP29" s="1792"/>
      <c r="CQ29" s="1793"/>
      <c r="CR29" s="1595"/>
      <c r="CS29" s="1596"/>
      <c r="CT29" s="1597"/>
      <c r="CU29" s="1595"/>
      <c r="CV29" s="1596"/>
      <c r="CW29" s="1597"/>
      <c r="CX29" s="1595"/>
      <c r="CY29" s="1596"/>
      <c r="CZ29" s="1597"/>
      <c r="DA29" s="643">
        <v>0</v>
      </c>
      <c r="DB29" s="684">
        <v>0</v>
      </c>
      <c r="DC29" s="651">
        <v>0</v>
      </c>
      <c r="DD29" s="1642">
        <v>1680000</v>
      </c>
      <c r="DE29" s="1643">
        <v>1718000</v>
      </c>
      <c r="DF29" s="1644">
        <v>1727703.5119999999</v>
      </c>
      <c r="DG29" s="1595"/>
      <c r="DH29" s="1596"/>
      <c r="DI29" s="1597"/>
      <c r="DJ29" s="1595"/>
      <c r="DK29" s="1596"/>
      <c r="DL29" s="1597"/>
      <c r="DM29" s="1642">
        <v>0</v>
      </c>
      <c r="DN29" s="1643">
        <v>0</v>
      </c>
      <c r="DO29" s="1644">
        <v>0</v>
      </c>
      <c r="DP29" s="1595"/>
      <c r="DQ29" s="1596"/>
      <c r="DR29" s="1597"/>
      <c r="DS29" s="1595"/>
      <c r="DT29" s="1596"/>
      <c r="DU29" s="1597"/>
      <c r="DV29" s="1642">
        <v>1680000</v>
      </c>
      <c r="DW29" s="1643">
        <v>1718000</v>
      </c>
      <c r="DX29" s="1644">
        <v>1727703.5119999999</v>
      </c>
      <c r="DY29" s="1653">
        <v>100.56481443538998</v>
      </c>
      <c r="DZ29" s="586"/>
      <c r="EA29" s="586"/>
      <c r="EB29" s="586"/>
      <c r="EC29" s="586"/>
      <c r="ED29" s="586"/>
      <c r="EE29" s="586"/>
      <c r="EF29" s="586"/>
      <c r="EG29" s="586"/>
      <c r="EH29" s="586"/>
      <c r="EI29" s="586"/>
      <c r="EJ29" s="586"/>
      <c r="EK29" s="586"/>
      <c r="EL29" s="586"/>
      <c r="EM29" s="586"/>
      <c r="EN29" s="586"/>
      <c r="EO29" s="586"/>
      <c r="EP29" s="586"/>
      <c r="EQ29" s="586"/>
      <c r="ER29" s="586"/>
      <c r="ES29" s="586"/>
      <c r="ET29" s="586"/>
      <c r="EU29" s="586"/>
      <c r="EV29" s="586"/>
      <c r="EW29" s="586"/>
      <c r="EX29" s="586"/>
      <c r="EY29" s="586"/>
      <c r="EZ29" s="586"/>
      <c r="FA29" s="586"/>
      <c r="FB29" s="586"/>
      <c r="FC29" s="586"/>
      <c r="FD29" s="586"/>
      <c r="FE29" s="586"/>
      <c r="FF29" s="586"/>
      <c r="FG29" s="586"/>
      <c r="FH29" s="586"/>
      <c r="FI29" s="586"/>
      <c r="FJ29" s="586"/>
      <c r="FK29" s="586"/>
      <c r="FL29" s="586"/>
      <c r="FM29" s="586"/>
      <c r="FN29" s="586"/>
      <c r="FO29" s="586"/>
      <c r="FP29" s="586"/>
      <c r="FQ29" s="586"/>
      <c r="FR29" s="586"/>
      <c r="FS29" s="586"/>
      <c r="FT29" s="586"/>
      <c r="FU29" s="586"/>
      <c r="FV29" s="586"/>
      <c r="FW29" s="586"/>
      <c r="FX29" s="586"/>
      <c r="FY29" s="586"/>
      <c r="FZ29" s="586"/>
      <c r="GA29" s="586"/>
      <c r="GB29" s="586"/>
      <c r="GC29" s="586"/>
      <c r="GD29" s="586"/>
      <c r="GE29" s="586"/>
      <c r="GF29" s="586"/>
      <c r="GG29" s="586"/>
      <c r="GH29" s="586"/>
      <c r="GI29" s="586"/>
      <c r="GJ29" s="586"/>
      <c r="GK29" s="586"/>
      <c r="GL29" s="586"/>
      <c r="GM29" s="586"/>
      <c r="GN29" s="586"/>
      <c r="GO29" s="586"/>
      <c r="GP29" s="586"/>
      <c r="GQ29" s="586"/>
      <c r="GR29" s="586"/>
      <c r="GS29" s="586"/>
      <c r="GT29" s="586"/>
      <c r="GU29" s="586"/>
      <c r="GV29" s="586"/>
      <c r="GW29" s="586"/>
      <c r="GX29" s="586"/>
      <c r="GY29" s="586"/>
      <c r="GZ29" s="586"/>
      <c r="HA29" s="586"/>
      <c r="HB29" s="586"/>
      <c r="HC29" s="586"/>
      <c r="HD29" s="586"/>
      <c r="HE29" s="586"/>
      <c r="HF29" s="586"/>
      <c r="HG29" s="586"/>
      <c r="HH29" s="586"/>
      <c r="HI29" s="586"/>
      <c r="HJ29" s="586"/>
      <c r="HK29" s="586"/>
      <c r="HL29" s="586"/>
      <c r="HM29" s="586"/>
      <c r="HN29" s="586"/>
      <c r="HO29" s="586"/>
      <c r="HP29" s="586"/>
      <c r="HQ29" s="586"/>
      <c r="HR29" s="586"/>
      <c r="HS29" s="586"/>
      <c r="HT29" s="586"/>
      <c r="HU29" s="586"/>
      <c r="HV29" s="586"/>
      <c r="HW29" s="586"/>
      <c r="HX29" s="586"/>
      <c r="HY29" s="586"/>
      <c r="HZ29" s="586"/>
      <c r="IA29" s="586"/>
      <c r="IB29" s="586"/>
      <c r="IC29" s="586"/>
      <c r="ID29" s="586"/>
    </row>
    <row r="30" spans="1:238" ht="12.75" hidden="1" customHeight="1" x14ac:dyDescent="0.2">
      <c r="A30" s="2306"/>
      <c r="B30" s="2317" t="s">
        <v>35</v>
      </c>
      <c r="C30" s="642"/>
      <c r="D30" s="683"/>
      <c r="E30" s="650"/>
      <c r="F30" s="642"/>
      <c r="G30" s="683"/>
      <c r="H30" s="650"/>
      <c r="I30" s="642"/>
      <c r="J30" s="683"/>
      <c r="K30" s="650"/>
      <c r="L30" s="642"/>
      <c r="M30" s="683"/>
      <c r="N30" s="650"/>
      <c r="O30" s="642"/>
      <c r="P30" s="683"/>
      <c r="Q30" s="650"/>
      <c r="R30" s="642"/>
      <c r="S30" s="683"/>
      <c r="T30" s="650"/>
      <c r="U30" s="642"/>
      <c r="V30" s="683"/>
      <c r="W30" s="650"/>
      <c r="X30" s="642"/>
      <c r="Y30" s="683"/>
      <c r="Z30" s="650"/>
      <c r="AA30" s="642"/>
      <c r="AB30" s="683"/>
      <c r="AC30" s="650"/>
      <c r="AD30" s="642"/>
      <c r="AE30" s="683"/>
      <c r="AF30" s="650"/>
      <c r="AG30" s="642"/>
      <c r="AH30" s="683"/>
      <c r="AI30" s="650"/>
      <c r="AJ30" s="642">
        <v>0</v>
      </c>
      <c r="AK30" s="683">
        <v>0</v>
      </c>
      <c r="AL30" s="650">
        <v>0</v>
      </c>
      <c r="AM30" s="642"/>
      <c r="AN30" s="683"/>
      <c r="AO30" s="650"/>
      <c r="AP30" s="642"/>
      <c r="AQ30" s="683"/>
      <c r="AR30" s="650"/>
      <c r="AS30" s="642"/>
      <c r="AT30" s="683"/>
      <c r="AU30" s="650"/>
      <c r="AV30" s="642"/>
      <c r="AW30" s="683"/>
      <c r="AX30" s="650"/>
      <c r="AY30" s="642"/>
      <c r="AZ30" s="683"/>
      <c r="BA30" s="650"/>
      <c r="BB30" s="642"/>
      <c r="BC30" s="683"/>
      <c r="BD30" s="650"/>
      <c r="BE30" s="642"/>
      <c r="BF30" s="683"/>
      <c r="BG30" s="650"/>
      <c r="BH30" s="642">
        <v>0</v>
      </c>
      <c r="BI30" s="683">
        <v>0</v>
      </c>
      <c r="BJ30" s="650">
        <v>0</v>
      </c>
      <c r="BK30" s="642"/>
      <c r="BL30" s="683"/>
      <c r="BM30" s="650"/>
      <c r="BN30" s="642"/>
      <c r="BO30" s="683"/>
      <c r="BP30" s="650"/>
      <c r="BQ30" s="642"/>
      <c r="BR30" s="683"/>
      <c r="BS30" s="650"/>
      <c r="BT30" s="642"/>
      <c r="BU30" s="683"/>
      <c r="BV30" s="650"/>
      <c r="BW30" s="642"/>
      <c r="BX30" s="683"/>
      <c r="BY30" s="650"/>
      <c r="BZ30" s="642"/>
      <c r="CA30" s="683"/>
      <c r="CB30" s="650"/>
      <c r="CC30" s="642"/>
      <c r="CD30" s="683"/>
      <c r="CE30" s="650"/>
      <c r="CF30" s="642"/>
      <c r="CG30" s="683"/>
      <c r="CH30" s="650"/>
      <c r="CI30" s="642"/>
      <c r="CJ30" s="683"/>
      <c r="CK30" s="1768"/>
      <c r="CL30" s="642"/>
      <c r="CM30" s="683"/>
      <c r="CN30" s="650"/>
      <c r="CO30" s="642"/>
      <c r="CP30" s="683"/>
      <c r="CQ30" s="650"/>
      <c r="CR30" s="642"/>
      <c r="CS30" s="683"/>
      <c r="CT30" s="650"/>
      <c r="CU30" s="642"/>
      <c r="CV30" s="683"/>
      <c r="CW30" s="650"/>
      <c r="CX30" s="642"/>
      <c r="CY30" s="683"/>
      <c r="CZ30" s="650"/>
      <c r="DA30" s="643">
        <v>0</v>
      </c>
      <c r="DB30" s="684">
        <v>0</v>
      </c>
      <c r="DC30" s="651">
        <v>0</v>
      </c>
      <c r="DD30" s="643">
        <v>0</v>
      </c>
      <c r="DE30" s="684">
        <v>0</v>
      </c>
      <c r="DF30" s="651">
        <v>0</v>
      </c>
      <c r="DG30" s="642"/>
      <c r="DH30" s="683"/>
      <c r="DI30" s="650"/>
      <c r="DJ30" s="642"/>
      <c r="DK30" s="683"/>
      <c r="DL30" s="650"/>
      <c r="DM30" s="643">
        <v>0</v>
      </c>
      <c r="DN30" s="684">
        <v>0</v>
      </c>
      <c r="DO30" s="651">
        <v>0</v>
      </c>
      <c r="DP30" s="642"/>
      <c r="DQ30" s="683"/>
      <c r="DR30" s="650"/>
      <c r="DS30" s="642"/>
      <c r="DT30" s="683"/>
      <c r="DU30" s="650"/>
      <c r="DV30" s="643">
        <v>0</v>
      </c>
      <c r="DW30" s="684">
        <v>0</v>
      </c>
      <c r="DX30" s="651">
        <v>0</v>
      </c>
      <c r="DY30" s="1654">
        <v>0</v>
      </c>
      <c r="DZ30" s="139"/>
      <c r="EA30" s="139"/>
      <c r="EB30" s="139"/>
      <c r="EC30" s="139"/>
      <c r="ED30" s="139"/>
      <c r="EE30" s="139"/>
      <c r="EF30" s="139"/>
      <c r="EG30" s="139"/>
      <c r="EH30" s="139"/>
      <c r="EI30" s="139"/>
      <c r="EJ30" s="139"/>
      <c r="EK30" s="139"/>
      <c r="EL30" s="139"/>
      <c r="EM30" s="139"/>
      <c r="EN30" s="139"/>
      <c r="EO30" s="139"/>
      <c r="EP30" s="139"/>
      <c r="EQ30" s="139"/>
      <c r="ER30" s="139"/>
      <c r="ES30" s="139"/>
      <c r="ET30" s="139"/>
      <c r="EU30" s="139"/>
      <c r="EV30" s="139"/>
      <c r="EW30" s="139"/>
      <c r="EX30" s="139"/>
      <c r="EY30" s="139"/>
      <c r="EZ30" s="139"/>
      <c r="FA30" s="139"/>
      <c r="FB30" s="139"/>
      <c r="FC30" s="139"/>
      <c r="FD30" s="139"/>
      <c r="FE30" s="139"/>
      <c r="FF30" s="139"/>
      <c r="FG30" s="139"/>
      <c r="FH30" s="139"/>
      <c r="FI30" s="139"/>
      <c r="FJ30" s="139"/>
      <c r="FK30" s="139"/>
      <c r="FL30" s="139"/>
      <c r="FM30" s="139"/>
      <c r="FN30" s="139"/>
      <c r="FO30" s="139"/>
      <c r="FP30" s="139"/>
      <c r="FQ30" s="139"/>
      <c r="FR30" s="139"/>
      <c r="FS30" s="139"/>
      <c r="FT30" s="139"/>
      <c r="FU30" s="139"/>
      <c r="FV30" s="139"/>
      <c r="FW30" s="139"/>
      <c r="FX30" s="139"/>
      <c r="FY30" s="139"/>
      <c r="FZ30" s="139"/>
      <c r="GA30" s="139"/>
      <c r="GB30" s="139"/>
      <c r="GC30" s="139"/>
      <c r="GD30" s="139"/>
      <c r="GE30" s="139"/>
      <c r="GF30" s="139"/>
      <c r="GG30" s="139"/>
      <c r="GH30" s="139"/>
      <c r="GI30" s="139"/>
      <c r="GJ30" s="139"/>
      <c r="GK30" s="139"/>
      <c r="GL30" s="139"/>
      <c r="GM30" s="139"/>
      <c r="GN30" s="139"/>
      <c r="GO30" s="139"/>
      <c r="GP30" s="139"/>
      <c r="GQ30" s="139"/>
      <c r="GR30" s="139"/>
      <c r="GS30" s="139"/>
      <c r="GT30" s="139"/>
      <c r="GU30" s="139"/>
      <c r="GV30" s="139"/>
      <c r="GW30" s="139"/>
      <c r="GX30" s="139"/>
      <c r="GY30" s="139"/>
      <c r="GZ30" s="139"/>
      <c r="HA30" s="139"/>
      <c r="HB30" s="139"/>
      <c r="HC30" s="139"/>
      <c r="HD30" s="139"/>
      <c r="HE30" s="139"/>
      <c r="HF30" s="139"/>
      <c r="HG30" s="139"/>
      <c r="HH30" s="139"/>
      <c r="HI30" s="139"/>
      <c r="HJ30" s="139"/>
      <c r="HK30" s="139"/>
      <c r="HL30" s="139"/>
      <c r="HM30" s="139"/>
      <c r="HN30" s="139"/>
      <c r="HO30" s="139"/>
      <c r="HP30" s="139"/>
    </row>
    <row r="31" spans="1:238" s="134" customFormat="1" ht="12.75" customHeight="1" x14ac:dyDescent="0.2">
      <c r="A31" s="2306"/>
      <c r="B31" s="2307" t="s">
        <v>355</v>
      </c>
      <c r="C31" s="642"/>
      <c r="D31" s="683"/>
      <c r="E31" s="650"/>
      <c r="F31" s="642"/>
      <c r="G31" s="683"/>
      <c r="H31" s="650"/>
      <c r="I31" s="642"/>
      <c r="J31" s="683"/>
      <c r="K31" s="650"/>
      <c r="L31" s="642"/>
      <c r="M31" s="683"/>
      <c r="N31" s="650"/>
      <c r="O31" s="642"/>
      <c r="P31" s="683"/>
      <c r="Q31" s="650"/>
      <c r="R31" s="642"/>
      <c r="S31" s="683"/>
      <c r="T31" s="650"/>
      <c r="U31" s="642"/>
      <c r="V31" s="683"/>
      <c r="W31" s="650"/>
      <c r="X31" s="642"/>
      <c r="Y31" s="683"/>
      <c r="Z31" s="650"/>
      <c r="AA31" s="642"/>
      <c r="AB31" s="683"/>
      <c r="AC31" s="650"/>
      <c r="AD31" s="642"/>
      <c r="AE31" s="683"/>
      <c r="AF31" s="650"/>
      <c r="AG31" s="642"/>
      <c r="AH31" s="683"/>
      <c r="AI31" s="650"/>
      <c r="AJ31" s="642">
        <v>240000</v>
      </c>
      <c r="AK31" s="683">
        <v>341000</v>
      </c>
      <c r="AL31" s="650">
        <v>337649.80599999998</v>
      </c>
      <c r="AM31" s="642"/>
      <c r="AN31" s="683"/>
      <c r="AO31" s="650"/>
      <c r="AP31" s="642"/>
      <c r="AQ31" s="683"/>
      <c r="AR31" s="650"/>
      <c r="AS31" s="642"/>
      <c r="AT31" s="683"/>
      <c r="AU31" s="650"/>
      <c r="AV31" s="642"/>
      <c r="AW31" s="683"/>
      <c r="AX31" s="650"/>
      <c r="AY31" s="642"/>
      <c r="AZ31" s="683"/>
      <c r="BA31" s="650"/>
      <c r="BB31" s="642"/>
      <c r="BC31" s="683"/>
      <c r="BD31" s="650"/>
      <c r="BE31" s="642"/>
      <c r="BF31" s="683"/>
      <c r="BG31" s="650"/>
      <c r="BH31" s="642">
        <v>240000</v>
      </c>
      <c r="BI31" s="683">
        <v>341000</v>
      </c>
      <c r="BJ31" s="650">
        <v>337649.80599999998</v>
      </c>
      <c r="BK31" s="642"/>
      <c r="BL31" s="683"/>
      <c r="BM31" s="650"/>
      <c r="BN31" s="642"/>
      <c r="BO31" s="683"/>
      <c r="BP31" s="650"/>
      <c r="BQ31" s="642"/>
      <c r="BR31" s="683"/>
      <c r="BS31" s="650"/>
      <c r="BT31" s="642"/>
      <c r="BU31" s="683"/>
      <c r="BV31" s="650"/>
      <c r="BW31" s="642"/>
      <c r="BX31" s="683"/>
      <c r="BY31" s="650"/>
      <c r="BZ31" s="642"/>
      <c r="CA31" s="683"/>
      <c r="CB31" s="650"/>
      <c r="CC31" s="642"/>
      <c r="CD31" s="683"/>
      <c r="CE31" s="650"/>
      <c r="CF31" s="642"/>
      <c r="CG31" s="683"/>
      <c r="CH31" s="650"/>
      <c r="CI31" s="642"/>
      <c r="CJ31" s="683"/>
      <c r="CK31" s="1768"/>
      <c r="CL31" s="642"/>
      <c r="CM31" s="683"/>
      <c r="CN31" s="650"/>
      <c r="CO31" s="642"/>
      <c r="CP31" s="683"/>
      <c r="CQ31" s="650"/>
      <c r="CR31" s="642"/>
      <c r="CS31" s="683"/>
      <c r="CT31" s="650"/>
      <c r="CU31" s="642"/>
      <c r="CV31" s="683"/>
      <c r="CW31" s="650"/>
      <c r="CX31" s="642"/>
      <c r="CY31" s="683"/>
      <c r="CZ31" s="650"/>
      <c r="DA31" s="643">
        <v>0</v>
      </c>
      <c r="DB31" s="684">
        <v>0</v>
      </c>
      <c r="DC31" s="651">
        <v>0</v>
      </c>
      <c r="DD31" s="643">
        <v>240000</v>
      </c>
      <c r="DE31" s="684">
        <v>341000</v>
      </c>
      <c r="DF31" s="651">
        <v>337649.80599999998</v>
      </c>
      <c r="DG31" s="642"/>
      <c r="DH31" s="683"/>
      <c r="DI31" s="650"/>
      <c r="DJ31" s="642"/>
      <c r="DK31" s="683"/>
      <c r="DL31" s="650"/>
      <c r="DM31" s="643">
        <v>0</v>
      </c>
      <c r="DN31" s="684">
        <v>0</v>
      </c>
      <c r="DO31" s="651">
        <v>0</v>
      </c>
      <c r="DP31" s="642"/>
      <c r="DQ31" s="683"/>
      <c r="DR31" s="650"/>
      <c r="DS31" s="642"/>
      <c r="DT31" s="683"/>
      <c r="DU31" s="650"/>
      <c r="DV31" s="643">
        <v>240000</v>
      </c>
      <c r="DW31" s="684">
        <v>341000</v>
      </c>
      <c r="DX31" s="651">
        <v>337649.80599999998</v>
      </c>
      <c r="DY31" s="1654">
        <v>99.017538416422283</v>
      </c>
      <c r="DZ31" s="586"/>
      <c r="EA31" s="586"/>
      <c r="EB31" s="586"/>
      <c r="EC31" s="586"/>
      <c r="ED31" s="586"/>
      <c r="EE31" s="586"/>
      <c r="EF31" s="586"/>
      <c r="EG31" s="586"/>
      <c r="EH31" s="586"/>
      <c r="EI31" s="586"/>
      <c r="EJ31" s="586"/>
      <c r="EK31" s="586"/>
      <c r="EL31" s="586"/>
      <c r="EM31" s="586"/>
      <c r="EN31" s="586"/>
      <c r="EO31" s="586"/>
      <c r="EP31" s="586"/>
      <c r="EQ31" s="586"/>
      <c r="ER31" s="586"/>
      <c r="ES31" s="586"/>
      <c r="ET31" s="586"/>
      <c r="EU31" s="586"/>
      <c r="EV31" s="586"/>
      <c r="EW31" s="586"/>
      <c r="EX31" s="586"/>
      <c r="EY31" s="586"/>
      <c r="EZ31" s="586"/>
      <c r="FA31" s="586"/>
      <c r="FB31" s="586"/>
      <c r="FC31" s="586"/>
      <c r="FD31" s="586"/>
      <c r="FE31" s="586"/>
      <c r="FF31" s="586"/>
      <c r="FG31" s="586"/>
      <c r="FH31" s="586"/>
      <c r="FI31" s="586"/>
      <c r="FJ31" s="586"/>
      <c r="FK31" s="586"/>
      <c r="FL31" s="586"/>
      <c r="FM31" s="586"/>
      <c r="FN31" s="586"/>
      <c r="FO31" s="586"/>
      <c r="FP31" s="586"/>
      <c r="FQ31" s="586"/>
      <c r="FR31" s="586"/>
      <c r="FS31" s="586"/>
      <c r="FT31" s="586"/>
      <c r="FU31" s="586"/>
      <c r="FV31" s="586"/>
      <c r="FW31" s="586"/>
      <c r="FX31" s="586"/>
      <c r="FY31" s="586"/>
      <c r="FZ31" s="586"/>
      <c r="GA31" s="586"/>
      <c r="GB31" s="586"/>
      <c r="GC31" s="586"/>
      <c r="GD31" s="586"/>
      <c r="GE31" s="586"/>
      <c r="GF31" s="586"/>
      <c r="GG31" s="586"/>
      <c r="GH31" s="586"/>
      <c r="GI31" s="586"/>
      <c r="GJ31" s="586"/>
      <c r="GK31" s="586"/>
      <c r="GL31" s="586"/>
      <c r="GM31" s="586"/>
      <c r="GN31" s="586"/>
      <c r="GO31" s="586"/>
      <c r="GP31" s="586"/>
      <c r="GQ31" s="586"/>
      <c r="GR31" s="586"/>
      <c r="GS31" s="586"/>
      <c r="GT31" s="586"/>
      <c r="GU31" s="586"/>
      <c r="GV31" s="586"/>
      <c r="GW31" s="586"/>
      <c r="GX31" s="586"/>
      <c r="GY31" s="586"/>
      <c r="GZ31" s="586"/>
      <c r="HA31" s="586"/>
      <c r="HB31" s="586"/>
      <c r="HC31" s="586"/>
      <c r="HD31" s="586"/>
      <c r="HE31" s="586"/>
      <c r="HF31" s="586"/>
      <c r="HG31" s="586"/>
      <c r="HH31" s="586"/>
      <c r="HI31" s="586"/>
      <c r="HJ31" s="586"/>
      <c r="HK31" s="586"/>
      <c r="HL31" s="586"/>
      <c r="HM31" s="586"/>
      <c r="HN31" s="586"/>
      <c r="HO31" s="586"/>
      <c r="HP31" s="586"/>
      <c r="HQ31" s="586"/>
      <c r="HR31" s="586"/>
      <c r="HS31" s="586"/>
      <c r="HT31" s="586"/>
      <c r="HU31" s="586"/>
      <c r="HV31" s="586"/>
      <c r="HW31" s="586"/>
      <c r="HX31" s="586"/>
      <c r="HY31" s="586"/>
      <c r="HZ31" s="586"/>
      <c r="IA31" s="586"/>
      <c r="IB31" s="586"/>
      <c r="IC31" s="586"/>
      <c r="ID31" s="586"/>
    </row>
    <row r="32" spans="1:238" ht="12.75" customHeight="1" x14ac:dyDescent="0.2">
      <c r="A32" s="2306"/>
      <c r="B32" s="2307" t="s">
        <v>900</v>
      </c>
      <c r="C32" s="642"/>
      <c r="D32" s="683"/>
      <c r="E32" s="650"/>
      <c r="F32" s="642"/>
      <c r="G32" s="683"/>
      <c r="H32" s="650"/>
      <c r="I32" s="642"/>
      <c r="J32" s="683"/>
      <c r="K32" s="650"/>
      <c r="L32" s="642"/>
      <c r="M32" s="683"/>
      <c r="N32" s="650"/>
      <c r="O32" s="642"/>
      <c r="P32" s="683"/>
      <c r="Q32" s="650"/>
      <c r="R32" s="642"/>
      <c r="S32" s="683"/>
      <c r="T32" s="650"/>
      <c r="U32" s="642"/>
      <c r="V32" s="683"/>
      <c r="W32" s="650"/>
      <c r="X32" s="642"/>
      <c r="Y32" s="683"/>
      <c r="Z32" s="650"/>
      <c r="AA32" s="642"/>
      <c r="AB32" s="683"/>
      <c r="AC32" s="650"/>
      <c r="AD32" s="642"/>
      <c r="AE32" s="683"/>
      <c r="AF32" s="650"/>
      <c r="AG32" s="642"/>
      <c r="AH32" s="683"/>
      <c r="AI32" s="650"/>
      <c r="AJ32" s="642">
        <v>7542261</v>
      </c>
      <c r="AK32" s="683">
        <v>7542261</v>
      </c>
      <c r="AL32" s="650">
        <v>6025080.5830000006</v>
      </c>
      <c r="AM32" s="642"/>
      <c r="AN32" s="683"/>
      <c r="AO32" s="650"/>
      <c r="AP32" s="642"/>
      <c r="AQ32" s="683"/>
      <c r="AR32" s="650"/>
      <c r="AS32" s="642"/>
      <c r="AT32" s="683"/>
      <c r="AU32" s="650"/>
      <c r="AV32" s="642"/>
      <c r="AW32" s="683"/>
      <c r="AX32" s="650"/>
      <c r="AY32" s="642"/>
      <c r="AZ32" s="683"/>
      <c r="BA32" s="650"/>
      <c r="BB32" s="642"/>
      <c r="BC32" s="683"/>
      <c r="BD32" s="650"/>
      <c r="BE32" s="642"/>
      <c r="BF32" s="683"/>
      <c r="BG32" s="650"/>
      <c r="BH32" s="642">
        <v>7542261</v>
      </c>
      <c r="BI32" s="683">
        <v>7542261</v>
      </c>
      <c r="BJ32" s="650">
        <v>6025080.5830000006</v>
      </c>
      <c r="BK32" s="642"/>
      <c r="BL32" s="683"/>
      <c r="BM32" s="650"/>
      <c r="BN32" s="642"/>
      <c r="BO32" s="683"/>
      <c r="BP32" s="650"/>
      <c r="BQ32" s="642"/>
      <c r="BR32" s="683"/>
      <c r="BS32" s="650"/>
      <c r="BT32" s="642"/>
      <c r="BU32" s="683"/>
      <c r="BV32" s="650"/>
      <c r="BW32" s="642"/>
      <c r="BX32" s="683"/>
      <c r="BY32" s="650"/>
      <c r="BZ32" s="642"/>
      <c r="CA32" s="683"/>
      <c r="CB32" s="650"/>
      <c r="CC32" s="642"/>
      <c r="CD32" s="683"/>
      <c r="CE32" s="650"/>
      <c r="CF32" s="642"/>
      <c r="CG32" s="683"/>
      <c r="CH32" s="650"/>
      <c r="CI32" s="642"/>
      <c r="CJ32" s="683"/>
      <c r="CK32" s="1768"/>
      <c r="CL32" s="642"/>
      <c r="CM32" s="683"/>
      <c r="CN32" s="650"/>
      <c r="CO32" s="642"/>
      <c r="CP32" s="683"/>
      <c r="CQ32" s="650"/>
      <c r="CR32" s="642"/>
      <c r="CS32" s="683"/>
      <c r="CT32" s="650"/>
      <c r="CU32" s="642"/>
      <c r="CV32" s="683"/>
      <c r="CW32" s="650"/>
      <c r="CX32" s="642"/>
      <c r="CY32" s="683"/>
      <c r="CZ32" s="650"/>
      <c r="DA32" s="643">
        <v>0</v>
      </c>
      <c r="DB32" s="684">
        <v>0</v>
      </c>
      <c r="DC32" s="651">
        <v>0</v>
      </c>
      <c r="DD32" s="646">
        <v>7542261</v>
      </c>
      <c r="DE32" s="687">
        <v>7542261</v>
      </c>
      <c r="DF32" s="654">
        <v>6025080.5830000006</v>
      </c>
      <c r="DG32" s="642"/>
      <c r="DH32" s="683"/>
      <c r="DI32" s="650"/>
      <c r="DJ32" s="642"/>
      <c r="DK32" s="683"/>
      <c r="DL32" s="650"/>
      <c r="DM32" s="646">
        <v>0</v>
      </c>
      <c r="DN32" s="687">
        <v>0</v>
      </c>
      <c r="DO32" s="654">
        <v>0</v>
      </c>
      <c r="DP32" s="642"/>
      <c r="DQ32" s="683"/>
      <c r="DR32" s="650"/>
      <c r="DS32" s="642"/>
      <c r="DT32" s="683"/>
      <c r="DU32" s="650"/>
      <c r="DV32" s="646">
        <v>7542261</v>
      </c>
      <c r="DW32" s="687">
        <v>7542261</v>
      </c>
      <c r="DX32" s="654">
        <v>6025080.5830000006</v>
      </c>
      <c r="DY32" s="1654">
        <v>79.884275855741407</v>
      </c>
      <c r="DZ32" s="139"/>
      <c r="EA32" s="139"/>
      <c r="EB32" s="139"/>
      <c r="EC32" s="139"/>
      <c r="ED32" s="139"/>
      <c r="EE32" s="139"/>
      <c r="EF32" s="139"/>
      <c r="EG32" s="139"/>
      <c r="EH32" s="139"/>
      <c r="EI32" s="139"/>
      <c r="EJ32" s="139"/>
      <c r="EK32" s="139"/>
      <c r="EL32" s="139"/>
      <c r="EM32" s="139"/>
      <c r="EN32" s="139"/>
      <c r="EO32" s="139"/>
      <c r="EP32" s="139"/>
      <c r="EQ32" s="139"/>
      <c r="ER32" s="139"/>
      <c r="ES32" s="139"/>
      <c r="ET32" s="139"/>
      <c r="EU32" s="139"/>
      <c r="EV32" s="139"/>
      <c r="EW32" s="139"/>
      <c r="EX32" s="139"/>
      <c r="EY32" s="139"/>
      <c r="EZ32" s="139"/>
      <c r="FA32" s="139"/>
      <c r="FB32" s="139"/>
      <c r="FC32" s="139"/>
      <c r="FD32" s="139"/>
      <c r="FE32" s="139"/>
      <c r="FF32" s="139"/>
      <c r="FG32" s="139"/>
      <c r="FH32" s="139"/>
      <c r="FI32" s="139"/>
      <c r="FJ32" s="139"/>
      <c r="FK32" s="139"/>
      <c r="FL32" s="139"/>
      <c r="FM32" s="139"/>
      <c r="FN32" s="139"/>
      <c r="FO32" s="139"/>
      <c r="FP32" s="139"/>
      <c r="FQ32" s="139"/>
      <c r="FR32" s="139"/>
      <c r="FS32" s="139"/>
      <c r="FT32" s="139"/>
      <c r="FU32" s="139"/>
      <c r="FV32" s="139"/>
      <c r="FW32" s="139"/>
      <c r="FX32" s="139"/>
      <c r="FY32" s="139"/>
      <c r="FZ32" s="139"/>
      <c r="GA32" s="139"/>
      <c r="GB32" s="139"/>
      <c r="GC32" s="139"/>
      <c r="GD32" s="139"/>
      <c r="GE32" s="139"/>
      <c r="GF32" s="139"/>
      <c r="GG32" s="139"/>
      <c r="GH32" s="139"/>
      <c r="GI32" s="139"/>
      <c r="GJ32" s="139"/>
      <c r="GK32" s="139"/>
      <c r="GL32" s="139"/>
      <c r="GM32" s="139"/>
      <c r="GN32" s="139"/>
      <c r="GO32" s="139"/>
      <c r="GP32" s="139"/>
      <c r="GQ32" s="139"/>
      <c r="GR32" s="139"/>
      <c r="GS32" s="139"/>
      <c r="GT32" s="139"/>
      <c r="GU32" s="139"/>
      <c r="GV32" s="139"/>
      <c r="GW32" s="139"/>
      <c r="GX32" s="139"/>
      <c r="GY32" s="139"/>
      <c r="GZ32" s="139"/>
      <c r="HA32" s="139"/>
      <c r="HB32" s="139"/>
      <c r="HC32" s="139"/>
      <c r="HD32" s="139"/>
      <c r="HE32" s="139"/>
      <c r="HF32" s="139"/>
      <c r="HG32" s="139"/>
      <c r="HH32" s="139"/>
      <c r="HI32" s="139"/>
      <c r="HJ32" s="139"/>
      <c r="HK32" s="139"/>
      <c r="HL32" s="139"/>
      <c r="HM32" s="139"/>
      <c r="HN32" s="139"/>
      <c r="HO32" s="139"/>
      <c r="HP32" s="139"/>
    </row>
    <row r="33" spans="1:238" ht="12.75" customHeight="1" x14ac:dyDescent="0.2">
      <c r="A33" s="2306"/>
      <c r="B33" s="2307" t="s">
        <v>901</v>
      </c>
      <c r="C33" s="642"/>
      <c r="D33" s="683"/>
      <c r="E33" s="650"/>
      <c r="F33" s="642"/>
      <c r="G33" s="683"/>
      <c r="H33" s="650"/>
      <c r="I33" s="642"/>
      <c r="J33" s="683"/>
      <c r="K33" s="650"/>
      <c r="L33" s="642"/>
      <c r="M33" s="683"/>
      <c r="N33" s="650"/>
      <c r="O33" s="642"/>
      <c r="P33" s="683"/>
      <c r="Q33" s="650"/>
      <c r="R33" s="642"/>
      <c r="S33" s="683"/>
      <c r="T33" s="650"/>
      <c r="U33" s="642"/>
      <c r="V33" s="683"/>
      <c r="W33" s="650"/>
      <c r="X33" s="642"/>
      <c r="Y33" s="683"/>
      <c r="Z33" s="650"/>
      <c r="AA33" s="642"/>
      <c r="AB33" s="683"/>
      <c r="AC33" s="650"/>
      <c r="AD33" s="642"/>
      <c r="AE33" s="683"/>
      <c r="AF33" s="650"/>
      <c r="AG33" s="642"/>
      <c r="AH33" s="683"/>
      <c r="AI33" s="650"/>
      <c r="AJ33" s="642"/>
      <c r="AK33" s="683"/>
      <c r="AL33" s="650"/>
      <c r="AM33" s="642"/>
      <c r="AN33" s="683"/>
      <c r="AO33" s="650"/>
      <c r="AP33" s="642"/>
      <c r="AQ33" s="683"/>
      <c r="AR33" s="650"/>
      <c r="AS33" s="642"/>
      <c r="AT33" s="683"/>
      <c r="AU33" s="650"/>
      <c r="AV33" s="642"/>
      <c r="AW33" s="683"/>
      <c r="AX33" s="650"/>
      <c r="AY33" s="642"/>
      <c r="AZ33" s="683"/>
      <c r="BA33" s="650"/>
      <c r="BB33" s="642">
        <v>330000</v>
      </c>
      <c r="BC33" s="683"/>
      <c r="BD33" s="650">
        <v>0</v>
      </c>
      <c r="BE33" s="642"/>
      <c r="BF33" s="683"/>
      <c r="BG33" s="650"/>
      <c r="BH33" s="642">
        <v>330000</v>
      </c>
      <c r="BI33" s="683">
        <v>0</v>
      </c>
      <c r="BJ33" s="650">
        <v>0</v>
      </c>
      <c r="BK33" s="642"/>
      <c r="BL33" s="683"/>
      <c r="BM33" s="650"/>
      <c r="BN33" s="642"/>
      <c r="BO33" s="683"/>
      <c r="BP33" s="650"/>
      <c r="BQ33" s="642"/>
      <c r="BR33" s="683"/>
      <c r="BS33" s="650"/>
      <c r="BT33" s="642"/>
      <c r="BU33" s="683"/>
      <c r="BV33" s="650"/>
      <c r="BW33" s="642"/>
      <c r="BX33" s="683"/>
      <c r="BY33" s="650"/>
      <c r="BZ33" s="642"/>
      <c r="CA33" s="683"/>
      <c r="CB33" s="650"/>
      <c r="CC33" s="642"/>
      <c r="CD33" s="683"/>
      <c r="CE33" s="650"/>
      <c r="CF33" s="642"/>
      <c r="CG33" s="683"/>
      <c r="CH33" s="650"/>
      <c r="CI33" s="642"/>
      <c r="CJ33" s="683"/>
      <c r="CK33" s="1768"/>
      <c r="CL33" s="642"/>
      <c r="CM33" s="683"/>
      <c r="CN33" s="650"/>
      <c r="CO33" s="642"/>
      <c r="CP33" s="683"/>
      <c r="CQ33" s="650"/>
      <c r="CR33" s="642"/>
      <c r="CS33" s="683"/>
      <c r="CT33" s="650"/>
      <c r="CU33" s="642"/>
      <c r="CV33" s="683"/>
      <c r="CW33" s="650"/>
      <c r="CX33" s="642"/>
      <c r="CY33" s="683"/>
      <c r="CZ33" s="650"/>
      <c r="DA33" s="643">
        <v>0</v>
      </c>
      <c r="DB33" s="684">
        <v>0</v>
      </c>
      <c r="DC33" s="651">
        <v>0</v>
      </c>
      <c r="DD33" s="643">
        <v>330000</v>
      </c>
      <c r="DE33" s="684">
        <v>0</v>
      </c>
      <c r="DF33" s="651">
        <v>0</v>
      </c>
      <c r="DG33" s="642"/>
      <c r="DH33" s="683"/>
      <c r="DI33" s="650"/>
      <c r="DJ33" s="642"/>
      <c r="DK33" s="683"/>
      <c r="DL33" s="650"/>
      <c r="DM33" s="643">
        <v>0</v>
      </c>
      <c r="DN33" s="684">
        <v>0</v>
      </c>
      <c r="DO33" s="651">
        <v>0</v>
      </c>
      <c r="DP33" s="642"/>
      <c r="DQ33" s="683"/>
      <c r="DR33" s="650"/>
      <c r="DS33" s="642"/>
      <c r="DT33" s="683"/>
      <c r="DU33" s="650"/>
      <c r="DV33" s="643">
        <v>330000</v>
      </c>
      <c r="DW33" s="684">
        <v>0</v>
      </c>
      <c r="DX33" s="651">
        <v>0</v>
      </c>
      <c r="DY33" s="1654">
        <v>0</v>
      </c>
      <c r="DZ33" s="139"/>
      <c r="EA33" s="139"/>
      <c r="EB33" s="139"/>
      <c r="EC33" s="139"/>
      <c r="ED33" s="139"/>
      <c r="EE33" s="139"/>
      <c r="EF33" s="139"/>
      <c r="EG33" s="139"/>
      <c r="EH33" s="139"/>
      <c r="EI33" s="139"/>
      <c r="EJ33" s="139"/>
      <c r="EK33" s="139"/>
      <c r="EL33" s="139"/>
      <c r="EM33" s="139"/>
      <c r="EN33" s="139"/>
      <c r="EO33" s="139"/>
      <c r="EP33" s="139"/>
      <c r="EQ33" s="139"/>
      <c r="ER33" s="139"/>
      <c r="ES33" s="139"/>
      <c r="ET33" s="139"/>
      <c r="EU33" s="139"/>
      <c r="EV33" s="139"/>
      <c r="EW33" s="139"/>
      <c r="EX33" s="139"/>
      <c r="EY33" s="139"/>
      <c r="EZ33" s="139"/>
      <c r="FA33" s="139"/>
      <c r="FB33" s="139"/>
      <c r="FC33" s="139"/>
      <c r="FD33" s="139"/>
      <c r="FE33" s="139"/>
      <c r="FF33" s="139"/>
      <c r="FG33" s="139"/>
      <c r="FH33" s="139"/>
      <c r="FI33" s="139"/>
      <c r="FJ33" s="139"/>
      <c r="FK33" s="139"/>
      <c r="FL33" s="139"/>
      <c r="FM33" s="139"/>
      <c r="FN33" s="139"/>
      <c r="FO33" s="139"/>
      <c r="FP33" s="139"/>
      <c r="FQ33" s="139"/>
      <c r="FR33" s="139"/>
      <c r="FS33" s="139"/>
      <c r="FT33" s="139"/>
      <c r="FU33" s="139"/>
      <c r="FV33" s="139"/>
      <c r="FW33" s="139"/>
      <c r="FX33" s="139"/>
      <c r="FY33" s="139"/>
      <c r="FZ33" s="139"/>
      <c r="GA33" s="139"/>
      <c r="GB33" s="139"/>
      <c r="GC33" s="139"/>
      <c r="GD33" s="139"/>
      <c r="GE33" s="139"/>
      <c r="GF33" s="139"/>
      <c r="GG33" s="139"/>
      <c r="GH33" s="139"/>
      <c r="GI33" s="139"/>
      <c r="GJ33" s="139"/>
      <c r="GK33" s="139"/>
      <c r="GL33" s="139"/>
      <c r="GM33" s="139"/>
      <c r="GN33" s="139"/>
      <c r="GO33" s="139"/>
      <c r="GP33" s="139"/>
      <c r="GQ33" s="139"/>
      <c r="GR33" s="139"/>
      <c r="GS33" s="139"/>
      <c r="GT33" s="139"/>
      <c r="GU33" s="139"/>
      <c r="GV33" s="139"/>
      <c r="GW33" s="139"/>
      <c r="GX33" s="139"/>
      <c r="GY33" s="139"/>
      <c r="GZ33" s="139"/>
      <c r="HA33" s="139"/>
      <c r="HB33" s="139"/>
      <c r="HC33" s="139"/>
      <c r="HD33" s="139"/>
      <c r="HE33" s="139"/>
      <c r="HF33" s="139"/>
      <c r="HG33" s="139"/>
      <c r="HH33" s="139"/>
      <c r="HI33" s="139"/>
      <c r="HJ33" s="139"/>
      <c r="HK33" s="139"/>
      <c r="HL33" s="139"/>
      <c r="HM33" s="139"/>
      <c r="HN33" s="139"/>
      <c r="HO33" s="139"/>
      <c r="HP33" s="139"/>
    </row>
    <row r="34" spans="1:238" ht="12.75" customHeight="1" x14ac:dyDescent="0.2">
      <c r="A34" s="2306"/>
      <c r="B34" s="2307" t="s">
        <v>902</v>
      </c>
      <c r="C34" s="642"/>
      <c r="D34" s="683"/>
      <c r="E34" s="650"/>
      <c r="F34" s="642"/>
      <c r="G34" s="683"/>
      <c r="H34" s="650"/>
      <c r="I34" s="642"/>
      <c r="J34" s="683"/>
      <c r="K34" s="650"/>
      <c r="L34" s="642"/>
      <c r="M34" s="683"/>
      <c r="N34" s="650"/>
      <c r="O34" s="642"/>
      <c r="P34" s="683"/>
      <c r="Q34" s="650"/>
      <c r="R34" s="642"/>
      <c r="S34" s="683"/>
      <c r="T34" s="650"/>
      <c r="U34" s="642"/>
      <c r="V34" s="683"/>
      <c r="W34" s="650"/>
      <c r="X34" s="642"/>
      <c r="Y34" s="683"/>
      <c r="Z34" s="650"/>
      <c r="AA34" s="642"/>
      <c r="AB34" s="683"/>
      <c r="AC34" s="650"/>
      <c r="AD34" s="642"/>
      <c r="AE34" s="683"/>
      <c r="AF34" s="650"/>
      <c r="AG34" s="642"/>
      <c r="AH34" s="683"/>
      <c r="AI34" s="650"/>
      <c r="AJ34" s="642">
        <v>130000</v>
      </c>
      <c r="AK34" s="683">
        <v>32000</v>
      </c>
      <c r="AL34" s="650">
        <v>32205.675999999999</v>
      </c>
      <c r="AM34" s="642"/>
      <c r="AN34" s="683"/>
      <c r="AO34" s="650"/>
      <c r="AP34" s="642"/>
      <c r="AQ34" s="683"/>
      <c r="AR34" s="650"/>
      <c r="AS34" s="642"/>
      <c r="AT34" s="683"/>
      <c r="AU34" s="650"/>
      <c r="AV34" s="642"/>
      <c r="AW34" s="683"/>
      <c r="AX34" s="650"/>
      <c r="AY34" s="642"/>
      <c r="AZ34" s="683"/>
      <c r="BA34" s="650"/>
      <c r="BB34" s="642"/>
      <c r="BC34" s="683"/>
      <c r="BD34" s="650"/>
      <c r="BE34" s="642"/>
      <c r="BF34" s="683"/>
      <c r="BG34" s="650"/>
      <c r="BH34" s="642">
        <v>130000</v>
      </c>
      <c r="BI34" s="683">
        <v>32000</v>
      </c>
      <c r="BJ34" s="650">
        <v>32205.675999999999</v>
      </c>
      <c r="BK34" s="642"/>
      <c r="BL34" s="683"/>
      <c r="BM34" s="650"/>
      <c r="BN34" s="642"/>
      <c r="BO34" s="683"/>
      <c r="BP34" s="650"/>
      <c r="BQ34" s="642"/>
      <c r="BR34" s="683"/>
      <c r="BS34" s="650"/>
      <c r="BT34" s="642"/>
      <c r="BU34" s="683"/>
      <c r="BV34" s="650"/>
      <c r="BW34" s="642"/>
      <c r="BX34" s="683"/>
      <c r="BY34" s="650"/>
      <c r="BZ34" s="642"/>
      <c r="CA34" s="683"/>
      <c r="CB34" s="650"/>
      <c r="CC34" s="642"/>
      <c r="CD34" s="683"/>
      <c r="CE34" s="650"/>
      <c r="CF34" s="642"/>
      <c r="CG34" s="683"/>
      <c r="CH34" s="650"/>
      <c r="CI34" s="642"/>
      <c r="CJ34" s="683"/>
      <c r="CK34" s="1768"/>
      <c r="CL34" s="642"/>
      <c r="CM34" s="683"/>
      <c r="CN34" s="650"/>
      <c r="CO34" s="642"/>
      <c r="CP34" s="683"/>
      <c r="CQ34" s="650"/>
      <c r="CR34" s="642"/>
      <c r="CS34" s="683"/>
      <c r="CT34" s="650"/>
      <c r="CU34" s="642"/>
      <c r="CV34" s="683"/>
      <c r="CW34" s="650"/>
      <c r="CX34" s="642"/>
      <c r="CY34" s="683"/>
      <c r="CZ34" s="650"/>
      <c r="DA34" s="643">
        <v>0</v>
      </c>
      <c r="DB34" s="684">
        <v>0</v>
      </c>
      <c r="DC34" s="651">
        <v>0</v>
      </c>
      <c r="DD34" s="643">
        <v>130000</v>
      </c>
      <c r="DE34" s="684">
        <v>32000</v>
      </c>
      <c r="DF34" s="651">
        <v>32205.675999999999</v>
      </c>
      <c r="DG34" s="642"/>
      <c r="DH34" s="683"/>
      <c r="DI34" s="650"/>
      <c r="DJ34" s="642"/>
      <c r="DK34" s="683"/>
      <c r="DL34" s="650"/>
      <c r="DM34" s="643">
        <v>0</v>
      </c>
      <c r="DN34" s="684">
        <v>0</v>
      </c>
      <c r="DO34" s="651">
        <v>0</v>
      </c>
      <c r="DP34" s="642"/>
      <c r="DQ34" s="683"/>
      <c r="DR34" s="650"/>
      <c r="DS34" s="642"/>
      <c r="DT34" s="683"/>
      <c r="DU34" s="650"/>
      <c r="DV34" s="643">
        <v>130000</v>
      </c>
      <c r="DW34" s="684">
        <v>32000</v>
      </c>
      <c r="DX34" s="651">
        <v>32205.675999999999</v>
      </c>
      <c r="DY34" s="1654">
        <v>100.6427375</v>
      </c>
      <c r="DZ34" s="139"/>
      <c r="EA34" s="139"/>
      <c r="EB34" s="139"/>
      <c r="EC34" s="139"/>
      <c r="ED34" s="139"/>
      <c r="EE34" s="139"/>
      <c r="EF34" s="139"/>
      <c r="EG34" s="139"/>
      <c r="EH34" s="139"/>
      <c r="EI34" s="139"/>
      <c r="EJ34" s="139"/>
      <c r="EK34" s="139"/>
      <c r="EL34" s="139"/>
      <c r="EM34" s="139"/>
      <c r="EN34" s="139"/>
      <c r="EO34" s="139"/>
      <c r="EP34" s="139"/>
      <c r="EQ34" s="139"/>
      <c r="ER34" s="139"/>
      <c r="ES34" s="139"/>
      <c r="ET34" s="139"/>
      <c r="EU34" s="139"/>
      <c r="EV34" s="139"/>
      <c r="EW34" s="139"/>
      <c r="EX34" s="139"/>
      <c r="EY34" s="139"/>
      <c r="EZ34" s="139"/>
      <c r="FA34" s="139"/>
      <c r="FB34" s="139"/>
      <c r="FC34" s="139"/>
      <c r="FD34" s="139"/>
      <c r="FE34" s="139"/>
      <c r="FF34" s="139"/>
      <c r="FG34" s="139"/>
      <c r="FH34" s="139"/>
      <c r="FI34" s="139"/>
      <c r="FJ34" s="139"/>
      <c r="FK34" s="139"/>
      <c r="FL34" s="139"/>
      <c r="FM34" s="139"/>
      <c r="FN34" s="139"/>
      <c r="FO34" s="139"/>
      <c r="FP34" s="139"/>
      <c r="FQ34" s="139"/>
      <c r="FR34" s="139"/>
      <c r="FS34" s="139"/>
      <c r="FT34" s="139"/>
      <c r="FU34" s="139"/>
      <c r="FV34" s="139"/>
      <c r="FW34" s="139"/>
      <c r="FX34" s="139"/>
      <c r="FY34" s="139"/>
      <c r="FZ34" s="139"/>
      <c r="GA34" s="139"/>
      <c r="GB34" s="139"/>
      <c r="GC34" s="139"/>
      <c r="GD34" s="139"/>
      <c r="GE34" s="139"/>
      <c r="GF34" s="139"/>
      <c r="GG34" s="139"/>
      <c r="GH34" s="139"/>
      <c r="GI34" s="139"/>
      <c r="GJ34" s="139"/>
      <c r="GK34" s="139"/>
      <c r="GL34" s="139"/>
      <c r="GM34" s="139"/>
      <c r="GN34" s="139"/>
      <c r="GO34" s="139"/>
      <c r="GP34" s="139"/>
      <c r="GQ34" s="139"/>
      <c r="GR34" s="139"/>
      <c r="GS34" s="139"/>
      <c r="GT34" s="139"/>
      <c r="GU34" s="139"/>
      <c r="GV34" s="139"/>
      <c r="GW34" s="139"/>
      <c r="GX34" s="139"/>
      <c r="GY34" s="139"/>
      <c r="GZ34" s="139"/>
      <c r="HA34" s="139"/>
      <c r="HB34" s="139"/>
      <c r="HC34" s="139"/>
      <c r="HD34" s="139"/>
      <c r="HE34" s="139"/>
      <c r="HF34" s="139"/>
      <c r="HG34" s="139"/>
      <c r="HH34" s="139"/>
      <c r="HI34" s="139"/>
      <c r="HJ34" s="139"/>
      <c r="HK34" s="139"/>
      <c r="HL34" s="139"/>
      <c r="HM34" s="139"/>
      <c r="HN34" s="139"/>
      <c r="HO34" s="139"/>
      <c r="HP34" s="139"/>
    </row>
    <row r="35" spans="1:238" ht="12.75" customHeight="1" x14ac:dyDescent="0.2">
      <c r="A35" s="2315" t="s">
        <v>39</v>
      </c>
      <c r="B35" s="2318" t="s">
        <v>903</v>
      </c>
      <c r="C35" s="1589">
        <v>0</v>
      </c>
      <c r="D35" s="1590">
        <v>0</v>
      </c>
      <c r="E35" s="1591">
        <v>0</v>
      </c>
      <c r="F35" s="1589">
        <v>242828</v>
      </c>
      <c r="G35" s="1590">
        <v>178384</v>
      </c>
      <c r="H35" s="1591">
        <v>191200.932</v>
      </c>
      <c r="I35" s="1589">
        <v>45000</v>
      </c>
      <c r="J35" s="1590">
        <v>84924</v>
      </c>
      <c r="K35" s="1591">
        <v>91385.308999999994</v>
      </c>
      <c r="L35" s="1589">
        <v>10000</v>
      </c>
      <c r="M35" s="1590">
        <v>10000</v>
      </c>
      <c r="N35" s="1591">
        <v>1300</v>
      </c>
      <c r="O35" s="1589">
        <v>0</v>
      </c>
      <c r="P35" s="1590">
        <v>0</v>
      </c>
      <c r="Q35" s="1591">
        <v>0</v>
      </c>
      <c r="R35" s="1589">
        <v>0</v>
      </c>
      <c r="S35" s="1590">
        <v>0</v>
      </c>
      <c r="T35" s="1591">
        <v>0</v>
      </c>
      <c r="U35" s="1589">
        <v>0</v>
      </c>
      <c r="V35" s="1590">
        <v>0</v>
      </c>
      <c r="W35" s="1591">
        <v>0</v>
      </c>
      <c r="X35" s="1589">
        <v>0</v>
      </c>
      <c r="Y35" s="1590">
        <v>0</v>
      </c>
      <c r="Z35" s="1591">
        <v>0</v>
      </c>
      <c r="AA35" s="1589">
        <v>0</v>
      </c>
      <c r="AB35" s="1590">
        <v>0</v>
      </c>
      <c r="AC35" s="1591">
        <v>0</v>
      </c>
      <c r="AD35" s="1589">
        <v>0</v>
      </c>
      <c r="AE35" s="1590">
        <v>0</v>
      </c>
      <c r="AF35" s="1591">
        <v>0</v>
      </c>
      <c r="AG35" s="1589">
        <v>0</v>
      </c>
      <c r="AH35" s="1590">
        <v>0</v>
      </c>
      <c r="AI35" s="1591">
        <v>0</v>
      </c>
      <c r="AJ35" s="1589">
        <v>15178</v>
      </c>
      <c r="AK35" s="1590">
        <v>15178</v>
      </c>
      <c r="AL35" s="1591">
        <v>16140.859999999999</v>
      </c>
      <c r="AM35" s="1589">
        <v>0</v>
      </c>
      <c r="AN35" s="1590">
        <v>0</v>
      </c>
      <c r="AO35" s="1591">
        <v>0</v>
      </c>
      <c r="AP35" s="1589">
        <v>0</v>
      </c>
      <c r="AQ35" s="1590">
        <v>0</v>
      </c>
      <c r="AR35" s="1591">
        <v>0</v>
      </c>
      <c r="AS35" s="1589">
        <v>0</v>
      </c>
      <c r="AT35" s="1590">
        <v>0</v>
      </c>
      <c r="AU35" s="1591">
        <v>0</v>
      </c>
      <c r="AV35" s="1589">
        <v>0</v>
      </c>
      <c r="AW35" s="1590">
        <v>0</v>
      </c>
      <c r="AX35" s="1591">
        <v>0</v>
      </c>
      <c r="AY35" s="1589">
        <v>0</v>
      </c>
      <c r="AZ35" s="1590">
        <v>0</v>
      </c>
      <c r="BA35" s="1591">
        <v>0</v>
      </c>
      <c r="BB35" s="1589">
        <v>500</v>
      </c>
      <c r="BC35" s="1590">
        <v>500</v>
      </c>
      <c r="BD35" s="1591">
        <v>450</v>
      </c>
      <c r="BE35" s="1589">
        <v>0</v>
      </c>
      <c r="BF35" s="1590">
        <v>0</v>
      </c>
      <c r="BG35" s="1591">
        <v>0</v>
      </c>
      <c r="BH35" s="1589">
        <v>313506</v>
      </c>
      <c r="BI35" s="1590">
        <v>288986</v>
      </c>
      <c r="BJ35" s="1591">
        <v>300477.10099999997</v>
      </c>
      <c r="BK35" s="1589">
        <v>0</v>
      </c>
      <c r="BL35" s="1590">
        <v>0</v>
      </c>
      <c r="BM35" s="1591">
        <v>0</v>
      </c>
      <c r="BN35" s="1589">
        <v>13000</v>
      </c>
      <c r="BO35" s="1590">
        <v>13000</v>
      </c>
      <c r="BP35" s="1591">
        <v>16783.78</v>
      </c>
      <c r="BQ35" s="1589">
        <v>0</v>
      </c>
      <c r="BR35" s="1590">
        <v>0</v>
      </c>
      <c r="BS35" s="1591">
        <v>0</v>
      </c>
      <c r="BT35" s="1589">
        <v>0</v>
      </c>
      <c r="BU35" s="1590">
        <v>0</v>
      </c>
      <c r="BV35" s="1591">
        <v>0</v>
      </c>
      <c r="BW35" s="1589">
        <v>0</v>
      </c>
      <c r="BX35" s="1590">
        <v>0</v>
      </c>
      <c r="BY35" s="1591">
        <v>0</v>
      </c>
      <c r="BZ35" s="1589">
        <v>0</v>
      </c>
      <c r="CA35" s="1590">
        <v>0</v>
      </c>
      <c r="CB35" s="1591">
        <v>0</v>
      </c>
      <c r="CC35" s="1589">
        <v>0</v>
      </c>
      <c r="CD35" s="1590">
        <v>0</v>
      </c>
      <c r="CE35" s="1591">
        <v>0</v>
      </c>
      <c r="CF35" s="1589">
        <v>0</v>
      </c>
      <c r="CG35" s="1590">
        <v>0</v>
      </c>
      <c r="CH35" s="1591">
        <v>0</v>
      </c>
      <c r="CI35" s="1589">
        <v>0</v>
      </c>
      <c r="CJ35" s="1590">
        <v>0</v>
      </c>
      <c r="CK35" s="1771">
        <v>0</v>
      </c>
      <c r="CL35" s="1589">
        <v>33592</v>
      </c>
      <c r="CM35" s="1590">
        <v>23831</v>
      </c>
      <c r="CN35" s="1591">
        <v>18739.866999999998</v>
      </c>
      <c r="CO35" s="1589">
        <v>0</v>
      </c>
      <c r="CP35" s="1590">
        <v>0</v>
      </c>
      <c r="CQ35" s="1591">
        <v>0</v>
      </c>
      <c r="CR35" s="1589">
        <v>0</v>
      </c>
      <c r="CS35" s="1590">
        <v>0</v>
      </c>
      <c r="CT35" s="1591">
        <v>0</v>
      </c>
      <c r="CU35" s="1589">
        <v>0</v>
      </c>
      <c r="CV35" s="1590">
        <v>0</v>
      </c>
      <c r="CW35" s="1591">
        <v>0</v>
      </c>
      <c r="CX35" s="1589">
        <v>0</v>
      </c>
      <c r="CY35" s="1590">
        <v>0</v>
      </c>
      <c r="CZ35" s="1591">
        <v>0</v>
      </c>
      <c r="DA35" s="1589">
        <v>46592</v>
      </c>
      <c r="DB35" s="1590">
        <v>36831</v>
      </c>
      <c r="DC35" s="1591">
        <v>35523.646999999997</v>
      </c>
      <c r="DD35" s="1589">
        <v>360098</v>
      </c>
      <c r="DE35" s="1590">
        <v>325817</v>
      </c>
      <c r="DF35" s="1591">
        <v>336000.74799999996</v>
      </c>
      <c r="DG35" s="1589">
        <v>150</v>
      </c>
      <c r="DH35" s="1590">
        <v>195</v>
      </c>
      <c r="DI35" s="1591">
        <v>632.48</v>
      </c>
      <c r="DJ35" s="1589">
        <v>0</v>
      </c>
      <c r="DK35" s="1590">
        <v>0</v>
      </c>
      <c r="DL35" s="1591">
        <v>0</v>
      </c>
      <c r="DM35" s="1589">
        <v>150</v>
      </c>
      <c r="DN35" s="1590">
        <v>195</v>
      </c>
      <c r="DO35" s="1591">
        <v>632.48</v>
      </c>
      <c r="DP35" s="1589">
        <v>0</v>
      </c>
      <c r="DQ35" s="1590">
        <v>0</v>
      </c>
      <c r="DR35" s="1591">
        <v>0</v>
      </c>
      <c r="DS35" s="1589">
        <v>0</v>
      </c>
      <c r="DT35" s="1590">
        <v>0</v>
      </c>
      <c r="DU35" s="1591">
        <v>0</v>
      </c>
      <c r="DV35" s="1589">
        <v>360248</v>
      </c>
      <c r="DW35" s="1590">
        <v>326012</v>
      </c>
      <c r="DX35" s="1591">
        <v>336633.22799999994</v>
      </c>
      <c r="DY35" s="1650">
        <v>103.25792547513586</v>
      </c>
      <c r="DZ35" s="139"/>
      <c r="EA35" s="139"/>
      <c r="EB35" s="139"/>
      <c r="EC35" s="139"/>
      <c r="ED35" s="139"/>
      <c r="EE35" s="139"/>
      <c r="EF35" s="139"/>
      <c r="EG35" s="139"/>
      <c r="EH35" s="139"/>
      <c r="EI35" s="139"/>
      <c r="EJ35" s="139"/>
      <c r="EK35" s="139"/>
      <c r="EL35" s="139"/>
      <c r="EM35" s="139"/>
      <c r="EN35" s="139"/>
      <c r="EO35" s="139"/>
      <c r="EP35" s="139"/>
      <c r="EQ35" s="139"/>
      <c r="ER35" s="139"/>
      <c r="ES35" s="139"/>
      <c r="ET35" s="139"/>
      <c r="EU35" s="139"/>
      <c r="EV35" s="139"/>
      <c r="EW35" s="139"/>
      <c r="EX35" s="139"/>
      <c r="EY35" s="139"/>
      <c r="EZ35" s="139"/>
      <c r="FA35" s="139"/>
      <c r="FB35" s="139"/>
      <c r="FC35" s="139"/>
      <c r="FD35" s="139"/>
      <c r="FE35" s="139"/>
      <c r="FF35" s="139"/>
      <c r="FG35" s="139"/>
      <c r="FH35" s="139"/>
      <c r="FI35" s="139"/>
      <c r="FJ35" s="139"/>
      <c r="FK35" s="139"/>
      <c r="FL35" s="139"/>
      <c r="FM35" s="139"/>
      <c r="FN35" s="139"/>
      <c r="FO35" s="139"/>
      <c r="FP35" s="139"/>
      <c r="FQ35" s="139"/>
      <c r="FR35" s="139"/>
      <c r="FS35" s="139"/>
      <c r="FT35" s="139"/>
      <c r="FU35" s="139"/>
      <c r="FV35" s="139"/>
      <c r="FW35" s="139"/>
      <c r="FX35" s="139"/>
      <c r="FY35" s="139"/>
      <c r="FZ35" s="139"/>
      <c r="GA35" s="139"/>
      <c r="GB35" s="139"/>
      <c r="GC35" s="139"/>
      <c r="GD35" s="139"/>
      <c r="GE35" s="139"/>
      <c r="GF35" s="139"/>
      <c r="GG35" s="139"/>
      <c r="GH35" s="139"/>
      <c r="GI35" s="139"/>
      <c r="GJ35" s="139"/>
      <c r="GK35" s="139"/>
      <c r="GL35" s="139"/>
      <c r="GM35" s="139"/>
      <c r="GN35" s="139"/>
      <c r="GO35" s="139"/>
      <c r="GP35" s="139"/>
      <c r="GQ35" s="139"/>
      <c r="GR35" s="139"/>
      <c r="GS35" s="139"/>
      <c r="GT35" s="139"/>
      <c r="GU35" s="139"/>
      <c r="GV35" s="139"/>
      <c r="GW35" s="139"/>
      <c r="GX35" s="139"/>
      <c r="GY35" s="139"/>
      <c r="GZ35" s="139"/>
      <c r="HA35" s="139"/>
      <c r="HB35" s="139"/>
      <c r="HC35" s="139"/>
      <c r="HD35" s="139"/>
      <c r="HE35" s="139"/>
      <c r="HF35" s="139"/>
      <c r="HG35" s="139"/>
      <c r="HH35" s="139"/>
      <c r="HI35" s="139"/>
      <c r="HJ35" s="139"/>
      <c r="HK35" s="139"/>
      <c r="HL35" s="139"/>
      <c r="HM35" s="139"/>
      <c r="HN35" s="139"/>
      <c r="HO35" s="139"/>
      <c r="HP35" s="139"/>
    </row>
    <row r="36" spans="1:238" ht="12.75" customHeight="1" x14ac:dyDescent="0.2">
      <c r="A36" s="2306"/>
      <c r="B36" s="2307" t="s">
        <v>1044</v>
      </c>
      <c r="C36" s="1604"/>
      <c r="D36" s="1605"/>
      <c r="E36" s="1606"/>
      <c r="F36" s="1604"/>
      <c r="G36" s="1605"/>
      <c r="H36" s="1606"/>
      <c r="I36" s="1604"/>
      <c r="J36" s="1605"/>
      <c r="K36" s="1606"/>
      <c r="L36" s="1604"/>
      <c r="M36" s="1605"/>
      <c r="N36" s="1606"/>
      <c r="O36" s="1604"/>
      <c r="P36" s="1605"/>
      <c r="Q36" s="1606"/>
      <c r="R36" s="1604"/>
      <c r="S36" s="1605"/>
      <c r="T36" s="1606"/>
      <c r="U36" s="1604"/>
      <c r="V36" s="1605"/>
      <c r="W36" s="1606"/>
      <c r="X36" s="1604"/>
      <c r="Y36" s="1605"/>
      <c r="Z36" s="1606"/>
      <c r="AA36" s="1604"/>
      <c r="AB36" s="1605"/>
      <c r="AC36" s="1606"/>
      <c r="AD36" s="1604"/>
      <c r="AE36" s="1605"/>
      <c r="AF36" s="1606"/>
      <c r="AG36" s="1604"/>
      <c r="AH36" s="1605"/>
      <c r="AI36" s="1606"/>
      <c r="AJ36" s="1604">
        <v>15178</v>
      </c>
      <c r="AK36" s="1605">
        <v>15178</v>
      </c>
      <c r="AL36" s="1606">
        <v>16140.859999999999</v>
      </c>
      <c r="AM36" s="1604"/>
      <c r="AN36" s="1605"/>
      <c r="AO36" s="1606"/>
      <c r="AP36" s="1604"/>
      <c r="AQ36" s="1605"/>
      <c r="AR36" s="1606"/>
      <c r="AS36" s="1604"/>
      <c r="AT36" s="1605"/>
      <c r="AU36" s="1606"/>
      <c r="AV36" s="1604"/>
      <c r="AW36" s="1605"/>
      <c r="AX36" s="1606"/>
      <c r="AY36" s="1604"/>
      <c r="AZ36" s="1605"/>
      <c r="BA36" s="1606"/>
      <c r="BB36" s="1604"/>
      <c r="BC36" s="1605"/>
      <c r="BD36" s="1606"/>
      <c r="BE36" s="1604"/>
      <c r="BF36" s="1605"/>
      <c r="BG36" s="1606"/>
      <c r="BH36" s="642">
        <v>15178</v>
      </c>
      <c r="BI36" s="683">
        <v>15178</v>
      </c>
      <c r="BJ36" s="650">
        <v>16140.859999999999</v>
      </c>
      <c r="BK36" s="1604"/>
      <c r="BL36" s="1605"/>
      <c r="BM36" s="1606"/>
      <c r="BN36" s="1604"/>
      <c r="BO36" s="1605"/>
      <c r="BP36" s="1606"/>
      <c r="BQ36" s="1604"/>
      <c r="BR36" s="1605"/>
      <c r="BS36" s="1606"/>
      <c r="BT36" s="1604"/>
      <c r="BU36" s="1605"/>
      <c r="BV36" s="1606"/>
      <c r="BW36" s="1604"/>
      <c r="BX36" s="1605"/>
      <c r="BY36" s="1606"/>
      <c r="BZ36" s="1604"/>
      <c r="CA36" s="1605"/>
      <c r="CB36" s="1606"/>
      <c r="CC36" s="1604"/>
      <c r="CD36" s="1605"/>
      <c r="CE36" s="1606"/>
      <c r="CF36" s="1604"/>
      <c r="CG36" s="1605"/>
      <c r="CH36" s="1606"/>
      <c r="CI36" s="1604"/>
      <c r="CJ36" s="1605"/>
      <c r="CK36" s="1775"/>
      <c r="CL36" s="642"/>
      <c r="CM36" s="683"/>
      <c r="CN36" s="650"/>
      <c r="CO36" s="642"/>
      <c r="CP36" s="683"/>
      <c r="CQ36" s="650"/>
      <c r="CR36" s="1604"/>
      <c r="CS36" s="1605"/>
      <c r="CT36" s="1606"/>
      <c r="CU36" s="1604"/>
      <c r="CV36" s="1605"/>
      <c r="CW36" s="1606"/>
      <c r="CX36" s="1604"/>
      <c r="CY36" s="1605"/>
      <c r="CZ36" s="1606"/>
      <c r="DA36" s="643">
        <v>0</v>
      </c>
      <c r="DB36" s="684">
        <v>0</v>
      </c>
      <c r="DC36" s="651">
        <v>0</v>
      </c>
      <c r="DD36" s="643">
        <v>15178</v>
      </c>
      <c r="DE36" s="684">
        <v>15178</v>
      </c>
      <c r="DF36" s="651">
        <v>16140.859999999999</v>
      </c>
      <c r="DG36" s="1604"/>
      <c r="DH36" s="1605"/>
      <c r="DI36" s="1606"/>
      <c r="DJ36" s="1604"/>
      <c r="DK36" s="1605"/>
      <c r="DL36" s="1606"/>
      <c r="DM36" s="643">
        <v>0</v>
      </c>
      <c r="DN36" s="684">
        <v>0</v>
      </c>
      <c r="DO36" s="651">
        <v>0</v>
      </c>
      <c r="DP36" s="1604"/>
      <c r="DQ36" s="1605"/>
      <c r="DR36" s="1606"/>
      <c r="DS36" s="1604"/>
      <c r="DT36" s="1605"/>
      <c r="DU36" s="1606"/>
      <c r="DV36" s="643">
        <v>15178</v>
      </c>
      <c r="DW36" s="684">
        <v>15178</v>
      </c>
      <c r="DX36" s="651">
        <v>16140.859999999999</v>
      </c>
      <c r="DY36" s="1653">
        <v>106.34378706021872</v>
      </c>
      <c r="DZ36" s="139"/>
      <c r="EA36" s="139"/>
      <c r="EB36" s="139"/>
      <c r="EC36" s="139"/>
      <c r="ED36" s="139"/>
      <c r="EE36" s="139"/>
      <c r="EF36" s="139"/>
      <c r="EG36" s="139"/>
      <c r="EH36" s="139"/>
      <c r="EI36" s="139"/>
      <c r="EJ36" s="139"/>
      <c r="EK36" s="139"/>
      <c r="EL36" s="139"/>
      <c r="EM36" s="139"/>
      <c r="EN36" s="139"/>
      <c r="EO36" s="139"/>
      <c r="EP36" s="139"/>
      <c r="EQ36" s="139"/>
      <c r="ER36" s="139"/>
      <c r="ES36" s="139"/>
      <c r="ET36" s="139"/>
      <c r="EU36" s="139"/>
      <c r="EV36" s="139"/>
      <c r="EW36" s="139"/>
      <c r="EX36" s="139"/>
      <c r="EY36" s="139"/>
      <c r="EZ36" s="139"/>
      <c r="FA36" s="139"/>
      <c r="FB36" s="139"/>
      <c r="FC36" s="139"/>
      <c r="FD36" s="139"/>
      <c r="FE36" s="139"/>
      <c r="FF36" s="139"/>
      <c r="FG36" s="139"/>
      <c r="FH36" s="139"/>
      <c r="FI36" s="139"/>
      <c r="FJ36" s="139"/>
      <c r="FK36" s="139"/>
      <c r="FL36" s="139"/>
      <c r="FM36" s="139"/>
      <c r="FN36" s="139"/>
      <c r="FO36" s="139"/>
      <c r="FP36" s="139"/>
      <c r="FQ36" s="139"/>
      <c r="FR36" s="139"/>
      <c r="FS36" s="139"/>
      <c r="FT36" s="139"/>
      <c r="FU36" s="139"/>
      <c r="FV36" s="139"/>
      <c r="FW36" s="139"/>
      <c r="FX36" s="139"/>
      <c r="FY36" s="139"/>
      <c r="FZ36" s="139"/>
      <c r="GA36" s="139"/>
      <c r="GB36" s="139"/>
      <c r="GC36" s="139"/>
      <c r="GD36" s="139"/>
      <c r="GE36" s="139"/>
      <c r="GF36" s="139"/>
      <c r="GG36" s="139"/>
      <c r="GH36" s="139"/>
      <c r="GI36" s="139"/>
      <c r="GJ36" s="139"/>
      <c r="GK36" s="139"/>
      <c r="GL36" s="139"/>
      <c r="GM36" s="139"/>
      <c r="GN36" s="139"/>
      <c r="GO36" s="139"/>
      <c r="GP36" s="139"/>
      <c r="GQ36" s="139"/>
      <c r="GR36" s="139"/>
      <c r="GS36" s="139"/>
      <c r="GT36" s="139"/>
      <c r="GU36" s="139"/>
      <c r="GV36" s="139"/>
      <c r="GW36" s="139"/>
      <c r="GX36" s="139"/>
      <c r="GY36" s="139"/>
      <c r="GZ36" s="139"/>
      <c r="HA36" s="139"/>
      <c r="HB36" s="139"/>
      <c r="HC36" s="139"/>
      <c r="HD36" s="139"/>
      <c r="HE36" s="139"/>
      <c r="HF36" s="139"/>
      <c r="HG36" s="139"/>
      <c r="HH36" s="139"/>
      <c r="HI36" s="139"/>
      <c r="HJ36" s="139"/>
      <c r="HK36" s="139"/>
      <c r="HL36" s="139"/>
      <c r="HM36" s="139"/>
      <c r="HN36" s="139"/>
      <c r="HO36" s="139"/>
      <c r="HP36" s="139"/>
    </row>
    <row r="37" spans="1:238" ht="12.75" customHeight="1" x14ac:dyDescent="0.2">
      <c r="A37" s="2306"/>
      <c r="B37" s="2307" t="s">
        <v>904</v>
      </c>
      <c r="C37" s="642"/>
      <c r="D37" s="683"/>
      <c r="E37" s="650"/>
      <c r="F37" s="642">
        <v>242828</v>
      </c>
      <c r="G37" s="683">
        <v>178384</v>
      </c>
      <c r="H37" s="650">
        <v>191200.932</v>
      </c>
      <c r="I37" s="642"/>
      <c r="J37" s="683"/>
      <c r="K37" s="650"/>
      <c r="L37" s="642"/>
      <c r="M37" s="683"/>
      <c r="N37" s="650"/>
      <c r="O37" s="642"/>
      <c r="P37" s="683"/>
      <c r="Q37" s="650"/>
      <c r="R37" s="642"/>
      <c r="S37" s="683"/>
      <c r="T37" s="650"/>
      <c r="U37" s="642"/>
      <c r="V37" s="683"/>
      <c r="W37" s="650"/>
      <c r="X37" s="642"/>
      <c r="Y37" s="683"/>
      <c r="Z37" s="650"/>
      <c r="AA37" s="642"/>
      <c r="AB37" s="683"/>
      <c r="AC37" s="650"/>
      <c r="AD37" s="642"/>
      <c r="AE37" s="683"/>
      <c r="AF37" s="650"/>
      <c r="AG37" s="642"/>
      <c r="AH37" s="683"/>
      <c r="AI37" s="650"/>
      <c r="AJ37" s="642"/>
      <c r="AK37" s="683"/>
      <c r="AL37" s="650"/>
      <c r="AM37" s="642"/>
      <c r="AN37" s="683"/>
      <c r="AO37" s="650"/>
      <c r="AP37" s="642"/>
      <c r="AQ37" s="683"/>
      <c r="AR37" s="650"/>
      <c r="AS37" s="642"/>
      <c r="AT37" s="683"/>
      <c r="AU37" s="650"/>
      <c r="AV37" s="642"/>
      <c r="AW37" s="683"/>
      <c r="AX37" s="650"/>
      <c r="AY37" s="642"/>
      <c r="AZ37" s="683"/>
      <c r="BA37" s="650"/>
      <c r="BB37" s="642"/>
      <c r="BC37" s="683"/>
      <c r="BD37" s="650"/>
      <c r="BE37" s="642"/>
      <c r="BF37" s="683"/>
      <c r="BG37" s="650"/>
      <c r="BH37" s="642">
        <v>242828</v>
      </c>
      <c r="BI37" s="683">
        <v>178384</v>
      </c>
      <c r="BJ37" s="650">
        <v>191200.932</v>
      </c>
      <c r="BK37" s="642"/>
      <c r="BL37" s="683"/>
      <c r="BM37" s="650"/>
      <c r="BN37" s="642"/>
      <c r="BO37" s="683"/>
      <c r="BP37" s="650"/>
      <c r="BQ37" s="642"/>
      <c r="BR37" s="683"/>
      <c r="BS37" s="650"/>
      <c r="BT37" s="642"/>
      <c r="BU37" s="683"/>
      <c r="BV37" s="650"/>
      <c r="BW37" s="642"/>
      <c r="BX37" s="683"/>
      <c r="BY37" s="650"/>
      <c r="BZ37" s="642"/>
      <c r="CA37" s="683"/>
      <c r="CB37" s="650"/>
      <c r="CC37" s="642"/>
      <c r="CD37" s="683"/>
      <c r="CE37" s="650"/>
      <c r="CF37" s="642"/>
      <c r="CG37" s="683"/>
      <c r="CH37" s="650"/>
      <c r="CI37" s="642"/>
      <c r="CJ37" s="683"/>
      <c r="CK37" s="1768"/>
      <c r="CL37" s="642">
        <v>33592</v>
      </c>
      <c r="CM37" s="683">
        <v>23831</v>
      </c>
      <c r="CN37" s="650">
        <v>18739.866999999998</v>
      </c>
      <c r="CO37" s="642"/>
      <c r="CP37" s="683"/>
      <c r="CQ37" s="650"/>
      <c r="CR37" s="642"/>
      <c r="CS37" s="683"/>
      <c r="CT37" s="650"/>
      <c r="CU37" s="642"/>
      <c r="CV37" s="683"/>
      <c r="CW37" s="650"/>
      <c r="CX37" s="642"/>
      <c r="CY37" s="683"/>
      <c r="CZ37" s="650"/>
      <c r="DA37" s="643">
        <v>33592</v>
      </c>
      <c r="DB37" s="684">
        <v>23831</v>
      </c>
      <c r="DC37" s="651">
        <v>18739.866999999998</v>
      </c>
      <c r="DD37" s="643">
        <v>276420</v>
      </c>
      <c r="DE37" s="684">
        <v>202215</v>
      </c>
      <c r="DF37" s="651">
        <v>209940.799</v>
      </c>
      <c r="DG37" s="642"/>
      <c r="DH37" s="683"/>
      <c r="DI37" s="650"/>
      <c r="DJ37" s="642"/>
      <c r="DK37" s="683"/>
      <c r="DL37" s="650"/>
      <c r="DM37" s="643">
        <v>0</v>
      </c>
      <c r="DN37" s="684">
        <v>0</v>
      </c>
      <c r="DO37" s="651">
        <v>0</v>
      </c>
      <c r="DP37" s="642"/>
      <c r="DQ37" s="683"/>
      <c r="DR37" s="650"/>
      <c r="DS37" s="642"/>
      <c r="DT37" s="683"/>
      <c r="DU37" s="650"/>
      <c r="DV37" s="643">
        <v>276420</v>
      </c>
      <c r="DW37" s="684">
        <v>202215</v>
      </c>
      <c r="DX37" s="651">
        <v>209940.799</v>
      </c>
      <c r="DY37" s="1654">
        <v>103.82058650446307</v>
      </c>
      <c r="DZ37" s="139"/>
      <c r="EA37" s="139"/>
      <c r="EB37" s="139"/>
      <c r="EC37" s="139"/>
      <c r="ED37" s="139"/>
      <c r="EE37" s="139"/>
      <c r="EF37" s="139"/>
      <c r="EG37" s="139"/>
      <c r="EH37" s="139"/>
      <c r="EI37" s="139"/>
      <c r="EJ37" s="139"/>
      <c r="EK37" s="139"/>
      <c r="EL37" s="139"/>
      <c r="EM37" s="139"/>
      <c r="EN37" s="139"/>
      <c r="EO37" s="139"/>
      <c r="EP37" s="139"/>
      <c r="EQ37" s="139"/>
      <c r="ER37" s="139"/>
      <c r="ES37" s="139"/>
      <c r="ET37" s="139"/>
      <c r="EU37" s="139"/>
      <c r="EV37" s="139"/>
      <c r="EW37" s="139"/>
      <c r="EX37" s="139"/>
      <c r="EY37" s="139"/>
      <c r="EZ37" s="139"/>
      <c r="FA37" s="139"/>
      <c r="FB37" s="139"/>
      <c r="FC37" s="139"/>
      <c r="FD37" s="139"/>
      <c r="FE37" s="139"/>
      <c r="FF37" s="139"/>
      <c r="FG37" s="139"/>
      <c r="FH37" s="139"/>
      <c r="FI37" s="139"/>
      <c r="FJ37" s="139"/>
      <c r="FK37" s="139"/>
      <c r="FL37" s="139"/>
      <c r="FM37" s="139"/>
      <c r="FN37" s="139"/>
      <c r="FO37" s="139"/>
      <c r="FP37" s="139"/>
      <c r="FQ37" s="139"/>
      <c r="FR37" s="139"/>
      <c r="FS37" s="139"/>
      <c r="FT37" s="139"/>
      <c r="FU37" s="139"/>
      <c r="FV37" s="139"/>
      <c r="FW37" s="139"/>
      <c r="FX37" s="139"/>
      <c r="FY37" s="139"/>
      <c r="FZ37" s="139"/>
      <c r="GA37" s="139"/>
      <c r="GB37" s="139"/>
      <c r="GC37" s="139"/>
      <c r="GD37" s="139"/>
      <c r="GE37" s="139"/>
      <c r="GF37" s="139"/>
      <c r="GG37" s="139"/>
      <c r="GH37" s="139"/>
      <c r="GI37" s="139"/>
      <c r="GJ37" s="139"/>
      <c r="GK37" s="139"/>
      <c r="GL37" s="139"/>
      <c r="GM37" s="139"/>
      <c r="GN37" s="139"/>
      <c r="GO37" s="139"/>
      <c r="GP37" s="139"/>
      <c r="GQ37" s="139"/>
      <c r="GR37" s="139"/>
      <c r="GS37" s="139"/>
      <c r="GT37" s="139"/>
      <c r="GU37" s="139"/>
      <c r="GV37" s="139"/>
      <c r="GW37" s="139"/>
      <c r="GX37" s="139"/>
      <c r="GY37" s="139"/>
      <c r="GZ37" s="139"/>
      <c r="HA37" s="139"/>
      <c r="HB37" s="139"/>
      <c r="HC37" s="139"/>
      <c r="HD37" s="139"/>
      <c r="HE37" s="139"/>
      <c r="HF37" s="139"/>
      <c r="HG37" s="139"/>
      <c r="HH37" s="139"/>
      <c r="HI37" s="139"/>
      <c r="HJ37" s="139"/>
      <c r="HK37" s="139"/>
      <c r="HL37" s="139"/>
      <c r="HM37" s="139"/>
      <c r="HN37" s="139"/>
      <c r="HO37" s="139"/>
      <c r="HP37" s="139"/>
    </row>
    <row r="38" spans="1:238" ht="12.75" customHeight="1" x14ac:dyDescent="0.2">
      <c r="A38" s="2306"/>
      <c r="B38" s="2307" t="s">
        <v>905</v>
      </c>
      <c r="C38" s="642"/>
      <c r="D38" s="683"/>
      <c r="E38" s="650"/>
      <c r="F38" s="642"/>
      <c r="G38" s="683"/>
      <c r="H38" s="650"/>
      <c r="I38" s="642">
        <v>45000</v>
      </c>
      <c r="J38" s="683">
        <v>84924</v>
      </c>
      <c r="K38" s="650">
        <v>91385.308999999994</v>
      </c>
      <c r="L38" s="642"/>
      <c r="M38" s="683"/>
      <c r="N38" s="650"/>
      <c r="O38" s="642"/>
      <c r="P38" s="683"/>
      <c r="Q38" s="650"/>
      <c r="R38" s="642"/>
      <c r="S38" s="683"/>
      <c r="T38" s="650"/>
      <c r="U38" s="642"/>
      <c r="V38" s="683"/>
      <c r="W38" s="650"/>
      <c r="X38" s="642"/>
      <c r="Y38" s="683"/>
      <c r="Z38" s="650"/>
      <c r="AA38" s="642"/>
      <c r="AB38" s="683"/>
      <c r="AC38" s="650"/>
      <c r="AD38" s="642"/>
      <c r="AE38" s="683"/>
      <c r="AF38" s="650"/>
      <c r="AG38" s="642"/>
      <c r="AH38" s="683"/>
      <c r="AI38" s="650"/>
      <c r="AJ38" s="642"/>
      <c r="AK38" s="683"/>
      <c r="AL38" s="650"/>
      <c r="AM38" s="642"/>
      <c r="AN38" s="683"/>
      <c r="AO38" s="650"/>
      <c r="AP38" s="642"/>
      <c r="AQ38" s="683"/>
      <c r="AR38" s="650"/>
      <c r="AS38" s="642"/>
      <c r="AT38" s="683"/>
      <c r="AU38" s="650"/>
      <c r="AV38" s="642"/>
      <c r="AW38" s="683"/>
      <c r="AX38" s="650"/>
      <c r="AY38" s="642"/>
      <c r="AZ38" s="683"/>
      <c r="BA38" s="650"/>
      <c r="BB38" s="642"/>
      <c r="BC38" s="683"/>
      <c r="BD38" s="650"/>
      <c r="BE38" s="642"/>
      <c r="BF38" s="683"/>
      <c r="BG38" s="650"/>
      <c r="BH38" s="642">
        <v>45000</v>
      </c>
      <c r="BI38" s="683">
        <v>84924</v>
      </c>
      <c r="BJ38" s="650">
        <v>91385.308999999994</v>
      </c>
      <c r="BK38" s="642"/>
      <c r="BL38" s="683"/>
      <c r="BM38" s="650"/>
      <c r="BN38" s="642"/>
      <c r="BO38" s="683"/>
      <c r="BP38" s="650"/>
      <c r="BQ38" s="642"/>
      <c r="BR38" s="683"/>
      <c r="BS38" s="650"/>
      <c r="BT38" s="642"/>
      <c r="BU38" s="683"/>
      <c r="BV38" s="650"/>
      <c r="BW38" s="642"/>
      <c r="BX38" s="683"/>
      <c r="BY38" s="650"/>
      <c r="BZ38" s="642"/>
      <c r="CA38" s="683"/>
      <c r="CB38" s="650"/>
      <c r="CC38" s="642"/>
      <c r="CD38" s="683"/>
      <c r="CE38" s="650"/>
      <c r="CF38" s="642"/>
      <c r="CG38" s="683"/>
      <c r="CH38" s="650"/>
      <c r="CI38" s="642"/>
      <c r="CJ38" s="683"/>
      <c r="CK38" s="1768"/>
      <c r="CL38" s="642"/>
      <c r="CM38" s="683"/>
      <c r="CN38" s="650"/>
      <c r="CO38" s="642"/>
      <c r="CP38" s="683"/>
      <c r="CQ38" s="650"/>
      <c r="CR38" s="642"/>
      <c r="CS38" s="683"/>
      <c r="CT38" s="650"/>
      <c r="CU38" s="642"/>
      <c r="CV38" s="683"/>
      <c r="CW38" s="650"/>
      <c r="CX38" s="642"/>
      <c r="CY38" s="683"/>
      <c r="CZ38" s="650"/>
      <c r="DA38" s="643">
        <v>0</v>
      </c>
      <c r="DB38" s="684">
        <v>0</v>
      </c>
      <c r="DC38" s="651">
        <v>0</v>
      </c>
      <c r="DD38" s="643">
        <v>45000</v>
      </c>
      <c r="DE38" s="684">
        <v>84924</v>
      </c>
      <c r="DF38" s="651">
        <v>91385.308999999994</v>
      </c>
      <c r="DG38" s="642"/>
      <c r="DH38" s="683"/>
      <c r="DI38" s="650"/>
      <c r="DJ38" s="642"/>
      <c r="DK38" s="683"/>
      <c r="DL38" s="650"/>
      <c r="DM38" s="643">
        <v>0</v>
      </c>
      <c r="DN38" s="684">
        <v>0</v>
      </c>
      <c r="DO38" s="651">
        <v>0</v>
      </c>
      <c r="DP38" s="642"/>
      <c r="DQ38" s="683"/>
      <c r="DR38" s="650"/>
      <c r="DS38" s="642"/>
      <c r="DT38" s="683"/>
      <c r="DU38" s="650"/>
      <c r="DV38" s="643">
        <v>45000</v>
      </c>
      <c r="DW38" s="684">
        <v>84924</v>
      </c>
      <c r="DX38" s="651">
        <v>91385.308999999994</v>
      </c>
      <c r="DY38" s="1654">
        <v>107.60834275352079</v>
      </c>
      <c r="DZ38" s="139"/>
      <c r="EA38" s="139"/>
      <c r="EB38" s="139"/>
      <c r="EC38" s="139"/>
      <c r="ED38" s="139"/>
      <c r="EE38" s="139"/>
      <c r="EF38" s="139"/>
      <c r="EG38" s="139"/>
      <c r="EH38" s="139"/>
      <c r="EI38" s="139"/>
      <c r="EJ38" s="139"/>
      <c r="EK38" s="139"/>
      <c r="EL38" s="139"/>
      <c r="EM38" s="139"/>
      <c r="EN38" s="139"/>
      <c r="EO38" s="139"/>
      <c r="EP38" s="139"/>
      <c r="EQ38" s="139"/>
      <c r="ER38" s="139"/>
      <c r="ES38" s="139"/>
      <c r="ET38" s="139"/>
      <c r="EU38" s="139"/>
      <c r="EV38" s="139"/>
      <c r="EW38" s="139"/>
      <c r="EX38" s="139"/>
      <c r="EY38" s="139"/>
      <c r="EZ38" s="139"/>
      <c r="FA38" s="139"/>
      <c r="FB38" s="139"/>
      <c r="FC38" s="139"/>
      <c r="FD38" s="139"/>
      <c r="FE38" s="139"/>
      <c r="FF38" s="139"/>
      <c r="FG38" s="139"/>
      <c r="FH38" s="139"/>
      <c r="FI38" s="139"/>
      <c r="FJ38" s="139"/>
      <c r="FK38" s="139"/>
      <c r="FL38" s="139"/>
      <c r="FM38" s="139"/>
      <c r="FN38" s="139"/>
      <c r="FO38" s="139"/>
      <c r="FP38" s="139"/>
      <c r="FQ38" s="139"/>
      <c r="FR38" s="139"/>
      <c r="FS38" s="139"/>
      <c r="FT38" s="139"/>
      <c r="FU38" s="139"/>
      <c r="FV38" s="139"/>
      <c r="FW38" s="139"/>
      <c r="FX38" s="139"/>
      <c r="FY38" s="139"/>
      <c r="FZ38" s="139"/>
      <c r="GA38" s="139"/>
      <c r="GB38" s="139"/>
      <c r="GC38" s="139"/>
      <c r="GD38" s="139"/>
      <c r="GE38" s="139"/>
      <c r="GF38" s="139"/>
      <c r="GG38" s="139"/>
      <c r="GH38" s="139"/>
      <c r="GI38" s="139"/>
      <c r="GJ38" s="139"/>
      <c r="GK38" s="139"/>
      <c r="GL38" s="139"/>
      <c r="GM38" s="139"/>
      <c r="GN38" s="139"/>
      <c r="GO38" s="139"/>
      <c r="GP38" s="139"/>
      <c r="GQ38" s="139"/>
      <c r="GR38" s="139"/>
      <c r="GS38" s="139"/>
      <c r="GT38" s="139"/>
      <c r="GU38" s="139"/>
      <c r="GV38" s="139"/>
      <c r="GW38" s="139"/>
      <c r="GX38" s="139"/>
      <c r="GY38" s="139"/>
      <c r="GZ38" s="139"/>
      <c r="HA38" s="139"/>
      <c r="HB38" s="139"/>
      <c r="HC38" s="139"/>
      <c r="HD38" s="139"/>
      <c r="HE38" s="139"/>
      <c r="HF38" s="139"/>
      <c r="HG38" s="139"/>
      <c r="HH38" s="139"/>
      <c r="HI38" s="139"/>
      <c r="HJ38" s="139"/>
      <c r="HK38" s="139"/>
      <c r="HL38" s="139"/>
      <c r="HM38" s="139"/>
      <c r="HN38" s="139"/>
      <c r="HO38" s="139"/>
      <c r="HP38" s="139"/>
    </row>
    <row r="39" spans="1:238" ht="12.75" customHeight="1" x14ac:dyDescent="0.2">
      <c r="A39" s="2306"/>
      <c r="B39" s="2307" t="s">
        <v>906</v>
      </c>
      <c r="C39" s="642"/>
      <c r="D39" s="683"/>
      <c r="E39" s="650"/>
      <c r="F39" s="642"/>
      <c r="G39" s="683"/>
      <c r="H39" s="650"/>
      <c r="I39" s="642"/>
      <c r="J39" s="683"/>
      <c r="K39" s="650"/>
      <c r="L39" s="642"/>
      <c r="M39" s="683"/>
      <c r="N39" s="650"/>
      <c r="O39" s="642"/>
      <c r="P39" s="683"/>
      <c r="Q39" s="650"/>
      <c r="R39" s="642"/>
      <c r="S39" s="683"/>
      <c r="T39" s="650"/>
      <c r="U39" s="642"/>
      <c r="V39" s="683"/>
      <c r="W39" s="650"/>
      <c r="X39" s="642"/>
      <c r="Y39" s="683"/>
      <c r="Z39" s="650"/>
      <c r="AA39" s="642"/>
      <c r="AB39" s="683"/>
      <c r="AC39" s="650"/>
      <c r="AD39" s="642"/>
      <c r="AE39" s="683"/>
      <c r="AF39" s="650"/>
      <c r="AG39" s="642"/>
      <c r="AH39" s="683"/>
      <c r="AI39" s="650"/>
      <c r="AJ39" s="642"/>
      <c r="AK39" s="683"/>
      <c r="AL39" s="650"/>
      <c r="AM39" s="642"/>
      <c r="AN39" s="683"/>
      <c r="AO39" s="650"/>
      <c r="AP39" s="642"/>
      <c r="AQ39" s="683"/>
      <c r="AR39" s="650"/>
      <c r="AS39" s="642"/>
      <c r="AT39" s="683"/>
      <c r="AU39" s="650"/>
      <c r="AV39" s="642"/>
      <c r="AW39" s="683"/>
      <c r="AX39" s="650"/>
      <c r="AY39" s="642"/>
      <c r="AZ39" s="683"/>
      <c r="BA39" s="650"/>
      <c r="BB39" s="642">
        <v>500</v>
      </c>
      <c r="BC39" s="683">
        <v>500</v>
      </c>
      <c r="BD39" s="650">
        <v>450</v>
      </c>
      <c r="BE39" s="642"/>
      <c r="BF39" s="683"/>
      <c r="BG39" s="650"/>
      <c r="BH39" s="642">
        <v>500</v>
      </c>
      <c r="BI39" s="683">
        <v>500</v>
      </c>
      <c r="BJ39" s="650">
        <v>450</v>
      </c>
      <c r="BK39" s="642"/>
      <c r="BL39" s="683"/>
      <c r="BM39" s="650"/>
      <c r="BN39" s="642"/>
      <c r="BO39" s="683"/>
      <c r="BP39" s="650"/>
      <c r="BQ39" s="642"/>
      <c r="BR39" s="683"/>
      <c r="BS39" s="650"/>
      <c r="BT39" s="642"/>
      <c r="BU39" s="683"/>
      <c r="BV39" s="650"/>
      <c r="BW39" s="642"/>
      <c r="BX39" s="683"/>
      <c r="BY39" s="650"/>
      <c r="BZ39" s="642"/>
      <c r="CA39" s="683"/>
      <c r="CB39" s="650"/>
      <c r="CC39" s="642"/>
      <c r="CD39" s="683"/>
      <c r="CE39" s="650"/>
      <c r="CF39" s="642"/>
      <c r="CG39" s="683"/>
      <c r="CH39" s="650"/>
      <c r="CI39" s="642"/>
      <c r="CJ39" s="683"/>
      <c r="CK39" s="1768"/>
      <c r="CL39" s="642"/>
      <c r="CM39" s="683"/>
      <c r="CN39" s="650"/>
      <c r="CO39" s="642"/>
      <c r="CP39" s="683"/>
      <c r="CQ39" s="650"/>
      <c r="CR39" s="642"/>
      <c r="CS39" s="683"/>
      <c r="CT39" s="650"/>
      <c r="CU39" s="642"/>
      <c r="CV39" s="683"/>
      <c r="CW39" s="650"/>
      <c r="CX39" s="642"/>
      <c r="CY39" s="683"/>
      <c r="CZ39" s="650"/>
      <c r="DA39" s="643">
        <v>0</v>
      </c>
      <c r="DB39" s="684">
        <v>0</v>
      </c>
      <c r="DC39" s="651">
        <v>0</v>
      </c>
      <c r="DD39" s="643">
        <v>500</v>
      </c>
      <c r="DE39" s="684">
        <v>500</v>
      </c>
      <c r="DF39" s="651">
        <v>450</v>
      </c>
      <c r="DG39" s="642">
        <v>150</v>
      </c>
      <c r="DH39" s="683">
        <v>150</v>
      </c>
      <c r="DI39" s="650">
        <v>30</v>
      </c>
      <c r="DJ39" s="642"/>
      <c r="DK39" s="683"/>
      <c r="DL39" s="650"/>
      <c r="DM39" s="643">
        <v>150</v>
      </c>
      <c r="DN39" s="684">
        <v>150</v>
      </c>
      <c r="DO39" s="651">
        <v>30</v>
      </c>
      <c r="DP39" s="642"/>
      <c r="DQ39" s="683"/>
      <c r="DR39" s="650"/>
      <c r="DS39" s="642"/>
      <c r="DT39" s="683"/>
      <c r="DU39" s="650"/>
      <c r="DV39" s="643">
        <v>650</v>
      </c>
      <c r="DW39" s="684">
        <v>650</v>
      </c>
      <c r="DX39" s="651">
        <v>480</v>
      </c>
      <c r="DY39" s="1654">
        <v>73.846153846153854</v>
      </c>
      <c r="DZ39" s="139"/>
      <c r="EA39" s="139"/>
      <c r="EB39" s="139"/>
      <c r="EC39" s="139"/>
      <c r="ED39" s="139"/>
      <c r="EE39" s="139"/>
      <c r="EF39" s="139"/>
      <c r="EG39" s="139"/>
      <c r="EH39" s="139"/>
      <c r="EI39" s="139"/>
      <c r="EJ39" s="139"/>
      <c r="EK39" s="139"/>
      <c r="EL39" s="139"/>
      <c r="EM39" s="139"/>
      <c r="EN39" s="139"/>
      <c r="EO39" s="139"/>
      <c r="EP39" s="139"/>
      <c r="EQ39" s="139"/>
      <c r="ER39" s="139"/>
      <c r="ES39" s="139"/>
      <c r="ET39" s="139"/>
      <c r="EU39" s="139"/>
      <c r="EV39" s="139"/>
      <c r="EW39" s="139"/>
      <c r="EX39" s="139"/>
      <c r="EY39" s="139"/>
      <c r="EZ39" s="139"/>
      <c r="FA39" s="139"/>
      <c r="FB39" s="139"/>
      <c r="FC39" s="139"/>
      <c r="FD39" s="139"/>
      <c r="FE39" s="139"/>
      <c r="FF39" s="139"/>
      <c r="FG39" s="139"/>
      <c r="FH39" s="139"/>
      <c r="FI39" s="139"/>
      <c r="FJ39" s="139"/>
      <c r="FK39" s="139"/>
      <c r="FL39" s="139"/>
      <c r="FM39" s="139"/>
      <c r="FN39" s="139"/>
      <c r="FO39" s="139"/>
      <c r="FP39" s="139"/>
      <c r="FQ39" s="139"/>
      <c r="FR39" s="139"/>
      <c r="FS39" s="139"/>
      <c r="FT39" s="139"/>
      <c r="FU39" s="139"/>
      <c r="FV39" s="139"/>
      <c r="FW39" s="139"/>
      <c r="FX39" s="139"/>
      <c r="FY39" s="139"/>
      <c r="FZ39" s="139"/>
      <c r="GA39" s="139"/>
      <c r="GB39" s="139"/>
      <c r="GC39" s="139"/>
      <c r="GD39" s="139"/>
      <c r="GE39" s="139"/>
      <c r="GF39" s="139"/>
      <c r="GG39" s="139"/>
      <c r="GH39" s="139"/>
      <c r="GI39" s="139"/>
      <c r="GJ39" s="139"/>
      <c r="GK39" s="139"/>
      <c r="GL39" s="139"/>
      <c r="GM39" s="139"/>
      <c r="GN39" s="139"/>
      <c r="GO39" s="139"/>
      <c r="GP39" s="139"/>
      <c r="GQ39" s="139"/>
      <c r="GR39" s="139"/>
      <c r="GS39" s="139"/>
      <c r="GT39" s="139"/>
      <c r="GU39" s="139"/>
      <c r="GV39" s="139"/>
      <c r="GW39" s="139"/>
      <c r="GX39" s="139"/>
      <c r="GY39" s="139"/>
      <c r="GZ39" s="139"/>
      <c r="HA39" s="139"/>
      <c r="HB39" s="139"/>
      <c r="HC39" s="139"/>
      <c r="HD39" s="139"/>
      <c r="HE39" s="139"/>
      <c r="HF39" s="139"/>
      <c r="HG39" s="139"/>
      <c r="HH39" s="139"/>
      <c r="HI39" s="139"/>
      <c r="HJ39" s="139"/>
      <c r="HK39" s="139"/>
      <c r="HL39" s="139"/>
      <c r="HM39" s="139"/>
      <c r="HN39" s="139"/>
      <c r="HO39" s="139"/>
      <c r="HP39" s="139"/>
    </row>
    <row r="40" spans="1:238" ht="12.75" customHeight="1" x14ac:dyDescent="0.2">
      <c r="A40" s="2306"/>
      <c r="B40" s="2317" t="s">
        <v>907</v>
      </c>
      <c r="C40" s="1601"/>
      <c r="D40" s="1602"/>
      <c r="E40" s="1603"/>
      <c r="F40" s="1601"/>
      <c r="G40" s="1602"/>
      <c r="H40" s="1603"/>
      <c r="I40" s="1601"/>
      <c r="J40" s="1602"/>
      <c r="K40" s="1603"/>
      <c r="L40" s="1601">
        <v>10000</v>
      </c>
      <c r="M40" s="1602">
        <v>10000</v>
      </c>
      <c r="N40" s="1603">
        <v>1300</v>
      </c>
      <c r="O40" s="1601"/>
      <c r="P40" s="1602"/>
      <c r="Q40" s="1603"/>
      <c r="R40" s="1601"/>
      <c r="S40" s="1602"/>
      <c r="T40" s="1603"/>
      <c r="U40" s="1601"/>
      <c r="V40" s="1602"/>
      <c r="W40" s="1603"/>
      <c r="X40" s="1601"/>
      <c r="Y40" s="1602"/>
      <c r="Z40" s="1603"/>
      <c r="AA40" s="1601"/>
      <c r="AB40" s="1602"/>
      <c r="AC40" s="1603"/>
      <c r="AD40" s="1601"/>
      <c r="AE40" s="1602"/>
      <c r="AF40" s="1603"/>
      <c r="AG40" s="1601"/>
      <c r="AH40" s="1602"/>
      <c r="AI40" s="1603"/>
      <c r="AJ40" s="1601"/>
      <c r="AK40" s="1602"/>
      <c r="AL40" s="1603"/>
      <c r="AM40" s="1601"/>
      <c r="AN40" s="1602"/>
      <c r="AO40" s="1603"/>
      <c r="AP40" s="1601"/>
      <c r="AQ40" s="1602"/>
      <c r="AR40" s="1603"/>
      <c r="AS40" s="1601"/>
      <c r="AT40" s="1602"/>
      <c r="AU40" s="1603"/>
      <c r="AV40" s="1601"/>
      <c r="AW40" s="1602"/>
      <c r="AX40" s="1603"/>
      <c r="AY40" s="1601"/>
      <c r="AZ40" s="1602"/>
      <c r="BA40" s="1603"/>
      <c r="BB40" s="1601"/>
      <c r="BC40" s="1602"/>
      <c r="BD40" s="1603"/>
      <c r="BE40" s="1601"/>
      <c r="BF40" s="1602"/>
      <c r="BG40" s="1603"/>
      <c r="BH40" s="642">
        <v>10000</v>
      </c>
      <c r="BI40" s="683">
        <v>10000</v>
      </c>
      <c r="BJ40" s="650">
        <v>1300</v>
      </c>
      <c r="BK40" s="1601"/>
      <c r="BL40" s="1602"/>
      <c r="BM40" s="1603"/>
      <c r="BN40" s="1601">
        <v>13000</v>
      </c>
      <c r="BO40" s="1602">
        <v>13000</v>
      </c>
      <c r="BP40" s="1603">
        <v>16783.78</v>
      </c>
      <c r="BQ40" s="1601"/>
      <c r="BR40" s="1602"/>
      <c r="BS40" s="1603"/>
      <c r="BT40" s="1601"/>
      <c r="BU40" s="1602"/>
      <c r="BV40" s="1603"/>
      <c r="BW40" s="1601"/>
      <c r="BX40" s="1602"/>
      <c r="BY40" s="1603"/>
      <c r="BZ40" s="1601"/>
      <c r="CA40" s="1602"/>
      <c r="CB40" s="1603"/>
      <c r="CC40" s="1601"/>
      <c r="CD40" s="1602"/>
      <c r="CE40" s="1603"/>
      <c r="CF40" s="1601"/>
      <c r="CG40" s="1602"/>
      <c r="CH40" s="1603"/>
      <c r="CI40" s="1601"/>
      <c r="CJ40" s="1602"/>
      <c r="CK40" s="1776"/>
      <c r="CL40" s="642"/>
      <c r="CM40" s="683"/>
      <c r="CN40" s="650"/>
      <c r="CO40" s="642"/>
      <c r="CP40" s="683"/>
      <c r="CQ40" s="650"/>
      <c r="CR40" s="1601"/>
      <c r="CS40" s="1602"/>
      <c r="CT40" s="1603"/>
      <c r="CU40" s="1601"/>
      <c r="CV40" s="1602"/>
      <c r="CW40" s="1603"/>
      <c r="CX40" s="1601"/>
      <c r="CY40" s="1602"/>
      <c r="CZ40" s="1603"/>
      <c r="DA40" s="643">
        <v>13000</v>
      </c>
      <c r="DB40" s="684">
        <v>13000</v>
      </c>
      <c r="DC40" s="651">
        <v>16783.78</v>
      </c>
      <c r="DD40" s="643">
        <v>23000</v>
      </c>
      <c r="DE40" s="684">
        <v>23000</v>
      </c>
      <c r="DF40" s="651">
        <v>18083.78</v>
      </c>
      <c r="DG40" s="1601"/>
      <c r="DH40" s="1602">
        <v>45</v>
      </c>
      <c r="DI40" s="1603">
        <v>602.48</v>
      </c>
      <c r="DJ40" s="1601"/>
      <c r="DK40" s="1602"/>
      <c r="DL40" s="1603"/>
      <c r="DM40" s="643">
        <v>0</v>
      </c>
      <c r="DN40" s="684">
        <v>45</v>
      </c>
      <c r="DO40" s="651">
        <v>602.48</v>
      </c>
      <c r="DP40" s="1601"/>
      <c r="DQ40" s="1602"/>
      <c r="DR40" s="1603"/>
      <c r="DS40" s="1601"/>
      <c r="DT40" s="1602"/>
      <c r="DU40" s="1603"/>
      <c r="DV40" s="643">
        <v>23000</v>
      </c>
      <c r="DW40" s="684">
        <v>23045</v>
      </c>
      <c r="DX40" s="651">
        <v>18686.259999999998</v>
      </c>
      <c r="DY40" s="1655">
        <v>81.085962247776095</v>
      </c>
      <c r="DZ40" s="139"/>
      <c r="EA40" s="139"/>
      <c r="EB40" s="139"/>
      <c r="EC40" s="139"/>
      <c r="ED40" s="139"/>
      <c r="EE40" s="139"/>
      <c r="EF40" s="139"/>
      <c r="EG40" s="139"/>
      <c r="EH40" s="139"/>
      <c r="EI40" s="139"/>
      <c r="EJ40" s="139"/>
      <c r="EK40" s="139"/>
      <c r="EL40" s="139"/>
      <c r="EM40" s="139"/>
      <c r="EN40" s="139"/>
      <c r="EO40" s="139"/>
      <c r="EP40" s="139"/>
      <c r="EQ40" s="139"/>
      <c r="ER40" s="139"/>
      <c r="ES40" s="139"/>
      <c r="ET40" s="139"/>
      <c r="EU40" s="139"/>
      <c r="EV40" s="139"/>
      <c r="EW40" s="139"/>
      <c r="EX40" s="139"/>
      <c r="EY40" s="139"/>
      <c r="EZ40" s="139"/>
      <c r="FA40" s="139"/>
      <c r="FB40" s="139"/>
      <c r="FC40" s="139"/>
      <c r="FD40" s="139"/>
      <c r="FE40" s="139"/>
      <c r="FF40" s="139"/>
      <c r="FG40" s="139"/>
      <c r="FH40" s="139"/>
      <c r="FI40" s="139"/>
      <c r="FJ40" s="139"/>
      <c r="FK40" s="139"/>
      <c r="FL40" s="139"/>
      <c r="FM40" s="139"/>
      <c r="FN40" s="139"/>
      <c r="FO40" s="139"/>
      <c r="FP40" s="139"/>
      <c r="FQ40" s="139"/>
      <c r="FR40" s="139"/>
      <c r="FS40" s="139"/>
      <c r="FT40" s="139"/>
      <c r="FU40" s="139"/>
      <c r="FV40" s="139"/>
      <c r="FW40" s="139"/>
      <c r="FX40" s="139"/>
      <c r="FY40" s="139"/>
      <c r="FZ40" s="139"/>
      <c r="GA40" s="139"/>
      <c r="GB40" s="139"/>
      <c r="GC40" s="139"/>
      <c r="GD40" s="139"/>
      <c r="GE40" s="139"/>
      <c r="GF40" s="139"/>
      <c r="GG40" s="139"/>
      <c r="GH40" s="139"/>
      <c r="GI40" s="139"/>
      <c r="GJ40" s="139"/>
      <c r="GK40" s="139"/>
      <c r="GL40" s="139"/>
      <c r="GM40" s="139"/>
      <c r="GN40" s="139"/>
      <c r="GO40" s="139"/>
      <c r="GP40" s="139"/>
      <c r="GQ40" s="139"/>
      <c r="GR40" s="139"/>
      <c r="GS40" s="139"/>
      <c r="GT40" s="139"/>
      <c r="GU40" s="139"/>
      <c r="GV40" s="139"/>
      <c r="GW40" s="139"/>
      <c r="GX40" s="139"/>
      <c r="GY40" s="139"/>
      <c r="GZ40" s="139"/>
      <c r="HA40" s="139"/>
      <c r="HB40" s="139"/>
      <c r="HC40" s="139"/>
      <c r="HD40" s="139"/>
      <c r="HE40" s="139"/>
      <c r="HF40" s="139"/>
      <c r="HG40" s="139"/>
      <c r="HH40" s="139"/>
      <c r="HI40" s="139"/>
      <c r="HJ40" s="139"/>
      <c r="HK40" s="139"/>
      <c r="HL40" s="139"/>
      <c r="HM40" s="139"/>
      <c r="HN40" s="139"/>
      <c r="HO40" s="139"/>
      <c r="HP40" s="139"/>
    </row>
    <row r="41" spans="1:238" ht="12.75" customHeight="1" x14ac:dyDescent="0.2">
      <c r="A41" s="2315" t="s">
        <v>622</v>
      </c>
      <c r="B41" s="2318" t="s">
        <v>908</v>
      </c>
      <c r="C41" s="1589">
        <v>0</v>
      </c>
      <c r="D41" s="1590">
        <v>0</v>
      </c>
      <c r="E41" s="1591">
        <v>0</v>
      </c>
      <c r="F41" s="1589">
        <v>0</v>
      </c>
      <c r="G41" s="1590">
        <v>0</v>
      </c>
      <c r="H41" s="1591">
        <v>0</v>
      </c>
      <c r="I41" s="1589">
        <v>0</v>
      </c>
      <c r="J41" s="1590">
        <v>0</v>
      </c>
      <c r="K41" s="1591">
        <v>0</v>
      </c>
      <c r="L41" s="1589">
        <v>0</v>
      </c>
      <c r="M41" s="1590">
        <v>30</v>
      </c>
      <c r="N41" s="1591">
        <v>30</v>
      </c>
      <c r="O41" s="1589">
        <v>0</v>
      </c>
      <c r="P41" s="1590">
        <v>0</v>
      </c>
      <c r="Q41" s="1591">
        <v>0</v>
      </c>
      <c r="R41" s="1589">
        <v>0</v>
      </c>
      <c r="S41" s="1590">
        <v>0</v>
      </c>
      <c r="T41" s="1591">
        <v>0</v>
      </c>
      <c r="U41" s="1589">
        <v>0</v>
      </c>
      <c r="V41" s="1590">
        <v>0</v>
      </c>
      <c r="W41" s="1591">
        <v>0</v>
      </c>
      <c r="X41" s="1589">
        <v>0</v>
      </c>
      <c r="Y41" s="1590">
        <v>0</v>
      </c>
      <c r="Z41" s="1591">
        <v>0</v>
      </c>
      <c r="AA41" s="1589">
        <v>0</v>
      </c>
      <c r="AB41" s="1590">
        <v>0</v>
      </c>
      <c r="AC41" s="1591">
        <v>0</v>
      </c>
      <c r="AD41" s="1589">
        <v>0</v>
      </c>
      <c r="AE41" s="1590">
        <v>0</v>
      </c>
      <c r="AF41" s="1591">
        <v>0</v>
      </c>
      <c r="AG41" s="1589">
        <v>0</v>
      </c>
      <c r="AH41" s="1590">
        <v>0</v>
      </c>
      <c r="AI41" s="1591">
        <v>0</v>
      </c>
      <c r="AJ41" s="1589">
        <v>5000</v>
      </c>
      <c r="AK41" s="1590">
        <v>7000</v>
      </c>
      <c r="AL41" s="1591">
        <v>7126.857</v>
      </c>
      <c r="AM41" s="1589">
        <v>0</v>
      </c>
      <c r="AN41" s="1590">
        <v>0</v>
      </c>
      <c r="AO41" s="1591">
        <v>0</v>
      </c>
      <c r="AP41" s="1589">
        <v>0</v>
      </c>
      <c r="AQ41" s="1590">
        <v>0</v>
      </c>
      <c r="AR41" s="1591">
        <v>0</v>
      </c>
      <c r="AS41" s="1589">
        <v>0</v>
      </c>
      <c r="AT41" s="1590">
        <v>0</v>
      </c>
      <c r="AU41" s="1591">
        <v>0</v>
      </c>
      <c r="AV41" s="1589">
        <v>0</v>
      </c>
      <c r="AW41" s="1590">
        <v>0</v>
      </c>
      <c r="AX41" s="1591">
        <v>0</v>
      </c>
      <c r="AY41" s="1589">
        <v>0</v>
      </c>
      <c r="AZ41" s="1590">
        <v>0</v>
      </c>
      <c r="BA41" s="1591">
        <v>0</v>
      </c>
      <c r="BB41" s="1589">
        <v>1000</v>
      </c>
      <c r="BC41" s="1590">
        <v>1000</v>
      </c>
      <c r="BD41" s="1591">
        <v>144.19999999999999</v>
      </c>
      <c r="BE41" s="1589">
        <v>0</v>
      </c>
      <c r="BF41" s="1590">
        <v>0</v>
      </c>
      <c r="BG41" s="1591">
        <v>0</v>
      </c>
      <c r="BH41" s="1589">
        <v>6000</v>
      </c>
      <c r="BI41" s="1590">
        <v>8030</v>
      </c>
      <c r="BJ41" s="1591">
        <v>7301.0569999999998</v>
      </c>
      <c r="BK41" s="1589">
        <v>0</v>
      </c>
      <c r="BL41" s="1590">
        <v>0</v>
      </c>
      <c r="BM41" s="1591">
        <v>0</v>
      </c>
      <c r="BN41" s="1589">
        <v>0</v>
      </c>
      <c r="BO41" s="1590">
        <v>0</v>
      </c>
      <c r="BP41" s="1591">
        <v>0</v>
      </c>
      <c r="BQ41" s="1589">
        <v>0</v>
      </c>
      <c r="BR41" s="1590">
        <v>0</v>
      </c>
      <c r="BS41" s="1591">
        <v>0</v>
      </c>
      <c r="BT41" s="1589">
        <v>0</v>
      </c>
      <c r="BU41" s="1590">
        <v>0</v>
      </c>
      <c r="BV41" s="1591">
        <v>0</v>
      </c>
      <c r="BW41" s="1589">
        <v>0</v>
      </c>
      <c r="BX41" s="1590">
        <v>0</v>
      </c>
      <c r="BY41" s="1591">
        <v>0</v>
      </c>
      <c r="BZ41" s="1589">
        <v>0</v>
      </c>
      <c r="CA41" s="1590">
        <v>0</v>
      </c>
      <c r="CB41" s="1591">
        <v>0</v>
      </c>
      <c r="CC41" s="1589">
        <v>0</v>
      </c>
      <c r="CD41" s="1590">
        <v>0</v>
      </c>
      <c r="CE41" s="1591">
        <v>0</v>
      </c>
      <c r="CF41" s="1589">
        <v>0</v>
      </c>
      <c r="CG41" s="1590">
        <v>0</v>
      </c>
      <c r="CH41" s="1591">
        <v>0</v>
      </c>
      <c r="CI41" s="1589">
        <v>0</v>
      </c>
      <c r="CJ41" s="1590">
        <v>0</v>
      </c>
      <c r="CK41" s="1771">
        <v>0</v>
      </c>
      <c r="CL41" s="1589">
        <v>0</v>
      </c>
      <c r="CM41" s="1590">
        <v>0</v>
      </c>
      <c r="CN41" s="1591">
        <v>0</v>
      </c>
      <c r="CO41" s="1589">
        <v>0</v>
      </c>
      <c r="CP41" s="1590">
        <v>0</v>
      </c>
      <c r="CQ41" s="1591">
        <v>0</v>
      </c>
      <c r="CR41" s="1589">
        <v>0</v>
      </c>
      <c r="CS41" s="1590">
        <v>0</v>
      </c>
      <c r="CT41" s="1591">
        <v>0</v>
      </c>
      <c r="CU41" s="1589">
        <v>0</v>
      </c>
      <c r="CV41" s="1590">
        <v>0</v>
      </c>
      <c r="CW41" s="1591">
        <v>0</v>
      </c>
      <c r="CX41" s="1589">
        <v>0</v>
      </c>
      <c r="CY41" s="1590">
        <v>0</v>
      </c>
      <c r="CZ41" s="1591">
        <v>0</v>
      </c>
      <c r="DA41" s="1589">
        <v>0</v>
      </c>
      <c r="DB41" s="1590">
        <v>0</v>
      </c>
      <c r="DC41" s="1591">
        <v>0</v>
      </c>
      <c r="DD41" s="1589">
        <v>6000</v>
      </c>
      <c r="DE41" s="1590">
        <v>8030</v>
      </c>
      <c r="DF41" s="1591">
        <v>7301.0569999999998</v>
      </c>
      <c r="DG41" s="1589">
        <v>0</v>
      </c>
      <c r="DH41" s="1590">
        <v>0</v>
      </c>
      <c r="DI41" s="1591">
        <v>0</v>
      </c>
      <c r="DJ41" s="1589">
        <v>0</v>
      </c>
      <c r="DK41" s="1590">
        <v>0</v>
      </c>
      <c r="DL41" s="1591">
        <v>0</v>
      </c>
      <c r="DM41" s="1589">
        <v>0</v>
      </c>
      <c r="DN41" s="1590">
        <v>0</v>
      </c>
      <c r="DO41" s="1591">
        <v>0</v>
      </c>
      <c r="DP41" s="1589">
        <v>0</v>
      </c>
      <c r="DQ41" s="1590">
        <v>0</v>
      </c>
      <c r="DR41" s="1591">
        <v>0</v>
      </c>
      <c r="DS41" s="1589">
        <v>0</v>
      </c>
      <c r="DT41" s="1590">
        <v>0</v>
      </c>
      <c r="DU41" s="1591">
        <v>0</v>
      </c>
      <c r="DV41" s="1589">
        <v>6000</v>
      </c>
      <c r="DW41" s="1590">
        <v>8030</v>
      </c>
      <c r="DX41" s="1591">
        <v>7301.0569999999998</v>
      </c>
      <c r="DY41" s="702">
        <v>90.922254047322539</v>
      </c>
      <c r="DZ41" s="139"/>
      <c r="EA41" s="139"/>
      <c r="EB41" s="139"/>
      <c r="EC41" s="139"/>
      <c r="ED41" s="139"/>
      <c r="EE41" s="139"/>
      <c r="EF41" s="139"/>
      <c r="EG41" s="139"/>
      <c r="EH41" s="139"/>
      <c r="EI41" s="139"/>
      <c r="EJ41" s="139"/>
      <c r="EK41" s="139"/>
      <c r="EL41" s="139"/>
      <c r="EM41" s="139"/>
      <c r="EN41" s="139"/>
      <c r="EO41" s="139"/>
      <c r="EP41" s="139"/>
      <c r="EQ41" s="139"/>
      <c r="ER41" s="139"/>
      <c r="ES41" s="139"/>
      <c r="ET41" s="139"/>
      <c r="EU41" s="139"/>
      <c r="EV41" s="139"/>
      <c r="EW41" s="139"/>
      <c r="EX41" s="139"/>
      <c r="EY41" s="139"/>
      <c r="EZ41" s="139"/>
      <c r="FA41" s="139"/>
      <c r="FB41" s="139"/>
      <c r="FC41" s="139"/>
      <c r="FD41" s="139"/>
      <c r="FE41" s="139"/>
      <c r="FF41" s="139"/>
      <c r="FG41" s="139"/>
      <c r="FH41" s="139"/>
      <c r="FI41" s="139"/>
      <c r="FJ41" s="139"/>
      <c r="FK41" s="139"/>
      <c r="FL41" s="139"/>
      <c r="FM41" s="139"/>
      <c r="FN41" s="139"/>
      <c r="FO41" s="139"/>
      <c r="FP41" s="139"/>
      <c r="FQ41" s="139"/>
      <c r="FR41" s="139"/>
      <c r="FS41" s="139"/>
      <c r="FT41" s="139"/>
      <c r="FU41" s="139"/>
      <c r="FV41" s="139"/>
      <c r="FW41" s="139"/>
      <c r="FX41" s="139"/>
      <c r="FY41" s="139"/>
      <c r="FZ41" s="139"/>
      <c r="GA41" s="139"/>
      <c r="GB41" s="139"/>
      <c r="GC41" s="139"/>
      <c r="GD41" s="139"/>
      <c r="GE41" s="139"/>
      <c r="GF41" s="139"/>
      <c r="GG41" s="139"/>
      <c r="GH41" s="139"/>
      <c r="GI41" s="139"/>
      <c r="GJ41" s="139"/>
      <c r="GK41" s="139"/>
      <c r="GL41" s="139"/>
      <c r="GM41" s="139"/>
      <c r="GN41" s="139"/>
      <c r="GO41" s="139"/>
      <c r="GP41" s="139"/>
      <c r="GQ41" s="139"/>
      <c r="GR41" s="139"/>
      <c r="GS41" s="139"/>
      <c r="GT41" s="139"/>
      <c r="GU41" s="139"/>
      <c r="GV41" s="139"/>
      <c r="GW41" s="139"/>
      <c r="GX41" s="139"/>
      <c r="GY41" s="139"/>
      <c r="GZ41" s="139"/>
      <c r="HA41" s="139"/>
      <c r="HB41" s="139"/>
      <c r="HC41" s="139"/>
      <c r="HD41" s="139"/>
      <c r="HE41" s="139"/>
      <c r="HF41" s="139"/>
      <c r="HG41" s="139"/>
      <c r="HH41" s="139"/>
      <c r="HI41" s="139"/>
      <c r="HJ41" s="139"/>
      <c r="HK41" s="139"/>
      <c r="HL41" s="139"/>
      <c r="HM41" s="139"/>
      <c r="HN41" s="139"/>
      <c r="HO41" s="139"/>
      <c r="HP41" s="139"/>
    </row>
    <row r="42" spans="1:238" ht="12.75" customHeight="1" x14ac:dyDescent="0.2">
      <c r="A42" s="2306"/>
      <c r="B42" s="2307" t="s">
        <v>909</v>
      </c>
      <c r="C42" s="1604"/>
      <c r="D42" s="1605"/>
      <c r="E42" s="1606"/>
      <c r="F42" s="1604"/>
      <c r="G42" s="1605"/>
      <c r="H42" s="1606"/>
      <c r="I42" s="1604"/>
      <c r="J42" s="1605"/>
      <c r="K42" s="1606"/>
      <c r="L42" s="1604"/>
      <c r="M42" s="1605">
        <v>30</v>
      </c>
      <c r="N42" s="1606">
        <v>30</v>
      </c>
      <c r="O42" s="1604"/>
      <c r="P42" s="1605"/>
      <c r="Q42" s="1606"/>
      <c r="R42" s="1604"/>
      <c r="S42" s="1605"/>
      <c r="T42" s="1606"/>
      <c r="U42" s="1604"/>
      <c r="V42" s="1605"/>
      <c r="W42" s="1606"/>
      <c r="X42" s="1604"/>
      <c r="Y42" s="1605"/>
      <c r="Z42" s="1606"/>
      <c r="AA42" s="1604"/>
      <c r="AB42" s="1605"/>
      <c r="AC42" s="1606"/>
      <c r="AD42" s="1604"/>
      <c r="AE42" s="1605"/>
      <c r="AF42" s="1606"/>
      <c r="AG42" s="1604"/>
      <c r="AH42" s="1605"/>
      <c r="AI42" s="1606"/>
      <c r="AJ42" s="1604"/>
      <c r="AK42" s="1605"/>
      <c r="AL42" s="1606"/>
      <c r="AM42" s="1604"/>
      <c r="AN42" s="1605"/>
      <c r="AO42" s="1606"/>
      <c r="AP42" s="1604"/>
      <c r="AQ42" s="1605"/>
      <c r="AR42" s="1606"/>
      <c r="AS42" s="1604"/>
      <c r="AT42" s="1605"/>
      <c r="AU42" s="1606"/>
      <c r="AV42" s="1604"/>
      <c r="AW42" s="1605"/>
      <c r="AX42" s="1606"/>
      <c r="AY42" s="1604"/>
      <c r="AZ42" s="1605"/>
      <c r="BA42" s="1606"/>
      <c r="BB42" s="1604"/>
      <c r="BC42" s="1605"/>
      <c r="BD42" s="1606"/>
      <c r="BE42" s="1604"/>
      <c r="BF42" s="1605"/>
      <c r="BG42" s="1606"/>
      <c r="BH42" s="642">
        <v>0</v>
      </c>
      <c r="BI42" s="683">
        <v>30</v>
      </c>
      <c r="BJ42" s="650">
        <v>30</v>
      </c>
      <c r="BK42" s="1604"/>
      <c r="BL42" s="1605"/>
      <c r="BM42" s="1606"/>
      <c r="BN42" s="1604"/>
      <c r="BO42" s="1605"/>
      <c r="BP42" s="1606"/>
      <c r="BQ42" s="1604"/>
      <c r="BR42" s="1605"/>
      <c r="BS42" s="1606"/>
      <c r="BT42" s="1604"/>
      <c r="BU42" s="1605"/>
      <c r="BV42" s="1606"/>
      <c r="BW42" s="1604"/>
      <c r="BX42" s="1605"/>
      <c r="BY42" s="1606"/>
      <c r="BZ42" s="1604"/>
      <c r="CA42" s="1605"/>
      <c r="CB42" s="1606"/>
      <c r="CC42" s="1604"/>
      <c r="CD42" s="1605"/>
      <c r="CE42" s="1606"/>
      <c r="CF42" s="1604"/>
      <c r="CG42" s="1605"/>
      <c r="CH42" s="1606"/>
      <c r="CI42" s="1604"/>
      <c r="CJ42" s="1605"/>
      <c r="CK42" s="1775"/>
      <c r="CL42" s="642"/>
      <c r="CM42" s="683"/>
      <c r="CN42" s="650"/>
      <c r="CO42" s="642"/>
      <c r="CP42" s="683"/>
      <c r="CQ42" s="650"/>
      <c r="CR42" s="1604"/>
      <c r="CS42" s="1605"/>
      <c r="CT42" s="1606"/>
      <c r="CU42" s="1604"/>
      <c r="CV42" s="1605"/>
      <c r="CW42" s="1606"/>
      <c r="CX42" s="1604"/>
      <c r="CY42" s="1605"/>
      <c r="CZ42" s="1606"/>
      <c r="DA42" s="643">
        <v>0</v>
      </c>
      <c r="DB42" s="684">
        <v>0</v>
      </c>
      <c r="DC42" s="651">
        <v>0</v>
      </c>
      <c r="DD42" s="643">
        <v>0</v>
      </c>
      <c r="DE42" s="684">
        <v>30</v>
      </c>
      <c r="DF42" s="651">
        <v>30</v>
      </c>
      <c r="DG42" s="1604"/>
      <c r="DH42" s="1605"/>
      <c r="DI42" s="1606"/>
      <c r="DJ42" s="1645"/>
      <c r="DK42" s="1646"/>
      <c r="DL42" s="1647"/>
      <c r="DM42" s="643">
        <v>0</v>
      </c>
      <c r="DN42" s="684">
        <v>0</v>
      </c>
      <c r="DO42" s="651">
        <v>0</v>
      </c>
      <c r="DP42" s="1604"/>
      <c r="DQ42" s="1605"/>
      <c r="DR42" s="1606"/>
      <c r="DS42" s="1604"/>
      <c r="DT42" s="1605"/>
      <c r="DU42" s="1606"/>
      <c r="DV42" s="643">
        <v>0</v>
      </c>
      <c r="DW42" s="684">
        <v>30</v>
      </c>
      <c r="DX42" s="651">
        <v>30</v>
      </c>
      <c r="DY42" s="1653">
        <v>0</v>
      </c>
      <c r="DZ42" s="139"/>
      <c r="EA42" s="139"/>
      <c r="EB42" s="139"/>
      <c r="EC42" s="139"/>
      <c r="ED42" s="140"/>
      <c r="EE42" s="139"/>
      <c r="EF42" s="139"/>
      <c r="EG42" s="139"/>
      <c r="EH42" s="139"/>
      <c r="EI42" s="139"/>
      <c r="EJ42" s="139"/>
      <c r="EK42" s="139"/>
      <c r="EL42" s="139"/>
      <c r="EM42" s="139"/>
      <c r="EN42" s="139"/>
      <c r="EO42" s="139"/>
      <c r="EP42" s="139"/>
      <c r="EQ42" s="139"/>
      <c r="ER42" s="139"/>
      <c r="ES42" s="139"/>
      <c r="ET42" s="139"/>
      <c r="EU42" s="139"/>
      <c r="EV42" s="139"/>
      <c r="EW42" s="139"/>
      <c r="EX42" s="139"/>
      <c r="EY42" s="139"/>
      <c r="EZ42" s="139"/>
      <c r="FA42" s="139"/>
      <c r="FB42" s="139"/>
      <c r="FC42" s="139"/>
      <c r="FD42" s="139"/>
      <c r="FE42" s="139"/>
      <c r="FF42" s="139"/>
      <c r="FG42" s="139"/>
      <c r="FH42" s="139"/>
      <c r="FI42" s="139"/>
      <c r="FJ42" s="139"/>
      <c r="FK42" s="139"/>
      <c r="FL42" s="139"/>
      <c r="FM42" s="139"/>
      <c r="FN42" s="139"/>
      <c r="FO42" s="139"/>
      <c r="FP42" s="139"/>
      <c r="FQ42" s="139"/>
      <c r="FR42" s="139"/>
      <c r="FS42" s="139"/>
      <c r="FT42" s="139"/>
      <c r="FU42" s="139"/>
      <c r="FV42" s="139"/>
      <c r="FW42" s="139"/>
      <c r="FX42" s="139"/>
      <c r="FY42" s="139"/>
      <c r="FZ42" s="139"/>
      <c r="GA42" s="139"/>
      <c r="GB42" s="139"/>
      <c r="GC42" s="139"/>
      <c r="GD42" s="139"/>
      <c r="GE42" s="139"/>
      <c r="GF42" s="139"/>
      <c r="GG42" s="139"/>
      <c r="GH42" s="139"/>
      <c r="GI42" s="139"/>
      <c r="GJ42" s="139"/>
      <c r="GK42" s="139"/>
      <c r="GL42" s="139"/>
      <c r="GM42" s="139"/>
      <c r="GN42" s="139"/>
      <c r="GO42" s="139"/>
      <c r="GP42" s="139"/>
      <c r="GQ42" s="139"/>
      <c r="GR42" s="139"/>
      <c r="GS42" s="139"/>
      <c r="GT42" s="139"/>
      <c r="GU42" s="139"/>
      <c r="GV42" s="139"/>
      <c r="GW42" s="139"/>
      <c r="GX42" s="139"/>
      <c r="GY42" s="139"/>
      <c r="GZ42" s="139"/>
      <c r="HA42" s="139"/>
      <c r="HB42" s="139"/>
      <c r="HC42" s="139"/>
      <c r="HD42" s="139"/>
      <c r="HE42" s="139"/>
      <c r="HF42" s="139"/>
      <c r="HG42" s="139"/>
      <c r="HH42" s="139"/>
      <c r="HI42" s="139"/>
      <c r="HJ42" s="139"/>
      <c r="HK42" s="139"/>
      <c r="HL42" s="139"/>
      <c r="HM42" s="139"/>
      <c r="HN42" s="139"/>
      <c r="HO42" s="139"/>
      <c r="HP42" s="139"/>
    </row>
    <row r="43" spans="1:238" ht="12.75" customHeight="1" x14ac:dyDescent="0.2">
      <c r="A43" s="2306"/>
      <c r="B43" s="2307" t="s">
        <v>910</v>
      </c>
      <c r="C43" s="642"/>
      <c r="D43" s="683"/>
      <c r="E43" s="650"/>
      <c r="F43" s="642"/>
      <c r="G43" s="683"/>
      <c r="H43" s="650"/>
      <c r="I43" s="642"/>
      <c r="J43" s="683"/>
      <c r="K43" s="650"/>
      <c r="L43" s="642"/>
      <c r="M43" s="683"/>
      <c r="N43" s="650"/>
      <c r="O43" s="642"/>
      <c r="P43" s="683"/>
      <c r="Q43" s="650"/>
      <c r="R43" s="642"/>
      <c r="S43" s="683"/>
      <c r="T43" s="650"/>
      <c r="U43" s="642"/>
      <c r="V43" s="683"/>
      <c r="W43" s="650"/>
      <c r="X43" s="642"/>
      <c r="Y43" s="683"/>
      <c r="Z43" s="650"/>
      <c r="AA43" s="642"/>
      <c r="AB43" s="683"/>
      <c r="AC43" s="650"/>
      <c r="AD43" s="642"/>
      <c r="AE43" s="683"/>
      <c r="AF43" s="650"/>
      <c r="AG43" s="642"/>
      <c r="AH43" s="683"/>
      <c r="AI43" s="650"/>
      <c r="AJ43" s="642">
        <v>5000</v>
      </c>
      <c r="AK43" s="683">
        <v>7000</v>
      </c>
      <c r="AL43" s="650">
        <v>7126.857</v>
      </c>
      <c r="AM43" s="642"/>
      <c r="AN43" s="683"/>
      <c r="AO43" s="650"/>
      <c r="AP43" s="642"/>
      <c r="AQ43" s="683"/>
      <c r="AR43" s="650"/>
      <c r="AS43" s="642"/>
      <c r="AT43" s="683"/>
      <c r="AU43" s="650"/>
      <c r="AV43" s="642"/>
      <c r="AW43" s="683"/>
      <c r="AX43" s="650"/>
      <c r="AY43" s="642"/>
      <c r="AZ43" s="683"/>
      <c r="BA43" s="650"/>
      <c r="BB43" s="642"/>
      <c r="BC43" s="683"/>
      <c r="BD43" s="650"/>
      <c r="BE43" s="642"/>
      <c r="BF43" s="683"/>
      <c r="BG43" s="650"/>
      <c r="BH43" s="642">
        <v>5000</v>
      </c>
      <c r="BI43" s="683">
        <v>7000</v>
      </c>
      <c r="BJ43" s="650">
        <v>7126.857</v>
      </c>
      <c r="BK43" s="642"/>
      <c r="BL43" s="683"/>
      <c r="BM43" s="650"/>
      <c r="BN43" s="642"/>
      <c r="BO43" s="683"/>
      <c r="BP43" s="650"/>
      <c r="BQ43" s="642"/>
      <c r="BR43" s="683"/>
      <c r="BS43" s="650"/>
      <c r="BT43" s="642"/>
      <c r="BU43" s="683"/>
      <c r="BV43" s="650"/>
      <c r="BW43" s="642"/>
      <c r="BX43" s="683"/>
      <c r="BY43" s="650"/>
      <c r="BZ43" s="642"/>
      <c r="CA43" s="683"/>
      <c r="CB43" s="650"/>
      <c r="CC43" s="642"/>
      <c r="CD43" s="683"/>
      <c r="CE43" s="650"/>
      <c r="CF43" s="642"/>
      <c r="CG43" s="683"/>
      <c r="CH43" s="650"/>
      <c r="CI43" s="642"/>
      <c r="CJ43" s="683"/>
      <c r="CK43" s="1768"/>
      <c r="CL43" s="642"/>
      <c r="CM43" s="683"/>
      <c r="CN43" s="650"/>
      <c r="CO43" s="642"/>
      <c r="CP43" s="683"/>
      <c r="CQ43" s="650"/>
      <c r="CR43" s="642"/>
      <c r="CS43" s="683"/>
      <c r="CT43" s="650"/>
      <c r="CU43" s="642"/>
      <c r="CV43" s="683"/>
      <c r="CW43" s="650"/>
      <c r="CX43" s="642"/>
      <c r="CY43" s="683"/>
      <c r="CZ43" s="650"/>
      <c r="DA43" s="643">
        <v>0</v>
      </c>
      <c r="DB43" s="684">
        <v>0</v>
      </c>
      <c r="DC43" s="651">
        <v>0</v>
      </c>
      <c r="DD43" s="643">
        <v>5000</v>
      </c>
      <c r="DE43" s="684">
        <v>7000</v>
      </c>
      <c r="DF43" s="651">
        <v>7126.857</v>
      </c>
      <c r="DG43" s="642"/>
      <c r="DH43" s="683"/>
      <c r="DI43" s="650"/>
      <c r="DJ43" s="643"/>
      <c r="DK43" s="684"/>
      <c r="DL43" s="651"/>
      <c r="DM43" s="643">
        <v>0</v>
      </c>
      <c r="DN43" s="684">
        <v>0</v>
      </c>
      <c r="DO43" s="651">
        <v>0</v>
      </c>
      <c r="DP43" s="642"/>
      <c r="DQ43" s="683"/>
      <c r="DR43" s="650"/>
      <c r="DS43" s="642"/>
      <c r="DT43" s="683"/>
      <c r="DU43" s="650"/>
      <c r="DV43" s="643">
        <v>5000</v>
      </c>
      <c r="DW43" s="684">
        <v>7000</v>
      </c>
      <c r="DX43" s="651">
        <v>7126.857</v>
      </c>
      <c r="DY43" s="1654">
        <v>101.81224285714285</v>
      </c>
      <c r="DZ43" s="139"/>
      <c r="EA43" s="139"/>
      <c r="EB43" s="139"/>
      <c r="EC43" s="139"/>
      <c r="ED43" s="139"/>
      <c r="EE43" s="139"/>
      <c r="EF43" s="139"/>
      <c r="EG43" s="139"/>
      <c r="EH43" s="139"/>
      <c r="EI43" s="139"/>
      <c r="EJ43" s="139"/>
      <c r="EK43" s="139"/>
      <c r="EL43" s="139"/>
      <c r="EM43" s="139"/>
      <c r="EN43" s="139"/>
      <c r="EO43" s="139"/>
      <c r="EP43" s="139"/>
      <c r="EQ43" s="139"/>
      <c r="ER43" s="139"/>
      <c r="ES43" s="139"/>
      <c r="ET43" s="139"/>
      <c r="EU43" s="139"/>
      <c r="EV43" s="139"/>
      <c r="EW43" s="139"/>
      <c r="EX43" s="139"/>
      <c r="EY43" s="139"/>
      <c r="EZ43" s="139"/>
      <c r="FA43" s="139"/>
      <c r="FB43" s="139"/>
      <c r="FC43" s="139"/>
      <c r="FD43" s="139"/>
      <c r="FE43" s="139"/>
      <c r="FF43" s="139"/>
      <c r="FG43" s="139"/>
      <c r="FH43" s="139"/>
      <c r="FI43" s="139"/>
      <c r="FJ43" s="139"/>
      <c r="FK43" s="139"/>
      <c r="FL43" s="139"/>
      <c r="FM43" s="139"/>
      <c r="FN43" s="139"/>
      <c r="FO43" s="139"/>
      <c r="FP43" s="139"/>
      <c r="FQ43" s="139"/>
      <c r="FR43" s="139"/>
      <c r="FS43" s="139"/>
      <c r="FT43" s="139"/>
      <c r="FU43" s="139"/>
      <c r="FV43" s="139"/>
      <c r="FW43" s="139"/>
      <c r="FX43" s="139"/>
      <c r="FY43" s="139"/>
      <c r="FZ43" s="139"/>
      <c r="GA43" s="139"/>
      <c r="GB43" s="139"/>
      <c r="GC43" s="139"/>
      <c r="GD43" s="139"/>
      <c r="GE43" s="139"/>
      <c r="GF43" s="139"/>
      <c r="GG43" s="139"/>
      <c r="GH43" s="139"/>
      <c r="GI43" s="139"/>
      <c r="GJ43" s="139"/>
      <c r="GK43" s="139"/>
      <c r="GL43" s="139"/>
      <c r="GM43" s="139"/>
      <c r="GN43" s="139"/>
      <c r="GO43" s="139"/>
      <c r="GP43" s="139"/>
      <c r="GQ43" s="139"/>
      <c r="GR43" s="139"/>
      <c r="GS43" s="139"/>
      <c r="GT43" s="139"/>
      <c r="GU43" s="139"/>
      <c r="GV43" s="139"/>
      <c r="GW43" s="139"/>
      <c r="GX43" s="139"/>
      <c r="GY43" s="139"/>
      <c r="GZ43" s="139"/>
      <c r="HA43" s="139"/>
      <c r="HB43" s="139"/>
      <c r="HC43" s="139"/>
      <c r="HD43" s="139"/>
      <c r="HE43" s="139"/>
      <c r="HF43" s="139"/>
      <c r="HG43" s="139"/>
      <c r="HH43" s="139"/>
      <c r="HI43" s="139"/>
      <c r="HJ43" s="139"/>
      <c r="HK43" s="139"/>
      <c r="HL43" s="139"/>
      <c r="HM43" s="139"/>
      <c r="HN43" s="139"/>
      <c r="HO43" s="139"/>
      <c r="HP43" s="139"/>
    </row>
    <row r="44" spans="1:238" ht="12.75" customHeight="1" x14ac:dyDescent="0.2">
      <c r="A44" s="2306"/>
      <c r="B44" s="2307" t="s">
        <v>1074</v>
      </c>
      <c r="C44" s="642"/>
      <c r="D44" s="683"/>
      <c r="E44" s="650"/>
      <c r="F44" s="642"/>
      <c r="G44" s="683"/>
      <c r="H44" s="650"/>
      <c r="I44" s="642"/>
      <c r="J44" s="683"/>
      <c r="K44" s="650"/>
      <c r="L44" s="642"/>
      <c r="M44" s="683"/>
      <c r="N44" s="650"/>
      <c r="O44" s="642"/>
      <c r="P44" s="683"/>
      <c r="Q44" s="650"/>
      <c r="R44" s="642"/>
      <c r="S44" s="683"/>
      <c r="T44" s="650"/>
      <c r="U44" s="642"/>
      <c r="V44" s="683"/>
      <c r="W44" s="650"/>
      <c r="X44" s="642"/>
      <c r="Y44" s="683"/>
      <c r="Z44" s="650"/>
      <c r="AA44" s="642"/>
      <c r="AB44" s="683"/>
      <c r="AC44" s="650"/>
      <c r="AD44" s="642"/>
      <c r="AE44" s="683"/>
      <c r="AF44" s="650"/>
      <c r="AG44" s="642"/>
      <c r="AH44" s="683"/>
      <c r="AI44" s="650"/>
      <c r="AJ44" s="642"/>
      <c r="AK44" s="683"/>
      <c r="AL44" s="650"/>
      <c r="AM44" s="642"/>
      <c r="AN44" s="683"/>
      <c r="AO44" s="650"/>
      <c r="AP44" s="642"/>
      <c r="AQ44" s="683"/>
      <c r="AR44" s="650"/>
      <c r="AS44" s="642"/>
      <c r="AT44" s="683"/>
      <c r="AU44" s="650"/>
      <c r="AV44" s="642"/>
      <c r="AW44" s="683"/>
      <c r="AX44" s="650"/>
      <c r="AY44" s="642"/>
      <c r="AZ44" s="683"/>
      <c r="BA44" s="650"/>
      <c r="BB44" s="642">
        <v>1000</v>
      </c>
      <c r="BC44" s="683">
        <v>1000</v>
      </c>
      <c r="BD44" s="650">
        <v>144.19999999999999</v>
      </c>
      <c r="BE44" s="642"/>
      <c r="BF44" s="683"/>
      <c r="BG44" s="650"/>
      <c r="BH44" s="642">
        <v>1000</v>
      </c>
      <c r="BI44" s="683">
        <v>1000</v>
      </c>
      <c r="BJ44" s="650">
        <v>144.19999999999999</v>
      </c>
      <c r="BK44" s="642"/>
      <c r="BL44" s="683"/>
      <c r="BM44" s="650"/>
      <c r="BN44" s="642"/>
      <c r="BO44" s="683"/>
      <c r="BP44" s="650"/>
      <c r="BQ44" s="642"/>
      <c r="BR44" s="683"/>
      <c r="BS44" s="650"/>
      <c r="BT44" s="642"/>
      <c r="BU44" s="683"/>
      <c r="BV44" s="650"/>
      <c r="BW44" s="642"/>
      <c r="BX44" s="683"/>
      <c r="BY44" s="650"/>
      <c r="BZ44" s="642"/>
      <c r="CA44" s="683"/>
      <c r="CB44" s="650"/>
      <c r="CC44" s="642"/>
      <c r="CD44" s="683"/>
      <c r="CE44" s="650"/>
      <c r="CF44" s="642"/>
      <c r="CG44" s="683"/>
      <c r="CH44" s="650"/>
      <c r="CI44" s="642"/>
      <c r="CJ44" s="683"/>
      <c r="CK44" s="1768"/>
      <c r="CL44" s="642"/>
      <c r="CM44" s="683"/>
      <c r="CN44" s="650"/>
      <c r="CO44" s="642"/>
      <c r="CP44" s="683"/>
      <c r="CQ44" s="650"/>
      <c r="CR44" s="642"/>
      <c r="CS44" s="683"/>
      <c r="CT44" s="650"/>
      <c r="CU44" s="642"/>
      <c r="CV44" s="683"/>
      <c r="CW44" s="650"/>
      <c r="CX44" s="642"/>
      <c r="CY44" s="683"/>
      <c r="CZ44" s="650"/>
      <c r="DA44" s="643">
        <v>0</v>
      </c>
      <c r="DB44" s="684">
        <v>0</v>
      </c>
      <c r="DC44" s="651">
        <v>0</v>
      </c>
      <c r="DD44" s="643">
        <v>1000</v>
      </c>
      <c r="DE44" s="684">
        <v>1000</v>
      </c>
      <c r="DF44" s="651">
        <v>144.19999999999999</v>
      </c>
      <c r="DG44" s="642"/>
      <c r="DH44" s="683"/>
      <c r="DI44" s="650"/>
      <c r="DJ44" s="643"/>
      <c r="DK44" s="684"/>
      <c r="DL44" s="651"/>
      <c r="DM44" s="643">
        <v>0</v>
      </c>
      <c r="DN44" s="684">
        <v>0</v>
      </c>
      <c r="DO44" s="651">
        <v>0</v>
      </c>
      <c r="DP44" s="642"/>
      <c r="DQ44" s="683"/>
      <c r="DR44" s="650"/>
      <c r="DS44" s="642"/>
      <c r="DT44" s="683"/>
      <c r="DU44" s="650"/>
      <c r="DV44" s="643">
        <v>1000</v>
      </c>
      <c r="DW44" s="684">
        <v>1000</v>
      </c>
      <c r="DX44" s="651">
        <v>144.19999999999999</v>
      </c>
      <c r="DY44" s="1654">
        <v>14.42</v>
      </c>
      <c r="DZ44" s="139"/>
      <c r="EA44" s="139"/>
      <c r="EB44" s="139"/>
      <c r="EC44" s="139"/>
      <c r="ED44" s="139"/>
      <c r="EE44" s="139"/>
      <c r="EF44" s="139"/>
      <c r="EG44" s="139"/>
      <c r="EH44" s="139"/>
      <c r="EI44" s="139"/>
      <c r="EJ44" s="139"/>
      <c r="EK44" s="139"/>
      <c r="EL44" s="139"/>
      <c r="EM44" s="139"/>
      <c r="EN44" s="139"/>
      <c r="EO44" s="139"/>
      <c r="EP44" s="139"/>
      <c r="EQ44" s="139"/>
      <c r="ER44" s="139"/>
      <c r="ES44" s="139"/>
      <c r="ET44" s="139"/>
      <c r="EU44" s="139"/>
      <c r="EV44" s="139"/>
      <c r="EW44" s="139"/>
      <c r="EX44" s="139"/>
      <c r="EY44" s="139"/>
      <c r="EZ44" s="139"/>
      <c r="FA44" s="139"/>
      <c r="FB44" s="139"/>
      <c r="FC44" s="139"/>
      <c r="FD44" s="139"/>
      <c r="FE44" s="139"/>
      <c r="FF44" s="139"/>
      <c r="FG44" s="139"/>
      <c r="FH44" s="139"/>
      <c r="FI44" s="139"/>
      <c r="FJ44" s="139"/>
      <c r="FK44" s="139"/>
      <c r="FL44" s="139"/>
      <c r="FM44" s="139"/>
      <c r="FN44" s="139"/>
      <c r="FO44" s="139"/>
      <c r="FP44" s="139"/>
      <c r="FQ44" s="139"/>
      <c r="FR44" s="139"/>
      <c r="FS44" s="139"/>
      <c r="FT44" s="139"/>
      <c r="FU44" s="139"/>
      <c r="FV44" s="139"/>
      <c r="FW44" s="139"/>
      <c r="FX44" s="139"/>
      <c r="FY44" s="139"/>
      <c r="FZ44" s="139"/>
      <c r="GA44" s="139"/>
      <c r="GB44" s="139"/>
      <c r="GC44" s="139"/>
      <c r="GD44" s="139"/>
      <c r="GE44" s="139"/>
      <c r="GF44" s="139"/>
      <c r="GG44" s="139"/>
      <c r="GH44" s="139"/>
      <c r="GI44" s="139"/>
      <c r="GJ44" s="139"/>
      <c r="GK44" s="139"/>
      <c r="GL44" s="139"/>
      <c r="GM44" s="139"/>
      <c r="GN44" s="139"/>
      <c r="GO44" s="139"/>
      <c r="GP44" s="139"/>
      <c r="GQ44" s="139"/>
      <c r="GR44" s="139"/>
      <c r="GS44" s="139"/>
      <c r="GT44" s="139"/>
      <c r="GU44" s="139"/>
      <c r="GV44" s="139"/>
      <c r="GW44" s="139"/>
      <c r="GX44" s="139"/>
      <c r="GY44" s="139"/>
      <c r="GZ44" s="139"/>
      <c r="HA44" s="139"/>
      <c r="HB44" s="139"/>
      <c r="HC44" s="139"/>
      <c r="HD44" s="139"/>
      <c r="HE44" s="139"/>
      <c r="HF44" s="139"/>
      <c r="HG44" s="139"/>
      <c r="HH44" s="139"/>
      <c r="HI44" s="139"/>
      <c r="HJ44" s="139"/>
      <c r="HK44" s="139"/>
      <c r="HL44" s="139"/>
      <c r="HM44" s="139"/>
      <c r="HN44" s="139"/>
      <c r="HO44" s="139"/>
      <c r="HP44" s="139"/>
    </row>
    <row r="45" spans="1:238" ht="15" customHeight="1" x14ac:dyDescent="0.2">
      <c r="A45" s="2313" t="s">
        <v>113</v>
      </c>
      <c r="B45" s="2314" t="s">
        <v>244</v>
      </c>
      <c r="C45" s="641">
        <v>7870</v>
      </c>
      <c r="D45" s="682">
        <v>11980</v>
      </c>
      <c r="E45" s="649">
        <v>5642.1589999999997</v>
      </c>
      <c r="F45" s="641">
        <v>1085143</v>
      </c>
      <c r="G45" s="682">
        <v>618618</v>
      </c>
      <c r="H45" s="649">
        <v>732890.64899999998</v>
      </c>
      <c r="I45" s="641">
        <v>89579</v>
      </c>
      <c r="J45" s="682">
        <v>127926</v>
      </c>
      <c r="K45" s="649">
        <v>144831.10999999999</v>
      </c>
      <c r="L45" s="641">
        <v>0</v>
      </c>
      <c r="M45" s="682">
        <v>0</v>
      </c>
      <c r="N45" s="649">
        <v>0</v>
      </c>
      <c r="O45" s="641">
        <v>0</v>
      </c>
      <c r="P45" s="682">
        <v>0</v>
      </c>
      <c r="Q45" s="649">
        <v>0</v>
      </c>
      <c r="R45" s="641">
        <v>5080</v>
      </c>
      <c r="S45" s="682">
        <v>6761</v>
      </c>
      <c r="T45" s="649">
        <v>4625.3629999999994</v>
      </c>
      <c r="U45" s="641">
        <v>106395</v>
      </c>
      <c r="V45" s="682">
        <v>107269</v>
      </c>
      <c r="W45" s="649">
        <v>70378.37</v>
      </c>
      <c r="X45" s="641">
        <v>2159</v>
      </c>
      <c r="Y45" s="682">
        <v>4271</v>
      </c>
      <c r="Z45" s="649">
        <v>4768.5640000000003</v>
      </c>
      <c r="AA45" s="641">
        <v>0</v>
      </c>
      <c r="AB45" s="682">
        <v>0</v>
      </c>
      <c r="AC45" s="649">
        <v>0</v>
      </c>
      <c r="AD45" s="641">
        <v>0</v>
      </c>
      <c r="AE45" s="682">
        <v>0</v>
      </c>
      <c r="AF45" s="649">
        <v>0</v>
      </c>
      <c r="AG45" s="641">
        <v>460682</v>
      </c>
      <c r="AH45" s="682">
        <v>452522</v>
      </c>
      <c r="AI45" s="649">
        <v>443414.91600000003</v>
      </c>
      <c r="AJ45" s="641">
        <v>0</v>
      </c>
      <c r="AK45" s="682">
        <v>0</v>
      </c>
      <c r="AL45" s="649">
        <v>0</v>
      </c>
      <c r="AM45" s="641">
        <v>0</v>
      </c>
      <c r="AN45" s="682">
        <v>0</v>
      </c>
      <c r="AO45" s="649">
        <v>0</v>
      </c>
      <c r="AP45" s="641">
        <v>0</v>
      </c>
      <c r="AQ45" s="682">
        <v>0</v>
      </c>
      <c r="AR45" s="649">
        <v>0</v>
      </c>
      <c r="AS45" s="641">
        <v>0</v>
      </c>
      <c r="AT45" s="682">
        <v>0</v>
      </c>
      <c r="AU45" s="649">
        <v>0</v>
      </c>
      <c r="AV45" s="641">
        <v>313417</v>
      </c>
      <c r="AW45" s="682">
        <v>243567</v>
      </c>
      <c r="AX45" s="649">
        <v>209497.851</v>
      </c>
      <c r="AY45" s="641">
        <v>0</v>
      </c>
      <c r="AZ45" s="682">
        <v>140</v>
      </c>
      <c r="BA45" s="649">
        <v>150</v>
      </c>
      <c r="BB45" s="641">
        <v>25488.987000000001</v>
      </c>
      <c r="BC45" s="682">
        <v>88806</v>
      </c>
      <c r="BD45" s="649">
        <v>73560.901999999987</v>
      </c>
      <c r="BE45" s="641">
        <v>354569.951</v>
      </c>
      <c r="BF45" s="682">
        <v>214389.25099999999</v>
      </c>
      <c r="BG45" s="649">
        <v>212328.85199999998</v>
      </c>
      <c r="BH45" s="641">
        <v>2450383.9380000001</v>
      </c>
      <c r="BI45" s="682">
        <v>1876249.2509999999</v>
      </c>
      <c r="BJ45" s="649">
        <v>1902088.7359999998</v>
      </c>
      <c r="BK45" s="641">
        <v>0</v>
      </c>
      <c r="BL45" s="682">
        <v>0</v>
      </c>
      <c r="BM45" s="649">
        <v>0</v>
      </c>
      <c r="BN45" s="641">
        <v>2540</v>
      </c>
      <c r="BO45" s="682">
        <v>0</v>
      </c>
      <c r="BP45" s="649">
        <v>0</v>
      </c>
      <c r="BQ45" s="641">
        <v>0</v>
      </c>
      <c r="BR45" s="682">
        <v>0</v>
      </c>
      <c r="BS45" s="649">
        <v>0</v>
      </c>
      <c r="BT45" s="641">
        <v>0</v>
      </c>
      <c r="BU45" s="682">
        <v>0</v>
      </c>
      <c r="BV45" s="649">
        <v>0</v>
      </c>
      <c r="BW45" s="641">
        <v>0</v>
      </c>
      <c r="BX45" s="682">
        <v>0</v>
      </c>
      <c r="BY45" s="649">
        <v>0</v>
      </c>
      <c r="BZ45" s="641">
        <v>635</v>
      </c>
      <c r="CA45" s="682">
        <v>635</v>
      </c>
      <c r="CB45" s="649">
        <v>2903.04</v>
      </c>
      <c r="CC45" s="641">
        <v>0</v>
      </c>
      <c r="CD45" s="682">
        <v>423</v>
      </c>
      <c r="CE45" s="649">
        <v>1420.9090000000001</v>
      </c>
      <c r="CF45" s="641">
        <v>0</v>
      </c>
      <c r="CG45" s="682">
        <v>0</v>
      </c>
      <c r="CH45" s="649">
        <v>0</v>
      </c>
      <c r="CI45" s="641">
        <v>0</v>
      </c>
      <c r="CJ45" s="682">
        <v>0</v>
      </c>
      <c r="CK45" s="1766">
        <v>512.04899999999998</v>
      </c>
      <c r="CL45" s="641">
        <v>131005</v>
      </c>
      <c r="CM45" s="682">
        <v>57433</v>
      </c>
      <c r="CN45" s="649">
        <v>49400.411000000007</v>
      </c>
      <c r="CO45" s="641">
        <v>3937</v>
      </c>
      <c r="CP45" s="682">
        <v>5525</v>
      </c>
      <c r="CQ45" s="649">
        <v>1891.9589999999998</v>
      </c>
      <c r="CR45" s="641">
        <v>0</v>
      </c>
      <c r="CS45" s="682">
        <v>0</v>
      </c>
      <c r="CT45" s="649">
        <v>0</v>
      </c>
      <c r="CU45" s="641">
        <v>0</v>
      </c>
      <c r="CV45" s="682">
        <v>0</v>
      </c>
      <c r="CW45" s="649">
        <v>0</v>
      </c>
      <c r="CX45" s="641">
        <v>0</v>
      </c>
      <c r="CY45" s="682">
        <v>0</v>
      </c>
      <c r="CZ45" s="649">
        <v>0</v>
      </c>
      <c r="DA45" s="641">
        <v>138117</v>
      </c>
      <c r="DB45" s="682">
        <v>64016</v>
      </c>
      <c r="DC45" s="649">
        <v>56128.368000000009</v>
      </c>
      <c r="DD45" s="641">
        <v>2588500.9380000001</v>
      </c>
      <c r="DE45" s="682">
        <v>1940265.2509999999</v>
      </c>
      <c r="DF45" s="649">
        <v>1958217.1039999998</v>
      </c>
      <c r="DG45" s="641">
        <v>2540</v>
      </c>
      <c r="DH45" s="682">
        <v>2000</v>
      </c>
      <c r="DI45" s="649">
        <v>334.77499999999998</v>
      </c>
      <c r="DJ45" s="641">
        <v>7588</v>
      </c>
      <c r="DK45" s="682">
        <v>14930</v>
      </c>
      <c r="DL45" s="649">
        <v>11647.888999999999</v>
      </c>
      <c r="DM45" s="641">
        <v>10128</v>
      </c>
      <c r="DN45" s="682">
        <v>16930</v>
      </c>
      <c r="DO45" s="649">
        <v>11982.664000000001</v>
      </c>
      <c r="DP45" s="641">
        <v>127695</v>
      </c>
      <c r="DQ45" s="682">
        <v>136525</v>
      </c>
      <c r="DR45" s="649">
        <v>125053.55499999999</v>
      </c>
      <c r="DS45" s="641">
        <v>92600</v>
      </c>
      <c r="DT45" s="682">
        <v>102602.486</v>
      </c>
      <c r="DU45" s="649">
        <v>93051.085999999996</v>
      </c>
      <c r="DV45" s="641">
        <v>2818923.9380000001</v>
      </c>
      <c r="DW45" s="682">
        <v>2196322.7369999997</v>
      </c>
      <c r="DX45" s="649">
        <v>2188304.409</v>
      </c>
      <c r="DY45" s="701">
        <v>99.634920320910936</v>
      </c>
      <c r="DZ45" s="139"/>
      <c r="EA45" s="139"/>
      <c r="EB45" s="139"/>
      <c r="EC45" s="139"/>
      <c r="ED45" s="139"/>
      <c r="EE45" s="139"/>
      <c r="EF45" s="139"/>
      <c r="EG45" s="139"/>
      <c r="EH45" s="139"/>
      <c r="EI45" s="139"/>
      <c r="EJ45" s="139"/>
      <c r="EK45" s="139"/>
      <c r="EL45" s="139"/>
      <c r="EM45" s="139"/>
      <c r="EN45" s="139"/>
      <c r="EO45" s="139"/>
      <c r="EP45" s="139"/>
      <c r="EQ45" s="139"/>
      <c r="ER45" s="139"/>
      <c r="ES45" s="139"/>
      <c r="ET45" s="139"/>
      <c r="EU45" s="139"/>
      <c r="EV45" s="139"/>
      <c r="EW45" s="139"/>
      <c r="EX45" s="139"/>
      <c r="EY45" s="139"/>
      <c r="EZ45" s="139"/>
      <c r="FA45" s="139"/>
      <c r="FB45" s="139"/>
      <c r="FC45" s="139"/>
      <c r="FD45" s="139"/>
      <c r="FE45" s="139"/>
      <c r="FF45" s="139"/>
      <c r="FG45" s="139"/>
      <c r="FH45" s="139"/>
      <c r="FI45" s="139"/>
      <c r="FJ45" s="139"/>
      <c r="FK45" s="139"/>
      <c r="FL45" s="139"/>
      <c r="FM45" s="139"/>
      <c r="FN45" s="139"/>
      <c r="FO45" s="139"/>
      <c r="FP45" s="139"/>
      <c r="FQ45" s="139"/>
      <c r="FR45" s="139"/>
      <c r="FS45" s="139"/>
      <c r="FT45" s="139"/>
      <c r="FU45" s="139"/>
      <c r="FV45" s="139"/>
      <c r="FW45" s="139"/>
      <c r="FX45" s="139"/>
      <c r="FY45" s="139"/>
      <c r="FZ45" s="139"/>
      <c r="GA45" s="139"/>
      <c r="GB45" s="139"/>
      <c r="GC45" s="139"/>
      <c r="GD45" s="139"/>
      <c r="GE45" s="139"/>
      <c r="GF45" s="139"/>
      <c r="GG45" s="139"/>
      <c r="GH45" s="139"/>
      <c r="GI45" s="139"/>
      <c r="GJ45" s="139"/>
      <c r="GK45" s="139"/>
      <c r="GL45" s="139"/>
      <c r="GM45" s="139"/>
      <c r="GN45" s="139"/>
      <c r="GO45" s="139"/>
      <c r="GP45" s="139"/>
      <c r="GQ45" s="139"/>
      <c r="GR45" s="139"/>
      <c r="GS45" s="139"/>
      <c r="GT45" s="139"/>
      <c r="GU45" s="139"/>
      <c r="GV45" s="139"/>
      <c r="GW45" s="139"/>
      <c r="GX45" s="139"/>
      <c r="GY45" s="139"/>
      <c r="GZ45" s="139"/>
      <c r="HA45" s="139"/>
      <c r="HB45" s="139"/>
      <c r="HC45" s="139"/>
      <c r="HD45" s="139"/>
      <c r="HE45" s="139"/>
      <c r="HF45" s="139"/>
      <c r="HG45" s="139"/>
      <c r="HH45" s="139"/>
      <c r="HI45" s="139"/>
      <c r="HJ45" s="139"/>
      <c r="HK45" s="139"/>
      <c r="HL45" s="139"/>
      <c r="HM45" s="139"/>
      <c r="HN45" s="139"/>
      <c r="HO45" s="139"/>
      <c r="HP45" s="139"/>
    </row>
    <row r="46" spans="1:238" s="134" customFormat="1" ht="12.75" customHeight="1" x14ac:dyDescent="0.2">
      <c r="A46" s="2315" t="s">
        <v>40</v>
      </c>
      <c r="B46" s="2316" t="s">
        <v>911</v>
      </c>
      <c r="C46" s="642"/>
      <c r="D46" s="686"/>
      <c r="E46" s="653"/>
      <c r="F46" s="642"/>
      <c r="G46" s="686"/>
      <c r="H46" s="653"/>
      <c r="I46" s="642"/>
      <c r="J46" s="686"/>
      <c r="K46" s="653"/>
      <c r="L46" s="642"/>
      <c r="M46" s="686"/>
      <c r="N46" s="653"/>
      <c r="O46" s="642"/>
      <c r="P46" s="686"/>
      <c r="Q46" s="653"/>
      <c r="R46" s="642"/>
      <c r="S46" s="686"/>
      <c r="T46" s="653"/>
      <c r="U46" s="642"/>
      <c r="V46" s="686"/>
      <c r="W46" s="653"/>
      <c r="X46" s="642"/>
      <c r="Y46" s="686"/>
      <c r="Z46" s="653"/>
      <c r="AA46" s="642"/>
      <c r="AB46" s="686"/>
      <c r="AC46" s="653"/>
      <c r="AD46" s="642"/>
      <c r="AE46" s="686"/>
      <c r="AF46" s="653"/>
      <c r="AG46" s="642"/>
      <c r="AH46" s="686"/>
      <c r="AI46" s="653"/>
      <c r="AJ46" s="642"/>
      <c r="AK46" s="686"/>
      <c r="AL46" s="653"/>
      <c r="AM46" s="642"/>
      <c r="AN46" s="686"/>
      <c r="AO46" s="653"/>
      <c r="AP46" s="642"/>
      <c r="AQ46" s="686"/>
      <c r="AR46" s="653"/>
      <c r="AS46" s="642"/>
      <c r="AT46" s="686"/>
      <c r="AU46" s="653"/>
      <c r="AV46" s="642"/>
      <c r="AW46" s="686"/>
      <c r="AX46" s="653"/>
      <c r="AY46" s="642"/>
      <c r="AZ46" s="686"/>
      <c r="BA46" s="653"/>
      <c r="BB46" s="642"/>
      <c r="BC46" s="686"/>
      <c r="BD46" s="653"/>
      <c r="BE46" s="642"/>
      <c r="BF46" s="686"/>
      <c r="BG46" s="653"/>
      <c r="BH46" s="642">
        <v>0</v>
      </c>
      <c r="BI46" s="686">
        <v>0</v>
      </c>
      <c r="BJ46" s="653">
        <v>0</v>
      </c>
      <c r="BK46" s="642"/>
      <c r="BL46" s="686"/>
      <c r="BM46" s="653"/>
      <c r="BN46" s="642"/>
      <c r="BO46" s="686"/>
      <c r="BP46" s="653"/>
      <c r="BQ46" s="642"/>
      <c r="BR46" s="686"/>
      <c r="BS46" s="653"/>
      <c r="BT46" s="642"/>
      <c r="BU46" s="686"/>
      <c r="BV46" s="653"/>
      <c r="BW46" s="642"/>
      <c r="BX46" s="686"/>
      <c r="BY46" s="653"/>
      <c r="BZ46" s="642"/>
      <c r="CA46" s="686"/>
      <c r="CB46" s="653"/>
      <c r="CC46" s="642"/>
      <c r="CD46" s="686"/>
      <c r="CE46" s="653"/>
      <c r="CF46" s="642"/>
      <c r="CG46" s="686"/>
      <c r="CH46" s="653"/>
      <c r="CI46" s="642"/>
      <c r="CJ46" s="686"/>
      <c r="CK46" s="1777"/>
      <c r="CL46" s="645"/>
      <c r="CM46" s="686"/>
      <c r="CN46" s="653"/>
      <c r="CO46" s="645"/>
      <c r="CP46" s="686"/>
      <c r="CQ46" s="653"/>
      <c r="CR46" s="642"/>
      <c r="CS46" s="686"/>
      <c r="CT46" s="653"/>
      <c r="CU46" s="642"/>
      <c r="CV46" s="686"/>
      <c r="CW46" s="653"/>
      <c r="CX46" s="642"/>
      <c r="CY46" s="686"/>
      <c r="CZ46" s="653"/>
      <c r="DA46" s="645">
        <v>0</v>
      </c>
      <c r="DB46" s="686">
        <v>0</v>
      </c>
      <c r="DC46" s="653">
        <v>0</v>
      </c>
      <c r="DD46" s="645">
        <v>0</v>
      </c>
      <c r="DE46" s="686">
        <v>0</v>
      </c>
      <c r="DF46" s="653">
        <v>0</v>
      </c>
      <c r="DG46" s="642"/>
      <c r="DH46" s="686"/>
      <c r="DI46" s="653"/>
      <c r="DJ46" s="642"/>
      <c r="DK46" s="686"/>
      <c r="DL46" s="653"/>
      <c r="DM46" s="645">
        <v>0</v>
      </c>
      <c r="DN46" s="686">
        <v>0</v>
      </c>
      <c r="DO46" s="653">
        <v>0</v>
      </c>
      <c r="DP46" s="642"/>
      <c r="DQ46" s="686"/>
      <c r="DR46" s="653">
        <v>120</v>
      </c>
      <c r="DS46" s="642">
        <v>200</v>
      </c>
      <c r="DT46" s="686">
        <v>181.49199999999999</v>
      </c>
      <c r="DU46" s="653">
        <v>181.49199999999999</v>
      </c>
      <c r="DV46" s="645">
        <v>200</v>
      </c>
      <c r="DW46" s="686">
        <v>181.49199999999999</v>
      </c>
      <c r="DX46" s="653">
        <v>301.49199999999996</v>
      </c>
      <c r="DY46" s="702">
        <v>166.11861679853658</v>
      </c>
      <c r="DZ46" s="586"/>
      <c r="EA46" s="586"/>
      <c r="EB46" s="586"/>
      <c r="EC46" s="586"/>
      <c r="ED46" s="586"/>
      <c r="EE46" s="586"/>
      <c r="EF46" s="586"/>
      <c r="EG46" s="586"/>
      <c r="EH46" s="586"/>
      <c r="EI46" s="586"/>
      <c r="EJ46" s="586"/>
      <c r="EK46" s="586"/>
      <c r="EL46" s="586"/>
      <c r="EM46" s="586"/>
      <c r="EN46" s="586"/>
      <c r="EO46" s="586"/>
      <c r="EP46" s="586"/>
      <c r="EQ46" s="586"/>
      <c r="ER46" s="586"/>
      <c r="ES46" s="586"/>
      <c r="ET46" s="586"/>
      <c r="EU46" s="586"/>
      <c r="EV46" s="586"/>
      <c r="EW46" s="586"/>
      <c r="EX46" s="586"/>
      <c r="EY46" s="586"/>
      <c r="EZ46" s="586"/>
      <c r="FA46" s="586"/>
      <c r="FB46" s="586"/>
      <c r="FC46" s="586"/>
      <c r="FD46" s="586"/>
      <c r="FE46" s="586"/>
      <c r="FF46" s="586"/>
      <c r="FG46" s="586"/>
      <c r="FH46" s="586"/>
      <c r="FI46" s="586"/>
      <c r="FJ46" s="586"/>
      <c r="FK46" s="586"/>
      <c r="FL46" s="586"/>
      <c r="FM46" s="586"/>
      <c r="FN46" s="586"/>
      <c r="FO46" s="586"/>
      <c r="FP46" s="586"/>
      <c r="FQ46" s="586"/>
      <c r="FR46" s="586"/>
      <c r="FS46" s="586"/>
      <c r="FT46" s="586"/>
      <c r="FU46" s="586"/>
      <c r="FV46" s="586"/>
      <c r="FW46" s="586"/>
      <c r="FX46" s="586"/>
      <c r="FY46" s="586"/>
      <c r="FZ46" s="586"/>
      <c r="GA46" s="586"/>
      <c r="GB46" s="586"/>
      <c r="GC46" s="586"/>
      <c r="GD46" s="586"/>
      <c r="GE46" s="586"/>
      <c r="GF46" s="586"/>
      <c r="GG46" s="586"/>
      <c r="GH46" s="586"/>
      <c r="GI46" s="586"/>
      <c r="GJ46" s="586"/>
      <c r="GK46" s="586"/>
      <c r="GL46" s="586"/>
      <c r="GM46" s="586"/>
      <c r="GN46" s="586"/>
      <c r="GO46" s="586"/>
      <c r="GP46" s="586"/>
      <c r="GQ46" s="586"/>
      <c r="GR46" s="586"/>
      <c r="GS46" s="586"/>
      <c r="GT46" s="586"/>
      <c r="GU46" s="586"/>
      <c r="GV46" s="586"/>
      <c r="GW46" s="586"/>
      <c r="GX46" s="586"/>
      <c r="GY46" s="586"/>
      <c r="GZ46" s="586"/>
      <c r="HA46" s="586"/>
      <c r="HB46" s="586"/>
      <c r="HC46" s="586"/>
      <c r="HD46" s="586"/>
      <c r="HE46" s="586"/>
      <c r="HF46" s="586"/>
      <c r="HG46" s="586"/>
      <c r="HH46" s="586"/>
      <c r="HI46" s="586"/>
      <c r="HJ46" s="586"/>
      <c r="HK46" s="586"/>
      <c r="HL46" s="586"/>
      <c r="HM46" s="586"/>
      <c r="HN46" s="586"/>
      <c r="HO46" s="586"/>
      <c r="HP46" s="586"/>
      <c r="HQ46" s="586"/>
      <c r="HR46" s="586"/>
      <c r="HS46" s="586"/>
      <c r="HT46" s="586"/>
      <c r="HU46" s="586"/>
      <c r="HV46" s="586"/>
      <c r="HW46" s="586"/>
      <c r="HX46" s="586"/>
      <c r="HY46" s="586"/>
      <c r="HZ46" s="586"/>
      <c r="IA46" s="586"/>
      <c r="IB46" s="586"/>
      <c r="IC46" s="586"/>
      <c r="ID46" s="586"/>
    </row>
    <row r="47" spans="1:238" s="132" customFormat="1" ht="12.75" customHeight="1" x14ac:dyDescent="0.2">
      <c r="A47" s="2315" t="s">
        <v>621</v>
      </c>
      <c r="B47" s="2316" t="s">
        <v>912</v>
      </c>
      <c r="C47" s="645">
        <v>6197</v>
      </c>
      <c r="D47" s="686">
        <v>9433</v>
      </c>
      <c r="E47" s="653">
        <v>4442.6499999999996</v>
      </c>
      <c r="F47" s="645">
        <v>864240</v>
      </c>
      <c r="G47" s="686">
        <v>493065</v>
      </c>
      <c r="H47" s="653">
        <v>584385.39399999997</v>
      </c>
      <c r="I47" s="645">
        <v>70535</v>
      </c>
      <c r="J47" s="686">
        <v>100730</v>
      </c>
      <c r="K47" s="653">
        <v>114040.22</v>
      </c>
      <c r="L47" s="645"/>
      <c r="M47" s="686"/>
      <c r="N47" s="653"/>
      <c r="O47" s="645"/>
      <c r="P47" s="686"/>
      <c r="Q47" s="653"/>
      <c r="R47" s="645"/>
      <c r="S47" s="686"/>
      <c r="T47" s="653"/>
      <c r="U47" s="645"/>
      <c r="V47" s="686"/>
      <c r="W47" s="653"/>
      <c r="X47" s="645"/>
      <c r="Y47" s="686"/>
      <c r="Z47" s="653"/>
      <c r="AA47" s="645"/>
      <c r="AB47" s="686"/>
      <c r="AC47" s="653"/>
      <c r="AD47" s="645"/>
      <c r="AE47" s="686"/>
      <c r="AF47" s="653"/>
      <c r="AG47" s="645">
        <v>315970</v>
      </c>
      <c r="AH47" s="686">
        <v>308299</v>
      </c>
      <c r="AI47" s="653">
        <v>324760.60499999998</v>
      </c>
      <c r="AJ47" s="645"/>
      <c r="AK47" s="686"/>
      <c r="AL47" s="653"/>
      <c r="AM47" s="645"/>
      <c r="AN47" s="686"/>
      <c r="AO47" s="653"/>
      <c r="AP47" s="645"/>
      <c r="AQ47" s="686"/>
      <c r="AR47" s="653"/>
      <c r="AS47" s="645"/>
      <c r="AT47" s="686"/>
      <c r="AU47" s="653"/>
      <c r="AV47" s="645"/>
      <c r="AW47" s="686"/>
      <c r="AX47" s="653"/>
      <c r="AY47" s="645"/>
      <c r="AZ47" s="686">
        <v>140</v>
      </c>
      <c r="BA47" s="653">
        <v>150</v>
      </c>
      <c r="BB47" s="645"/>
      <c r="BC47" s="686"/>
      <c r="BD47" s="653"/>
      <c r="BE47" s="645"/>
      <c r="BF47" s="686">
        <v>10055</v>
      </c>
      <c r="BG47" s="653">
        <v>10000</v>
      </c>
      <c r="BH47" s="645">
        <v>1256942</v>
      </c>
      <c r="BI47" s="686">
        <v>921722</v>
      </c>
      <c r="BJ47" s="653">
        <v>1037778.8689999999</v>
      </c>
      <c r="BK47" s="645"/>
      <c r="BL47" s="686"/>
      <c r="BM47" s="653"/>
      <c r="BN47" s="645"/>
      <c r="BO47" s="686"/>
      <c r="BP47" s="653"/>
      <c r="BQ47" s="645"/>
      <c r="BR47" s="686"/>
      <c r="BS47" s="653"/>
      <c r="BT47" s="645"/>
      <c r="BU47" s="686"/>
      <c r="BV47" s="653"/>
      <c r="BW47" s="645"/>
      <c r="BX47" s="686"/>
      <c r="BY47" s="653"/>
      <c r="BZ47" s="645"/>
      <c r="CA47" s="686"/>
      <c r="CB47" s="653"/>
      <c r="CC47" s="645"/>
      <c r="CD47" s="686"/>
      <c r="CE47" s="653"/>
      <c r="CF47" s="645"/>
      <c r="CG47" s="686"/>
      <c r="CH47" s="653"/>
      <c r="CI47" s="645"/>
      <c r="CJ47" s="686"/>
      <c r="CK47" s="1777"/>
      <c r="CL47" s="645">
        <v>104804</v>
      </c>
      <c r="CM47" s="686">
        <v>46202</v>
      </c>
      <c r="CN47" s="653">
        <v>39961.420000000006</v>
      </c>
      <c r="CO47" s="645"/>
      <c r="CP47" s="686"/>
      <c r="CQ47" s="653"/>
      <c r="CR47" s="645"/>
      <c r="CS47" s="686"/>
      <c r="CT47" s="653"/>
      <c r="CU47" s="645"/>
      <c r="CV47" s="686"/>
      <c r="CW47" s="653"/>
      <c r="CX47" s="645"/>
      <c r="CY47" s="686"/>
      <c r="CZ47" s="653"/>
      <c r="DA47" s="645">
        <v>104804</v>
      </c>
      <c r="DB47" s="686">
        <v>46202</v>
      </c>
      <c r="DC47" s="653">
        <v>39961.420000000006</v>
      </c>
      <c r="DD47" s="645">
        <v>1361746</v>
      </c>
      <c r="DE47" s="686">
        <v>967924</v>
      </c>
      <c r="DF47" s="653">
        <v>1077740.2889999999</v>
      </c>
      <c r="DG47" s="645"/>
      <c r="DH47" s="686"/>
      <c r="DI47" s="653"/>
      <c r="DJ47" s="645">
        <v>5878</v>
      </c>
      <c r="DK47" s="686">
        <v>11288</v>
      </c>
      <c r="DL47" s="653">
        <v>9069.65</v>
      </c>
      <c r="DM47" s="642">
        <v>5878</v>
      </c>
      <c r="DN47" s="683">
        <v>11288</v>
      </c>
      <c r="DO47" s="650">
        <v>9069.65</v>
      </c>
      <c r="DP47" s="645">
        <v>17400</v>
      </c>
      <c r="DQ47" s="686">
        <v>21500</v>
      </c>
      <c r="DR47" s="653">
        <v>12610.698</v>
      </c>
      <c r="DS47" s="645">
        <v>59000</v>
      </c>
      <c r="DT47" s="686">
        <v>51494.190999999999</v>
      </c>
      <c r="DU47" s="653">
        <v>49523.237000000001</v>
      </c>
      <c r="DV47" s="645">
        <v>1444024</v>
      </c>
      <c r="DW47" s="686">
        <v>1052206.1910000001</v>
      </c>
      <c r="DX47" s="653">
        <v>1148943.8739999998</v>
      </c>
      <c r="DY47" s="702">
        <v>109.19379526821275</v>
      </c>
      <c r="DZ47" s="585"/>
      <c r="EA47" s="585"/>
      <c r="EB47" s="585"/>
      <c r="EC47" s="585"/>
      <c r="ED47" s="585"/>
      <c r="EE47" s="585"/>
      <c r="EF47" s="585"/>
      <c r="EG47" s="585"/>
      <c r="EH47" s="585"/>
      <c r="EI47" s="585"/>
      <c r="EJ47" s="585"/>
      <c r="EK47" s="585"/>
      <c r="EL47" s="585"/>
      <c r="EM47" s="585"/>
      <c r="EN47" s="585"/>
      <c r="EO47" s="585"/>
      <c r="EP47" s="585"/>
      <c r="EQ47" s="585"/>
      <c r="ER47" s="585"/>
      <c r="ES47" s="585"/>
      <c r="ET47" s="585"/>
      <c r="EU47" s="585"/>
      <c r="EV47" s="585"/>
      <c r="EW47" s="585"/>
      <c r="EX47" s="585"/>
      <c r="EY47" s="585"/>
      <c r="EZ47" s="585"/>
      <c r="FA47" s="585"/>
      <c r="FB47" s="585"/>
      <c r="FC47" s="585"/>
      <c r="FD47" s="585"/>
      <c r="FE47" s="585"/>
      <c r="FF47" s="585"/>
      <c r="FG47" s="585"/>
      <c r="FH47" s="585"/>
      <c r="FI47" s="585"/>
      <c r="FJ47" s="585"/>
      <c r="FK47" s="585"/>
      <c r="FL47" s="585"/>
      <c r="FM47" s="585"/>
      <c r="FN47" s="585"/>
      <c r="FO47" s="585"/>
      <c r="FP47" s="585"/>
      <c r="FQ47" s="585"/>
      <c r="FR47" s="585"/>
      <c r="FS47" s="585"/>
      <c r="FT47" s="585"/>
      <c r="FU47" s="585"/>
      <c r="FV47" s="585"/>
      <c r="FW47" s="585"/>
      <c r="FX47" s="585"/>
      <c r="FY47" s="585"/>
      <c r="FZ47" s="585"/>
      <c r="GA47" s="585"/>
      <c r="GB47" s="585"/>
      <c r="GC47" s="585"/>
      <c r="GD47" s="585"/>
      <c r="GE47" s="585"/>
      <c r="GF47" s="585"/>
      <c r="GG47" s="585"/>
      <c r="GH47" s="585"/>
      <c r="GI47" s="585"/>
      <c r="GJ47" s="585"/>
      <c r="GK47" s="585"/>
      <c r="GL47" s="585"/>
      <c r="GM47" s="585"/>
      <c r="GN47" s="585"/>
      <c r="GO47" s="585"/>
      <c r="GP47" s="585"/>
      <c r="GQ47" s="585"/>
      <c r="GR47" s="585"/>
      <c r="GS47" s="585"/>
      <c r="GT47" s="585"/>
      <c r="GU47" s="585"/>
      <c r="GV47" s="585"/>
      <c r="GW47" s="585"/>
      <c r="GX47" s="585"/>
      <c r="GY47" s="585"/>
      <c r="GZ47" s="585"/>
      <c r="HA47" s="585"/>
      <c r="HB47" s="585"/>
      <c r="HC47" s="585"/>
      <c r="HD47" s="585"/>
      <c r="HE47" s="585"/>
      <c r="HF47" s="585"/>
      <c r="HG47" s="585"/>
      <c r="HH47" s="585"/>
      <c r="HI47" s="585"/>
      <c r="HJ47" s="585"/>
      <c r="HK47" s="585"/>
      <c r="HL47" s="585"/>
      <c r="HM47" s="585"/>
      <c r="HN47" s="585"/>
      <c r="HO47" s="585"/>
      <c r="HP47" s="585"/>
      <c r="HQ47" s="585"/>
      <c r="HR47" s="585"/>
      <c r="HS47" s="585"/>
      <c r="HT47" s="585"/>
      <c r="HU47" s="585"/>
      <c r="HV47" s="585"/>
      <c r="HW47" s="585"/>
      <c r="HX47" s="585"/>
      <c r="HY47" s="585"/>
      <c r="HZ47" s="585"/>
      <c r="IA47" s="585"/>
      <c r="IB47" s="585"/>
      <c r="IC47" s="585"/>
      <c r="ID47" s="585"/>
    </row>
    <row r="48" spans="1:238" ht="12.75" customHeight="1" x14ac:dyDescent="0.2">
      <c r="A48" s="2315" t="s">
        <v>834</v>
      </c>
      <c r="B48" s="2316" t="s">
        <v>913</v>
      </c>
      <c r="C48" s="643"/>
      <c r="D48" s="686"/>
      <c r="E48" s="654"/>
      <c r="F48" s="643"/>
      <c r="G48" s="687"/>
      <c r="H48" s="653"/>
      <c r="I48" s="643"/>
      <c r="J48" s="687"/>
      <c r="K48" s="654"/>
      <c r="L48" s="643"/>
      <c r="M48" s="687"/>
      <c r="N48" s="654"/>
      <c r="O48" s="643"/>
      <c r="P48" s="687"/>
      <c r="Q48" s="654"/>
      <c r="R48" s="642">
        <v>4000</v>
      </c>
      <c r="S48" s="686">
        <v>5323</v>
      </c>
      <c r="T48" s="653">
        <v>3665.7849999999999</v>
      </c>
      <c r="U48" s="643"/>
      <c r="V48" s="686">
        <v>687</v>
      </c>
      <c r="W48" s="653"/>
      <c r="X48" s="642">
        <v>1700</v>
      </c>
      <c r="Y48" s="686">
        <v>2330</v>
      </c>
      <c r="Z48" s="653">
        <v>2280.4830000000002</v>
      </c>
      <c r="AA48" s="643"/>
      <c r="AB48" s="687"/>
      <c r="AC48" s="654"/>
      <c r="AD48" s="643"/>
      <c r="AE48" s="687"/>
      <c r="AF48" s="654"/>
      <c r="AG48" s="642">
        <v>46298</v>
      </c>
      <c r="AH48" s="686">
        <v>46298</v>
      </c>
      <c r="AI48" s="653">
        <v>16995.239999999998</v>
      </c>
      <c r="AJ48" s="643"/>
      <c r="AK48" s="687"/>
      <c r="AL48" s="654"/>
      <c r="AM48" s="643"/>
      <c r="AN48" s="687"/>
      <c r="AO48" s="654"/>
      <c r="AP48" s="643"/>
      <c r="AQ48" s="687"/>
      <c r="AR48" s="654"/>
      <c r="AS48" s="643"/>
      <c r="AT48" s="687"/>
      <c r="AU48" s="654"/>
      <c r="AV48" s="642"/>
      <c r="AW48" s="686"/>
      <c r="AX48" s="653"/>
      <c r="AY48" s="643"/>
      <c r="AZ48" s="687"/>
      <c r="BA48" s="654"/>
      <c r="BB48" s="642">
        <v>11640</v>
      </c>
      <c r="BC48" s="686">
        <v>70321</v>
      </c>
      <c r="BD48" s="653">
        <v>52085.452999999994</v>
      </c>
      <c r="BE48" s="643"/>
      <c r="BF48" s="687"/>
      <c r="BG48" s="654"/>
      <c r="BH48" s="642">
        <v>63638</v>
      </c>
      <c r="BI48" s="686">
        <v>124959</v>
      </c>
      <c r="BJ48" s="653">
        <v>75026.960999999996</v>
      </c>
      <c r="BK48" s="643"/>
      <c r="BL48" s="687"/>
      <c r="BM48" s="654"/>
      <c r="BN48" s="642">
        <v>2000</v>
      </c>
      <c r="BO48" s="686"/>
      <c r="BP48" s="653"/>
      <c r="BQ48" s="643"/>
      <c r="BR48" s="687"/>
      <c r="BS48" s="654"/>
      <c r="BT48" s="643"/>
      <c r="BU48" s="687"/>
      <c r="BV48" s="654"/>
      <c r="BW48" s="643"/>
      <c r="BX48" s="687"/>
      <c r="BY48" s="654"/>
      <c r="BZ48" s="643"/>
      <c r="CA48" s="687"/>
      <c r="CB48" s="654"/>
      <c r="CC48" s="643"/>
      <c r="CD48" s="686">
        <v>33</v>
      </c>
      <c r="CE48" s="653">
        <v>229.50700000000001</v>
      </c>
      <c r="CF48" s="643"/>
      <c r="CG48" s="687"/>
      <c r="CH48" s="654"/>
      <c r="CI48" s="643"/>
      <c r="CJ48" s="687"/>
      <c r="CK48" s="1778"/>
      <c r="CL48" s="646"/>
      <c r="CM48" s="687"/>
      <c r="CN48" s="654"/>
      <c r="CO48" s="645">
        <v>3100</v>
      </c>
      <c r="CP48" s="686">
        <v>4350</v>
      </c>
      <c r="CQ48" s="653">
        <v>1555.7329999999999</v>
      </c>
      <c r="CR48" s="643"/>
      <c r="CS48" s="687"/>
      <c r="CT48" s="654"/>
      <c r="CU48" s="643"/>
      <c r="CV48" s="687"/>
      <c r="CW48" s="654"/>
      <c r="CX48" s="643"/>
      <c r="CY48" s="687"/>
      <c r="CZ48" s="654"/>
      <c r="DA48" s="645">
        <v>5100</v>
      </c>
      <c r="DB48" s="686">
        <v>4383</v>
      </c>
      <c r="DC48" s="653">
        <v>1785.24</v>
      </c>
      <c r="DD48" s="645">
        <v>68738</v>
      </c>
      <c r="DE48" s="686">
        <v>129342</v>
      </c>
      <c r="DF48" s="2279">
        <v>76812.201000000001</v>
      </c>
      <c r="DG48" s="642">
        <v>2000</v>
      </c>
      <c r="DH48" s="686">
        <v>2000</v>
      </c>
      <c r="DI48" s="653">
        <v>334.77499999999998</v>
      </c>
      <c r="DJ48" s="642">
        <v>50</v>
      </c>
      <c r="DK48" s="686">
        <v>59</v>
      </c>
      <c r="DL48" s="653">
        <v>33.621000000000002</v>
      </c>
      <c r="DM48" s="645">
        <v>2050</v>
      </c>
      <c r="DN48" s="686">
        <v>2059</v>
      </c>
      <c r="DO48" s="653">
        <v>368.39599999999996</v>
      </c>
      <c r="DP48" s="642"/>
      <c r="DQ48" s="686"/>
      <c r="DR48" s="653">
        <v>261.97500000000002</v>
      </c>
      <c r="DS48" s="642">
        <v>22000</v>
      </c>
      <c r="DT48" s="686">
        <v>34215.819000000003</v>
      </c>
      <c r="DU48" s="653">
        <v>28093.811000000002</v>
      </c>
      <c r="DV48" s="645">
        <v>92788</v>
      </c>
      <c r="DW48" s="686">
        <v>165616.81900000002</v>
      </c>
      <c r="DX48" s="653">
        <v>105536.383</v>
      </c>
      <c r="DY48" s="702">
        <v>63.723227892693671</v>
      </c>
      <c r="DZ48" s="139"/>
      <c r="EA48" s="139"/>
      <c r="EB48" s="139"/>
      <c r="EC48" s="139"/>
      <c r="ED48" s="139"/>
      <c r="EE48" s="139"/>
      <c r="EF48" s="139"/>
      <c r="EG48" s="139"/>
      <c r="EH48" s="139"/>
      <c r="EI48" s="139"/>
      <c r="EJ48" s="139"/>
      <c r="EK48" s="139"/>
      <c r="EL48" s="139"/>
      <c r="EM48" s="139"/>
      <c r="EN48" s="139"/>
      <c r="EO48" s="139"/>
      <c r="EP48" s="139"/>
      <c r="EQ48" s="139"/>
      <c r="ER48" s="139"/>
      <c r="ES48" s="139"/>
      <c r="ET48" s="139"/>
      <c r="EU48" s="139"/>
      <c r="EV48" s="139"/>
      <c r="EW48" s="139"/>
      <c r="EX48" s="139"/>
      <c r="EY48" s="139"/>
      <c r="EZ48" s="139"/>
      <c r="FA48" s="139"/>
      <c r="FB48" s="139"/>
      <c r="FC48" s="139"/>
      <c r="FD48" s="139"/>
      <c r="FE48" s="139"/>
      <c r="FF48" s="139"/>
      <c r="FG48" s="139"/>
      <c r="FH48" s="139"/>
      <c r="FI48" s="139"/>
      <c r="FJ48" s="139"/>
      <c r="FK48" s="139"/>
      <c r="FL48" s="139"/>
      <c r="FM48" s="139"/>
      <c r="FN48" s="139"/>
      <c r="FO48" s="139"/>
      <c r="FP48" s="139"/>
      <c r="FQ48" s="139"/>
      <c r="FR48" s="139"/>
      <c r="FS48" s="139"/>
      <c r="FT48" s="139"/>
      <c r="FU48" s="139"/>
      <c r="FV48" s="139"/>
      <c r="FW48" s="139"/>
      <c r="FX48" s="139"/>
      <c r="FY48" s="139"/>
      <c r="FZ48" s="139"/>
      <c r="GA48" s="139"/>
      <c r="GB48" s="139"/>
      <c r="GC48" s="139"/>
      <c r="GD48" s="139"/>
      <c r="GE48" s="139"/>
      <c r="GF48" s="139"/>
      <c r="GG48" s="139"/>
      <c r="GH48" s="139"/>
      <c r="GI48" s="139"/>
      <c r="GJ48" s="139"/>
      <c r="GK48" s="139"/>
      <c r="GL48" s="139"/>
      <c r="GM48" s="139"/>
      <c r="GN48" s="139"/>
      <c r="GO48" s="139"/>
      <c r="GP48" s="139"/>
      <c r="GQ48" s="139"/>
      <c r="GR48" s="139"/>
      <c r="GS48" s="139"/>
      <c r="GT48" s="139"/>
      <c r="GU48" s="139"/>
      <c r="GV48" s="139"/>
      <c r="GW48" s="139"/>
      <c r="GX48" s="139"/>
      <c r="GY48" s="139"/>
      <c r="GZ48" s="139"/>
      <c r="HA48" s="139"/>
      <c r="HB48" s="139"/>
      <c r="HC48" s="139"/>
      <c r="HD48" s="139"/>
      <c r="HE48" s="139"/>
      <c r="HF48" s="139"/>
      <c r="HG48" s="139"/>
      <c r="HH48" s="139"/>
      <c r="HI48" s="139"/>
      <c r="HJ48" s="139"/>
      <c r="HK48" s="139"/>
      <c r="HL48" s="139"/>
      <c r="HM48" s="139"/>
      <c r="HN48" s="139"/>
      <c r="HO48" s="139"/>
      <c r="HP48" s="139"/>
    </row>
    <row r="49" spans="1:224" ht="12.75" customHeight="1" x14ac:dyDescent="0.2">
      <c r="A49" s="2315" t="s">
        <v>914</v>
      </c>
      <c r="B49" s="2316" t="s">
        <v>949</v>
      </c>
      <c r="C49" s="643"/>
      <c r="D49" s="687"/>
      <c r="E49" s="654"/>
      <c r="F49" s="643"/>
      <c r="G49" s="687"/>
      <c r="H49" s="654"/>
      <c r="I49" s="643"/>
      <c r="J49" s="687"/>
      <c r="K49" s="654"/>
      <c r="L49" s="643"/>
      <c r="M49" s="687"/>
      <c r="N49" s="654"/>
      <c r="O49" s="643"/>
      <c r="P49" s="687"/>
      <c r="Q49" s="654"/>
      <c r="R49" s="643"/>
      <c r="S49" s="687"/>
      <c r="T49" s="654"/>
      <c r="U49" s="643"/>
      <c r="V49" s="687"/>
      <c r="W49" s="654"/>
      <c r="X49" s="643"/>
      <c r="Y49" s="687"/>
      <c r="Z49" s="654"/>
      <c r="AA49" s="643"/>
      <c r="AB49" s="687"/>
      <c r="AC49" s="654"/>
      <c r="AD49" s="643"/>
      <c r="AE49" s="687"/>
      <c r="AF49" s="654"/>
      <c r="AG49" s="643"/>
      <c r="AH49" s="687"/>
      <c r="AI49" s="654"/>
      <c r="AJ49" s="643"/>
      <c r="AK49" s="687"/>
      <c r="AL49" s="654"/>
      <c r="AM49" s="643"/>
      <c r="AN49" s="687"/>
      <c r="AO49" s="654"/>
      <c r="AP49" s="643"/>
      <c r="AQ49" s="687"/>
      <c r="AR49" s="654"/>
      <c r="AS49" s="643"/>
      <c r="AT49" s="687"/>
      <c r="AU49" s="654"/>
      <c r="AV49" s="643"/>
      <c r="AW49" s="687"/>
      <c r="AX49" s="654"/>
      <c r="AY49" s="643"/>
      <c r="AZ49" s="687"/>
      <c r="BA49" s="654"/>
      <c r="BB49" s="643"/>
      <c r="BC49" s="687"/>
      <c r="BD49" s="654"/>
      <c r="BE49" s="642">
        <v>21200</v>
      </c>
      <c r="BF49" s="686">
        <v>39200</v>
      </c>
      <c r="BG49" s="653">
        <v>38000</v>
      </c>
      <c r="BH49" s="642">
        <v>21200</v>
      </c>
      <c r="BI49" s="686">
        <v>39200</v>
      </c>
      <c r="BJ49" s="653">
        <v>38000</v>
      </c>
      <c r="BK49" s="643"/>
      <c r="BL49" s="687"/>
      <c r="BM49" s="654"/>
      <c r="BN49" s="642"/>
      <c r="BO49" s="686"/>
      <c r="BP49" s="653"/>
      <c r="BQ49" s="643"/>
      <c r="BR49" s="687"/>
      <c r="BS49" s="654"/>
      <c r="BT49" s="643"/>
      <c r="BU49" s="687"/>
      <c r="BV49" s="654"/>
      <c r="BW49" s="643"/>
      <c r="BX49" s="687"/>
      <c r="BY49" s="654"/>
      <c r="BZ49" s="643"/>
      <c r="CA49" s="687"/>
      <c r="CB49" s="654"/>
      <c r="CC49" s="643"/>
      <c r="CD49" s="686"/>
      <c r="CE49" s="654"/>
      <c r="CF49" s="643"/>
      <c r="CG49" s="687"/>
      <c r="CH49" s="654"/>
      <c r="CI49" s="643"/>
      <c r="CJ49" s="687"/>
      <c r="CK49" s="1778"/>
      <c r="CL49" s="646"/>
      <c r="CM49" s="687"/>
      <c r="CN49" s="654"/>
      <c r="CO49" s="646"/>
      <c r="CP49" s="687"/>
      <c r="CQ49" s="654"/>
      <c r="CR49" s="643"/>
      <c r="CS49" s="687"/>
      <c r="CT49" s="654"/>
      <c r="CU49" s="643"/>
      <c r="CV49" s="687"/>
      <c r="CW49" s="654"/>
      <c r="CX49" s="643"/>
      <c r="CY49" s="687"/>
      <c r="CZ49" s="654"/>
      <c r="DA49" s="645">
        <v>0</v>
      </c>
      <c r="DB49" s="686">
        <v>0</v>
      </c>
      <c r="DC49" s="653">
        <v>0</v>
      </c>
      <c r="DD49" s="645">
        <v>21200</v>
      </c>
      <c r="DE49" s="686">
        <v>39200</v>
      </c>
      <c r="DF49" s="653">
        <v>38000</v>
      </c>
      <c r="DG49" s="642"/>
      <c r="DH49" s="686"/>
      <c r="DI49" s="653"/>
      <c r="DJ49" s="643"/>
      <c r="DK49" s="687"/>
      <c r="DL49" s="654"/>
      <c r="DM49" s="645">
        <v>0</v>
      </c>
      <c r="DN49" s="686">
        <v>0</v>
      </c>
      <c r="DO49" s="653">
        <v>0</v>
      </c>
      <c r="DP49" s="643"/>
      <c r="DQ49" s="687"/>
      <c r="DR49" s="654"/>
      <c r="DS49" s="643"/>
      <c r="DT49" s="687"/>
      <c r="DU49" s="654"/>
      <c r="DV49" s="645">
        <v>21200</v>
      </c>
      <c r="DW49" s="686">
        <v>39200</v>
      </c>
      <c r="DX49" s="653">
        <v>38000</v>
      </c>
      <c r="DY49" s="702">
        <v>96.938775510204081</v>
      </c>
      <c r="DZ49" s="139"/>
      <c r="EA49" s="139"/>
      <c r="EB49" s="139"/>
      <c r="EC49" s="139"/>
      <c r="ED49" s="139"/>
      <c r="EE49" s="139"/>
      <c r="EF49" s="139"/>
      <c r="EG49" s="139"/>
      <c r="EH49" s="139"/>
      <c r="EI49" s="139"/>
      <c r="EJ49" s="139"/>
      <c r="EK49" s="139"/>
      <c r="EL49" s="139"/>
      <c r="EM49" s="139"/>
      <c r="EN49" s="139"/>
      <c r="EO49" s="139"/>
      <c r="EP49" s="139"/>
      <c r="EQ49" s="139"/>
      <c r="ER49" s="139"/>
      <c r="ES49" s="139"/>
      <c r="ET49" s="139"/>
      <c r="EU49" s="139"/>
      <c r="EV49" s="139"/>
      <c r="EW49" s="139"/>
      <c r="EX49" s="139"/>
      <c r="EY49" s="139"/>
      <c r="EZ49" s="139"/>
      <c r="FA49" s="139"/>
      <c r="FB49" s="139"/>
      <c r="FC49" s="139"/>
      <c r="FD49" s="139"/>
      <c r="FE49" s="139"/>
      <c r="FF49" s="139"/>
      <c r="FG49" s="139"/>
      <c r="FH49" s="139"/>
      <c r="FI49" s="139"/>
      <c r="FJ49" s="139"/>
      <c r="FK49" s="139"/>
      <c r="FL49" s="139"/>
      <c r="FM49" s="139"/>
      <c r="FN49" s="139"/>
      <c r="FO49" s="139"/>
      <c r="FP49" s="139"/>
      <c r="FQ49" s="139"/>
      <c r="FR49" s="139"/>
      <c r="FS49" s="139"/>
      <c r="FT49" s="139"/>
      <c r="FU49" s="139"/>
      <c r="FV49" s="139"/>
      <c r="FW49" s="139"/>
      <c r="FX49" s="139"/>
      <c r="FY49" s="139"/>
      <c r="FZ49" s="139"/>
      <c r="GA49" s="139"/>
      <c r="GB49" s="139"/>
      <c r="GC49" s="139"/>
      <c r="GD49" s="139"/>
      <c r="GE49" s="139"/>
      <c r="GF49" s="139"/>
      <c r="GG49" s="139"/>
      <c r="GH49" s="139"/>
      <c r="GI49" s="139"/>
      <c r="GJ49" s="139"/>
      <c r="GK49" s="139"/>
      <c r="GL49" s="139"/>
      <c r="GM49" s="139"/>
      <c r="GN49" s="139"/>
      <c r="GO49" s="139"/>
      <c r="GP49" s="139"/>
      <c r="GQ49" s="139"/>
      <c r="GR49" s="139"/>
      <c r="GS49" s="139"/>
      <c r="GT49" s="139"/>
      <c r="GU49" s="139"/>
      <c r="GV49" s="139"/>
      <c r="GW49" s="139"/>
      <c r="GX49" s="139"/>
      <c r="GY49" s="139"/>
      <c r="GZ49" s="139"/>
      <c r="HA49" s="139"/>
      <c r="HB49" s="139"/>
      <c r="HC49" s="139"/>
      <c r="HD49" s="139"/>
      <c r="HE49" s="139"/>
      <c r="HF49" s="139"/>
      <c r="HG49" s="139"/>
      <c r="HH49" s="139"/>
      <c r="HI49" s="139"/>
      <c r="HJ49" s="139"/>
      <c r="HK49" s="139"/>
      <c r="HL49" s="139"/>
      <c r="HM49" s="139"/>
      <c r="HN49" s="139"/>
      <c r="HO49" s="139"/>
      <c r="HP49" s="139"/>
    </row>
    <row r="50" spans="1:224" ht="12.75" customHeight="1" x14ac:dyDescent="0.2">
      <c r="A50" s="2315" t="s">
        <v>915</v>
      </c>
      <c r="B50" s="2316" t="s">
        <v>916</v>
      </c>
      <c r="C50" s="642"/>
      <c r="D50" s="686"/>
      <c r="E50" s="653"/>
      <c r="F50" s="642"/>
      <c r="G50" s="686"/>
      <c r="H50" s="653"/>
      <c r="I50" s="642"/>
      <c r="J50" s="686"/>
      <c r="K50" s="653"/>
      <c r="L50" s="642"/>
      <c r="M50" s="686"/>
      <c r="N50" s="653"/>
      <c r="O50" s="642"/>
      <c r="P50" s="686"/>
      <c r="Q50" s="653"/>
      <c r="R50" s="642"/>
      <c r="S50" s="686"/>
      <c r="T50" s="653"/>
      <c r="U50" s="642">
        <v>83775</v>
      </c>
      <c r="V50" s="686">
        <v>83775</v>
      </c>
      <c r="W50" s="653">
        <v>55416.356999999996</v>
      </c>
      <c r="X50" s="642"/>
      <c r="Y50" s="686"/>
      <c r="Z50" s="653"/>
      <c r="AA50" s="642"/>
      <c r="AB50" s="686"/>
      <c r="AC50" s="653"/>
      <c r="AD50" s="642"/>
      <c r="AE50" s="686"/>
      <c r="AF50" s="653"/>
      <c r="AG50" s="642"/>
      <c r="AH50" s="686"/>
      <c r="AI50" s="653"/>
      <c r="AJ50" s="642"/>
      <c r="AK50" s="686"/>
      <c r="AL50" s="653"/>
      <c r="AM50" s="642"/>
      <c r="AN50" s="686"/>
      <c r="AO50" s="653"/>
      <c r="AP50" s="642"/>
      <c r="AQ50" s="686"/>
      <c r="AR50" s="653"/>
      <c r="AS50" s="642"/>
      <c r="AT50" s="686"/>
      <c r="AU50" s="653"/>
      <c r="AV50" s="642">
        <v>246777</v>
      </c>
      <c r="AW50" s="686">
        <v>191777</v>
      </c>
      <c r="AX50" s="653">
        <v>164914.22399999999</v>
      </c>
      <c r="AY50" s="642"/>
      <c r="AZ50" s="686"/>
      <c r="BA50" s="653"/>
      <c r="BB50" s="642"/>
      <c r="BC50" s="686"/>
      <c r="BD50" s="653"/>
      <c r="BE50" s="642"/>
      <c r="BF50" s="686"/>
      <c r="BG50" s="653"/>
      <c r="BH50" s="642">
        <v>330552</v>
      </c>
      <c r="BI50" s="686">
        <v>275552</v>
      </c>
      <c r="BJ50" s="653">
        <v>220330.58099999998</v>
      </c>
      <c r="BK50" s="642"/>
      <c r="BL50" s="686"/>
      <c r="BM50" s="653"/>
      <c r="BN50" s="642"/>
      <c r="BO50" s="686"/>
      <c r="BP50" s="653"/>
      <c r="BQ50" s="642"/>
      <c r="BR50" s="686"/>
      <c r="BS50" s="653"/>
      <c r="BT50" s="642"/>
      <c r="BU50" s="686"/>
      <c r="BV50" s="653"/>
      <c r="BW50" s="642"/>
      <c r="BX50" s="686"/>
      <c r="BY50" s="653"/>
      <c r="BZ50" s="642"/>
      <c r="CA50" s="686"/>
      <c r="CB50" s="653"/>
      <c r="CC50" s="642"/>
      <c r="CD50" s="686"/>
      <c r="CE50" s="653"/>
      <c r="CF50" s="642"/>
      <c r="CG50" s="686"/>
      <c r="CH50" s="653"/>
      <c r="CI50" s="642"/>
      <c r="CJ50" s="686"/>
      <c r="CK50" s="1777"/>
      <c r="CL50" s="645"/>
      <c r="CM50" s="686"/>
      <c r="CN50" s="653"/>
      <c r="CO50" s="645"/>
      <c r="CP50" s="686"/>
      <c r="CQ50" s="653"/>
      <c r="CR50" s="642"/>
      <c r="CS50" s="686"/>
      <c r="CT50" s="653"/>
      <c r="CU50" s="642"/>
      <c r="CV50" s="686"/>
      <c r="CW50" s="653"/>
      <c r="CX50" s="642"/>
      <c r="CY50" s="686"/>
      <c r="CZ50" s="653"/>
      <c r="DA50" s="645">
        <v>0</v>
      </c>
      <c r="DB50" s="686">
        <v>0</v>
      </c>
      <c r="DC50" s="653">
        <v>0</v>
      </c>
      <c r="DD50" s="645">
        <v>330552</v>
      </c>
      <c r="DE50" s="686">
        <v>275552</v>
      </c>
      <c r="DF50" s="653">
        <v>220330.58099999998</v>
      </c>
      <c r="DG50" s="642"/>
      <c r="DH50" s="686"/>
      <c r="DI50" s="653"/>
      <c r="DJ50" s="642"/>
      <c r="DK50" s="686"/>
      <c r="DL50" s="653"/>
      <c r="DM50" s="645">
        <v>0</v>
      </c>
      <c r="DN50" s="686">
        <v>0</v>
      </c>
      <c r="DO50" s="653">
        <v>0</v>
      </c>
      <c r="DP50" s="642">
        <v>97262</v>
      </c>
      <c r="DQ50" s="686">
        <v>100983</v>
      </c>
      <c r="DR50" s="653">
        <v>96781.557000000001</v>
      </c>
      <c r="DS50" s="642"/>
      <c r="DT50" s="686"/>
      <c r="DU50" s="653"/>
      <c r="DV50" s="645">
        <v>427814</v>
      </c>
      <c r="DW50" s="686">
        <v>376535</v>
      </c>
      <c r="DX50" s="653">
        <v>317112.13799999998</v>
      </c>
      <c r="DY50" s="702">
        <v>84.218502396855527</v>
      </c>
      <c r="DZ50" s="139"/>
      <c r="EA50" s="139"/>
      <c r="EB50" s="139"/>
      <c r="EC50" s="139"/>
      <c r="ED50" s="139"/>
      <c r="EE50" s="139"/>
      <c r="EF50" s="139"/>
      <c r="EG50" s="139"/>
      <c r="EH50" s="139"/>
      <c r="EI50" s="139"/>
      <c r="EJ50" s="139"/>
      <c r="EK50" s="139"/>
      <c r="EL50" s="139"/>
      <c r="EM50" s="139"/>
      <c r="EN50" s="139"/>
      <c r="EO50" s="139"/>
      <c r="EP50" s="139"/>
      <c r="EQ50" s="139"/>
      <c r="ER50" s="139"/>
      <c r="ES50" s="139"/>
      <c r="ET50" s="139"/>
      <c r="EU50" s="139"/>
      <c r="EV50" s="139"/>
      <c r="EW50" s="139"/>
      <c r="EX50" s="139"/>
      <c r="EY50" s="139"/>
      <c r="EZ50" s="139"/>
      <c r="FA50" s="139"/>
      <c r="FB50" s="139"/>
      <c r="FC50" s="139"/>
      <c r="FD50" s="139"/>
      <c r="FE50" s="139"/>
      <c r="FF50" s="139"/>
      <c r="FG50" s="139"/>
      <c r="FH50" s="139"/>
      <c r="FI50" s="139"/>
      <c r="FJ50" s="139"/>
      <c r="FK50" s="139"/>
      <c r="FL50" s="139"/>
      <c r="FM50" s="139"/>
      <c r="FN50" s="139"/>
      <c r="FO50" s="139"/>
      <c r="FP50" s="139"/>
      <c r="FQ50" s="139"/>
      <c r="FR50" s="139"/>
      <c r="FS50" s="139"/>
      <c r="FT50" s="139"/>
      <c r="FU50" s="139"/>
      <c r="FV50" s="139"/>
      <c r="FW50" s="139"/>
      <c r="FX50" s="139"/>
      <c r="FY50" s="139"/>
      <c r="FZ50" s="139"/>
      <c r="GA50" s="139"/>
      <c r="GB50" s="139"/>
      <c r="GC50" s="139"/>
      <c r="GD50" s="139"/>
      <c r="GE50" s="139"/>
      <c r="GF50" s="139"/>
      <c r="GG50" s="139"/>
      <c r="GH50" s="139"/>
      <c r="GI50" s="139"/>
      <c r="GJ50" s="139"/>
      <c r="GK50" s="139"/>
      <c r="GL50" s="139"/>
      <c r="GM50" s="139"/>
      <c r="GN50" s="139"/>
      <c r="GO50" s="139"/>
      <c r="GP50" s="139"/>
      <c r="GQ50" s="139"/>
      <c r="GR50" s="139"/>
      <c r="GS50" s="139"/>
      <c r="GT50" s="139"/>
      <c r="GU50" s="139"/>
      <c r="GV50" s="139"/>
      <c r="GW50" s="139"/>
      <c r="GX50" s="139"/>
      <c r="GY50" s="139"/>
      <c r="GZ50" s="139"/>
      <c r="HA50" s="139"/>
      <c r="HB50" s="139"/>
      <c r="HC50" s="139"/>
      <c r="HD50" s="139"/>
      <c r="HE50" s="139"/>
      <c r="HF50" s="139"/>
      <c r="HG50" s="139"/>
      <c r="HH50" s="139"/>
      <c r="HI50" s="139"/>
      <c r="HJ50" s="139"/>
      <c r="HK50" s="139"/>
      <c r="HL50" s="139"/>
      <c r="HM50" s="139"/>
      <c r="HN50" s="139"/>
      <c r="HO50" s="139"/>
      <c r="HP50" s="139"/>
    </row>
    <row r="51" spans="1:224" ht="12.75" customHeight="1" x14ac:dyDescent="0.2">
      <c r="A51" s="2315" t="s">
        <v>917</v>
      </c>
      <c r="B51" s="2316" t="s">
        <v>918</v>
      </c>
      <c r="C51" s="645">
        <v>1673</v>
      </c>
      <c r="D51" s="686">
        <v>2547</v>
      </c>
      <c r="E51" s="653">
        <v>1199.509</v>
      </c>
      <c r="F51" s="645">
        <v>220798</v>
      </c>
      <c r="G51" s="686">
        <v>122800</v>
      </c>
      <c r="H51" s="653">
        <v>145808.995</v>
      </c>
      <c r="I51" s="645">
        <v>19044</v>
      </c>
      <c r="J51" s="686">
        <v>27196</v>
      </c>
      <c r="K51" s="653">
        <v>30790.89</v>
      </c>
      <c r="L51" s="645"/>
      <c r="M51" s="686"/>
      <c r="N51" s="653"/>
      <c r="O51" s="645"/>
      <c r="P51" s="686"/>
      <c r="Q51" s="653"/>
      <c r="R51" s="645">
        <v>1080</v>
      </c>
      <c r="S51" s="686">
        <v>1438</v>
      </c>
      <c r="T51" s="653">
        <v>959.57799999999997</v>
      </c>
      <c r="U51" s="645">
        <v>22620</v>
      </c>
      <c r="V51" s="686">
        <v>22807</v>
      </c>
      <c r="W51" s="653">
        <v>14962.012999999999</v>
      </c>
      <c r="X51" s="645">
        <v>459</v>
      </c>
      <c r="Y51" s="686">
        <v>629</v>
      </c>
      <c r="Z51" s="653">
        <v>579.40599999999995</v>
      </c>
      <c r="AA51" s="645"/>
      <c r="AB51" s="686"/>
      <c r="AC51" s="653"/>
      <c r="AD51" s="645"/>
      <c r="AE51" s="686"/>
      <c r="AF51" s="653"/>
      <c r="AG51" s="645">
        <v>97814</v>
      </c>
      <c r="AH51" s="686">
        <v>94438</v>
      </c>
      <c r="AI51" s="653">
        <v>90590.375</v>
      </c>
      <c r="AJ51" s="645"/>
      <c r="AK51" s="686"/>
      <c r="AL51" s="653"/>
      <c r="AM51" s="645"/>
      <c r="AN51" s="686"/>
      <c r="AO51" s="653"/>
      <c r="AP51" s="645"/>
      <c r="AQ51" s="686"/>
      <c r="AR51" s="653"/>
      <c r="AS51" s="645"/>
      <c r="AT51" s="686"/>
      <c r="AU51" s="653"/>
      <c r="AV51" s="645">
        <v>66630</v>
      </c>
      <c r="AW51" s="686">
        <v>51780</v>
      </c>
      <c r="AX51" s="653">
        <v>44526.195</v>
      </c>
      <c r="AY51" s="645"/>
      <c r="AZ51" s="686"/>
      <c r="BA51" s="653"/>
      <c r="BB51" s="645">
        <v>3144</v>
      </c>
      <c r="BC51" s="686">
        <v>18485</v>
      </c>
      <c r="BD51" s="653">
        <v>14063.066999999999</v>
      </c>
      <c r="BE51" s="645">
        <v>332370</v>
      </c>
      <c r="BF51" s="686">
        <v>162747</v>
      </c>
      <c r="BG51" s="653">
        <v>162000</v>
      </c>
      <c r="BH51" s="645">
        <v>765632</v>
      </c>
      <c r="BI51" s="686">
        <v>504867</v>
      </c>
      <c r="BJ51" s="653">
        <v>505480.02799999993</v>
      </c>
      <c r="BK51" s="645"/>
      <c r="BL51" s="686"/>
      <c r="BM51" s="653"/>
      <c r="BN51" s="645">
        <v>540</v>
      </c>
      <c r="BO51" s="686"/>
      <c r="BP51" s="653"/>
      <c r="BQ51" s="645"/>
      <c r="BR51" s="686"/>
      <c r="BS51" s="653"/>
      <c r="BT51" s="645"/>
      <c r="BU51" s="686"/>
      <c r="BV51" s="653"/>
      <c r="BW51" s="645"/>
      <c r="BX51" s="686"/>
      <c r="BY51" s="653"/>
      <c r="BZ51" s="645">
        <v>135</v>
      </c>
      <c r="CA51" s="686">
        <v>135</v>
      </c>
      <c r="CB51" s="653">
        <v>617.18700000000001</v>
      </c>
      <c r="CC51" s="645"/>
      <c r="CD51" s="686">
        <v>9</v>
      </c>
      <c r="CE51" s="653">
        <v>189.99299999999999</v>
      </c>
      <c r="CF51" s="645"/>
      <c r="CG51" s="686"/>
      <c r="CH51" s="653"/>
      <c r="CI51" s="645"/>
      <c r="CJ51" s="686"/>
      <c r="CK51" s="1777"/>
      <c r="CL51" s="645">
        <v>26195</v>
      </c>
      <c r="CM51" s="686">
        <v>11225</v>
      </c>
      <c r="CN51" s="653">
        <v>9417.0400000000009</v>
      </c>
      <c r="CO51" s="645">
        <v>837</v>
      </c>
      <c r="CP51" s="686">
        <v>1175</v>
      </c>
      <c r="CQ51" s="653">
        <v>336.226</v>
      </c>
      <c r="CR51" s="645"/>
      <c r="CS51" s="686"/>
      <c r="CT51" s="653"/>
      <c r="CU51" s="645"/>
      <c r="CV51" s="686"/>
      <c r="CW51" s="653"/>
      <c r="CX51" s="645"/>
      <c r="CY51" s="686"/>
      <c r="CZ51" s="653"/>
      <c r="DA51" s="645">
        <v>27707</v>
      </c>
      <c r="DB51" s="686">
        <v>12544</v>
      </c>
      <c r="DC51" s="653">
        <v>10560.446000000002</v>
      </c>
      <c r="DD51" s="645">
        <v>793339</v>
      </c>
      <c r="DE51" s="686">
        <v>517411</v>
      </c>
      <c r="DF51" s="653">
        <v>516040.47399999993</v>
      </c>
      <c r="DG51" s="645">
        <v>540</v>
      </c>
      <c r="DH51" s="686"/>
      <c r="DI51" s="653"/>
      <c r="DJ51" s="645">
        <v>1600</v>
      </c>
      <c r="DK51" s="686">
        <v>1601</v>
      </c>
      <c r="DL51" s="653">
        <v>1014.894</v>
      </c>
      <c r="DM51" s="645">
        <v>2140</v>
      </c>
      <c r="DN51" s="686">
        <v>1601</v>
      </c>
      <c r="DO51" s="653">
        <v>1014.894</v>
      </c>
      <c r="DP51" s="645">
        <v>13033</v>
      </c>
      <c r="DQ51" s="686">
        <v>14042</v>
      </c>
      <c r="DR51" s="653">
        <v>13902.436</v>
      </c>
      <c r="DS51" s="645">
        <v>9900</v>
      </c>
      <c r="DT51" s="686">
        <v>11421.963</v>
      </c>
      <c r="DU51" s="653">
        <v>9973.3359999999993</v>
      </c>
      <c r="DV51" s="645">
        <v>818412</v>
      </c>
      <c r="DW51" s="686">
        <v>544475.96299999999</v>
      </c>
      <c r="DX51" s="653">
        <v>540931.1399999999</v>
      </c>
      <c r="DY51" s="702">
        <v>99.348947751436341</v>
      </c>
      <c r="DZ51" s="139"/>
      <c r="EA51" s="139"/>
      <c r="EB51" s="139"/>
      <c r="EC51" s="139"/>
      <c r="ED51" s="139"/>
      <c r="EE51" s="139"/>
      <c r="EF51" s="139"/>
      <c r="EG51" s="139"/>
      <c r="EH51" s="139"/>
      <c r="EI51" s="139"/>
      <c r="EJ51" s="139"/>
      <c r="EK51" s="139"/>
      <c r="EL51" s="139"/>
      <c r="EM51" s="139"/>
      <c r="EN51" s="139"/>
      <c r="EO51" s="139"/>
      <c r="EP51" s="139"/>
      <c r="EQ51" s="139"/>
      <c r="ER51" s="139"/>
      <c r="ES51" s="139"/>
      <c r="ET51" s="139"/>
      <c r="EU51" s="139"/>
      <c r="EV51" s="139"/>
      <c r="EW51" s="139"/>
      <c r="EX51" s="139"/>
      <c r="EY51" s="139"/>
      <c r="EZ51" s="139"/>
      <c r="FA51" s="139"/>
      <c r="FB51" s="139"/>
      <c r="FC51" s="139"/>
      <c r="FD51" s="139"/>
      <c r="FE51" s="139"/>
      <c r="FF51" s="139"/>
      <c r="FG51" s="139"/>
      <c r="FH51" s="139"/>
      <c r="FI51" s="139"/>
      <c r="FJ51" s="139"/>
      <c r="FK51" s="139"/>
      <c r="FL51" s="139"/>
      <c r="FM51" s="139"/>
      <c r="FN51" s="139"/>
      <c r="FO51" s="139"/>
      <c r="FP51" s="139"/>
      <c r="FQ51" s="139"/>
      <c r="FR51" s="139"/>
      <c r="FS51" s="139"/>
      <c r="FT51" s="139"/>
      <c r="FU51" s="139"/>
      <c r="FV51" s="139"/>
      <c r="FW51" s="139"/>
      <c r="FX51" s="139"/>
      <c r="FY51" s="139"/>
      <c r="FZ51" s="139"/>
      <c r="GA51" s="139"/>
      <c r="GB51" s="139"/>
      <c r="GC51" s="139"/>
      <c r="GD51" s="139"/>
      <c r="GE51" s="139"/>
      <c r="GF51" s="139"/>
      <c r="GG51" s="139"/>
      <c r="GH51" s="139"/>
      <c r="GI51" s="139"/>
      <c r="GJ51" s="139"/>
      <c r="GK51" s="139"/>
      <c r="GL51" s="139"/>
      <c r="GM51" s="139"/>
      <c r="GN51" s="139"/>
      <c r="GO51" s="139"/>
      <c r="GP51" s="139"/>
      <c r="GQ51" s="139"/>
      <c r="GR51" s="139"/>
      <c r="GS51" s="139"/>
      <c r="GT51" s="139"/>
      <c r="GU51" s="139"/>
      <c r="GV51" s="139"/>
      <c r="GW51" s="139"/>
      <c r="GX51" s="139"/>
      <c r="GY51" s="139"/>
      <c r="GZ51" s="139"/>
      <c r="HA51" s="139"/>
      <c r="HB51" s="139"/>
      <c r="HC51" s="139"/>
      <c r="HD51" s="139"/>
      <c r="HE51" s="139"/>
      <c r="HF51" s="139"/>
      <c r="HG51" s="139"/>
      <c r="HH51" s="139"/>
      <c r="HI51" s="139"/>
      <c r="HJ51" s="139"/>
      <c r="HK51" s="139"/>
      <c r="HL51" s="139"/>
      <c r="HM51" s="139"/>
      <c r="HN51" s="139"/>
      <c r="HO51" s="139"/>
      <c r="HP51" s="139"/>
    </row>
    <row r="52" spans="1:224" ht="12.75" customHeight="1" x14ac:dyDescent="0.2">
      <c r="A52" s="2315" t="s">
        <v>919</v>
      </c>
      <c r="B52" s="2316" t="s">
        <v>920</v>
      </c>
      <c r="C52" s="645"/>
      <c r="D52" s="686"/>
      <c r="E52" s="653"/>
      <c r="F52" s="645"/>
      <c r="G52" s="686"/>
      <c r="H52" s="653"/>
      <c r="I52" s="645"/>
      <c r="J52" s="686"/>
      <c r="K52" s="653"/>
      <c r="L52" s="645"/>
      <c r="M52" s="686"/>
      <c r="N52" s="653"/>
      <c r="O52" s="645"/>
      <c r="P52" s="686"/>
      <c r="Q52" s="653"/>
      <c r="R52" s="645"/>
      <c r="S52" s="686"/>
      <c r="T52" s="653"/>
      <c r="U52" s="645"/>
      <c r="V52" s="686"/>
      <c r="W52" s="653"/>
      <c r="X52" s="645"/>
      <c r="Y52" s="686"/>
      <c r="Z52" s="653"/>
      <c r="AA52" s="645"/>
      <c r="AB52" s="686"/>
      <c r="AC52" s="653"/>
      <c r="AD52" s="645"/>
      <c r="AE52" s="686"/>
      <c r="AF52" s="653"/>
      <c r="AG52" s="645"/>
      <c r="AH52" s="686"/>
      <c r="AI52" s="653"/>
      <c r="AJ52" s="645"/>
      <c r="AK52" s="686"/>
      <c r="AL52" s="653"/>
      <c r="AM52" s="645"/>
      <c r="AN52" s="686"/>
      <c r="AO52" s="653"/>
      <c r="AP52" s="645"/>
      <c r="AQ52" s="686"/>
      <c r="AR52" s="653"/>
      <c r="AS52" s="645"/>
      <c r="AT52" s="686"/>
      <c r="AU52" s="653"/>
      <c r="AV52" s="645"/>
      <c r="AW52" s="686"/>
      <c r="AX52" s="653"/>
      <c r="AY52" s="645"/>
      <c r="AZ52" s="686"/>
      <c r="BA52" s="653"/>
      <c r="BB52" s="645"/>
      <c r="BC52" s="686"/>
      <c r="BD52" s="653"/>
      <c r="BE52" s="645"/>
      <c r="BF52" s="686"/>
      <c r="BG52" s="653"/>
      <c r="BH52" s="645">
        <v>0</v>
      </c>
      <c r="BI52" s="686">
        <v>0</v>
      </c>
      <c r="BJ52" s="653">
        <v>0</v>
      </c>
      <c r="BK52" s="645"/>
      <c r="BL52" s="686"/>
      <c r="BM52" s="653"/>
      <c r="BN52" s="645"/>
      <c r="BO52" s="686"/>
      <c r="BP52" s="653"/>
      <c r="BQ52" s="645"/>
      <c r="BR52" s="686"/>
      <c r="BS52" s="653"/>
      <c r="BT52" s="645"/>
      <c r="BU52" s="686"/>
      <c r="BV52" s="653"/>
      <c r="BW52" s="645"/>
      <c r="BX52" s="686"/>
      <c r="BY52" s="653"/>
      <c r="BZ52" s="645"/>
      <c r="CA52" s="686"/>
      <c r="CB52" s="653"/>
      <c r="CC52" s="645"/>
      <c r="CD52" s="686"/>
      <c r="CE52" s="653"/>
      <c r="CF52" s="645"/>
      <c r="CG52" s="686"/>
      <c r="CH52" s="653"/>
      <c r="CI52" s="645"/>
      <c r="CJ52" s="686"/>
      <c r="CK52" s="1777"/>
      <c r="CL52" s="645"/>
      <c r="CM52" s="686"/>
      <c r="CN52" s="653"/>
      <c r="CO52" s="645"/>
      <c r="CP52" s="686"/>
      <c r="CQ52" s="653"/>
      <c r="CR52" s="645"/>
      <c r="CS52" s="686"/>
      <c r="CT52" s="653"/>
      <c r="CU52" s="645"/>
      <c r="CV52" s="686"/>
      <c r="CW52" s="653"/>
      <c r="CX52" s="645"/>
      <c r="CY52" s="686"/>
      <c r="CZ52" s="653"/>
      <c r="DA52" s="645">
        <v>0</v>
      </c>
      <c r="DB52" s="686">
        <v>0</v>
      </c>
      <c r="DC52" s="653">
        <v>0</v>
      </c>
      <c r="DD52" s="645">
        <v>0</v>
      </c>
      <c r="DE52" s="686">
        <v>0</v>
      </c>
      <c r="DF52" s="653">
        <v>0</v>
      </c>
      <c r="DG52" s="645"/>
      <c r="DH52" s="686"/>
      <c r="DI52" s="653"/>
      <c r="DJ52" s="645"/>
      <c r="DK52" s="686"/>
      <c r="DL52" s="653"/>
      <c r="DM52" s="645">
        <v>0</v>
      </c>
      <c r="DN52" s="686">
        <v>0</v>
      </c>
      <c r="DO52" s="653">
        <v>0</v>
      </c>
      <c r="DP52" s="645"/>
      <c r="DQ52" s="686"/>
      <c r="DR52" s="653"/>
      <c r="DS52" s="645"/>
      <c r="DT52" s="686"/>
      <c r="DU52" s="653"/>
      <c r="DV52" s="645">
        <v>0</v>
      </c>
      <c r="DW52" s="686">
        <v>0</v>
      </c>
      <c r="DX52" s="653">
        <v>0</v>
      </c>
      <c r="DY52" s="702">
        <v>0</v>
      </c>
      <c r="DZ52" s="139"/>
      <c r="EA52" s="139"/>
      <c r="EB52" s="139"/>
      <c r="EC52" s="139"/>
      <c r="ED52" s="139"/>
      <c r="EE52" s="139"/>
      <c r="EF52" s="139"/>
      <c r="EG52" s="139"/>
      <c r="EH52" s="139"/>
      <c r="EI52" s="139"/>
      <c r="EJ52" s="139"/>
      <c r="EK52" s="139"/>
      <c r="EL52" s="139"/>
      <c r="EM52" s="139"/>
      <c r="EN52" s="139"/>
      <c r="EO52" s="139"/>
      <c r="EP52" s="139"/>
      <c r="EQ52" s="139"/>
      <c r="ER52" s="139"/>
      <c r="ES52" s="139"/>
      <c r="ET52" s="139"/>
      <c r="EU52" s="139"/>
      <c r="EV52" s="139"/>
      <c r="EW52" s="139"/>
      <c r="EX52" s="139"/>
      <c r="EY52" s="139"/>
      <c r="EZ52" s="139"/>
      <c r="FA52" s="139"/>
      <c r="FB52" s="139"/>
      <c r="FC52" s="139"/>
      <c r="FD52" s="139"/>
      <c r="FE52" s="139"/>
      <c r="FF52" s="139"/>
      <c r="FG52" s="139"/>
      <c r="FH52" s="139"/>
      <c r="FI52" s="139"/>
      <c r="FJ52" s="139"/>
      <c r="FK52" s="139"/>
      <c r="FL52" s="139"/>
      <c r="FM52" s="139"/>
      <c r="FN52" s="139"/>
      <c r="FO52" s="139"/>
      <c r="FP52" s="139"/>
      <c r="FQ52" s="139"/>
      <c r="FR52" s="139"/>
      <c r="FS52" s="139"/>
      <c r="FT52" s="139"/>
      <c r="FU52" s="139"/>
      <c r="FV52" s="139"/>
      <c r="FW52" s="139"/>
      <c r="FX52" s="139"/>
      <c r="FY52" s="139"/>
      <c r="FZ52" s="139"/>
      <c r="GA52" s="139"/>
      <c r="GB52" s="139"/>
      <c r="GC52" s="139"/>
      <c r="GD52" s="139"/>
      <c r="GE52" s="139"/>
      <c r="GF52" s="139"/>
      <c r="GG52" s="139"/>
      <c r="GH52" s="139"/>
      <c r="GI52" s="139"/>
      <c r="GJ52" s="139"/>
      <c r="GK52" s="139"/>
      <c r="GL52" s="139"/>
      <c r="GM52" s="139"/>
      <c r="GN52" s="139"/>
      <c r="GO52" s="139"/>
      <c r="GP52" s="139"/>
      <c r="GQ52" s="139"/>
      <c r="GR52" s="139"/>
      <c r="GS52" s="139"/>
      <c r="GT52" s="139"/>
      <c r="GU52" s="139"/>
      <c r="GV52" s="139"/>
      <c r="GW52" s="139"/>
      <c r="GX52" s="139"/>
      <c r="GY52" s="139"/>
      <c r="GZ52" s="139"/>
      <c r="HA52" s="139"/>
      <c r="HB52" s="139"/>
      <c r="HC52" s="139"/>
      <c r="HD52" s="139"/>
      <c r="HE52" s="139"/>
      <c r="HF52" s="139"/>
      <c r="HG52" s="139"/>
      <c r="HH52" s="139"/>
      <c r="HI52" s="139"/>
      <c r="HJ52" s="139"/>
      <c r="HK52" s="139"/>
      <c r="HL52" s="139"/>
      <c r="HM52" s="139"/>
      <c r="HN52" s="139"/>
      <c r="HO52" s="139"/>
      <c r="HP52" s="139"/>
    </row>
    <row r="53" spans="1:224" ht="12.75" customHeight="1" x14ac:dyDescent="0.2">
      <c r="A53" s="2315" t="s">
        <v>921</v>
      </c>
      <c r="B53" s="2316" t="s">
        <v>922</v>
      </c>
      <c r="C53" s="645"/>
      <c r="D53" s="686"/>
      <c r="E53" s="653"/>
      <c r="F53" s="645">
        <v>102</v>
      </c>
      <c r="G53" s="686">
        <v>102</v>
      </c>
      <c r="H53" s="653">
        <v>59.744999999999997</v>
      </c>
      <c r="I53" s="645"/>
      <c r="J53" s="686"/>
      <c r="K53" s="653"/>
      <c r="L53" s="645"/>
      <c r="M53" s="686"/>
      <c r="N53" s="653"/>
      <c r="O53" s="645"/>
      <c r="P53" s="686"/>
      <c r="Q53" s="653"/>
      <c r="R53" s="645"/>
      <c r="S53" s="686"/>
      <c r="T53" s="653"/>
      <c r="U53" s="645"/>
      <c r="V53" s="686"/>
      <c r="W53" s="653"/>
      <c r="X53" s="645"/>
      <c r="Y53" s="686"/>
      <c r="Z53" s="653"/>
      <c r="AA53" s="645"/>
      <c r="AB53" s="686"/>
      <c r="AC53" s="653"/>
      <c r="AD53" s="645"/>
      <c r="AE53" s="686"/>
      <c r="AF53" s="653"/>
      <c r="AG53" s="645"/>
      <c r="AH53" s="686"/>
      <c r="AI53" s="653">
        <v>5310.6989999999996</v>
      </c>
      <c r="AJ53" s="645"/>
      <c r="AK53" s="686"/>
      <c r="AL53" s="653"/>
      <c r="AM53" s="645"/>
      <c r="AN53" s="686"/>
      <c r="AO53" s="653"/>
      <c r="AP53" s="645"/>
      <c r="AQ53" s="686"/>
      <c r="AR53" s="653"/>
      <c r="AS53" s="645"/>
      <c r="AT53" s="686"/>
      <c r="AU53" s="653"/>
      <c r="AV53" s="645">
        <v>10</v>
      </c>
      <c r="AW53" s="686">
        <v>10</v>
      </c>
      <c r="AX53" s="653">
        <v>57.432000000000002</v>
      </c>
      <c r="AY53" s="645"/>
      <c r="AZ53" s="686"/>
      <c r="BA53" s="653"/>
      <c r="BB53" s="645"/>
      <c r="BC53" s="686"/>
      <c r="BD53" s="653"/>
      <c r="BE53" s="645">
        <v>999.95100000000002</v>
      </c>
      <c r="BF53" s="686">
        <v>499.95100000000002</v>
      </c>
      <c r="BG53" s="653">
        <v>274.952</v>
      </c>
      <c r="BH53" s="645">
        <v>1111.951</v>
      </c>
      <c r="BI53" s="686">
        <v>611.95100000000002</v>
      </c>
      <c r="BJ53" s="653">
        <v>5702.8279999999995</v>
      </c>
      <c r="BK53" s="645"/>
      <c r="BL53" s="686"/>
      <c r="BM53" s="653"/>
      <c r="BN53" s="645"/>
      <c r="BO53" s="686"/>
      <c r="BP53" s="653"/>
      <c r="BQ53" s="645"/>
      <c r="BR53" s="686"/>
      <c r="BS53" s="653"/>
      <c r="BT53" s="645"/>
      <c r="BU53" s="686"/>
      <c r="BV53" s="653"/>
      <c r="BW53" s="645"/>
      <c r="BX53" s="686"/>
      <c r="BY53" s="653"/>
      <c r="BZ53" s="645"/>
      <c r="CA53" s="686"/>
      <c r="CB53" s="653"/>
      <c r="CC53" s="645"/>
      <c r="CD53" s="686"/>
      <c r="CE53" s="653"/>
      <c r="CF53" s="645"/>
      <c r="CG53" s="686"/>
      <c r="CH53" s="653"/>
      <c r="CI53" s="645"/>
      <c r="CJ53" s="686"/>
      <c r="CK53" s="1777">
        <v>512.04899999999998</v>
      </c>
      <c r="CL53" s="645">
        <v>6</v>
      </c>
      <c r="CM53" s="686">
        <v>6</v>
      </c>
      <c r="CN53" s="653">
        <v>21.951000000000001</v>
      </c>
      <c r="CO53" s="645"/>
      <c r="CP53" s="686"/>
      <c r="CQ53" s="653"/>
      <c r="CR53" s="645"/>
      <c r="CS53" s="686"/>
      <c r="CT53" s="653"/>
      <c r="CU53" s="645"/>
      <c r="CV53" s="686"/>
      <c r="CW53" s="653"/>
      <c r="CX53" s="645"/>
      <c r="CY53" s="686"/>
      <c r="CZ53" s="653"/>
      <c r="DA53" s="645">
        <v>6</v>
      </c>
      <c r="DB53" s="686">
        <v>6</v>
      </c>
      <c r="DC53" s="653">
        <v>534</v>
      </c>
      <c r="DD53" s="645">
        <v>1117.951</v>
      </c>
      <c r="DE53" s="686">
        <v>617.95100000000002</v>
      </c>
      <c r="DF53" s="653">
        <v>6236.8279999999995</v>
      </c>
      <c r="DG53" s="645"/>
      <c r="DH53" s="686"/>
      <c r="DI53" s="653"/>
      <c r="DJ53" s="645">
        <v>10</v>
      </c>
      <c r="DK53" s="686">
        <v>10</v>
      </c>
      <c r="DL53" s="653">
        <v>4.2889999999999997</v>
      </c>
      <c r="DM53" s="645">
        <v>10</v>
      </c>
      <c r="DN53" s="686">
        <v>10</v>
      </c>
      <c r="DO53" s="653">
        <v>4.2889999999999997</v>
      </c>
      <c r="DP53" s="645"/>
      <c r="DQ53" s="686"/>
      <c r="DR53" s="653">
        <v>5.5670000000000002</v>
      </c>
      <c r="DS53" s="645"/>
      <c r="DT53" s="686">
        <v>15.897</v>
      </c>
      <c r="DU53" s="653">
        <v>15.897</v>
      </c>
      <c r="DV53" s="645">
        <v>1127.951</v>
      </c>
      <c r="DW53" s="686">
        <v>643.84800000000007</v>
      </c>
      <c r="DX53" s="653">
        <v>6262.5809999999992</v>
      </c>
      <c r="DY53" s="702">
        <v>972.68004249450155</v>
      </c>
      <c r="DZ53" s="139"/>
      <c r="EA53" s="139"/>
      <c r="EB53" s="139"/>
      <c r="EC53" s="139"/>
      <c r="ED53" s="139"/>
      <c r="EE53" s="139"/>
      <c r="EF53" s="139"/>
      <c r="EG53" s="139"/>
      <c r="EH53" s="139"/>
      <c r="EI53" s="139"/>
      <c r="EJ53" s="139"/>
      <c r="EK53" s="139"/>
      <c r="EL53" s="139"/>
      <c r="EM53" s="139"/>
      <c r="EN53" s="139"/>
      <c r="EO53" s="139"/>
      <c r="EP53" s="139"/>
      <c r="EQ53" s="139"/>
      <c r="ER53" s="139"/>
      <c r="ES53" s="139"/>
      <c r="ET53" s="139"/>
      <c r="EU53" s="139"/>
      <c r="EV53" s="139"/>
      <c r="EW53" s="139"/>
      <c r="EX53" s="139"/>
      <c r="EY53" s="139"/>
      <c r="EZ53" s="139"/>
      <c r="FA53" s="139"/>
      <c r="FB53" s="139"/>
      <c r="FC53" s="139"/>
      <c r="FD53" s="139"/>
      <c r="FE53" s="139"/>
      <c r="FF53" s="139"/>
      <c r="FG53" s="139"/>
      <c r="FH53" s="139"/>
      <c r="FI53" s="139"/>
      <c r="FJ53" s="139"/>
      <c r="FK53" s="139"/>
      <c r="FL53" s="139"/>
      <c r="FM53" s="139"/>
      <c r="FN53" s="139"/>
      <c r="FO53" s="139"/>
      <c r="FP53" s="139"/>
      <c r="FQ53" s="139"/>
      <c r="FR53" s="139"/>
      <c r="FS53" s="139"/>
      <c r="FT53" s="139"/>
      <c r="FU53" s="139"/>
      <c r="FV53" s="139"/>
      <c r="FW53" s="139"/>
      <c r="FX53" s="139"/>
      <c r="FY53" s="139"/>
      <c r="FZ53" s="139"/>
      <c r="GA53" s="139"/>
      <c r="GB53" s="139"/>
      <c r="GC53" s="139"/>
      <c r="GD53" s="139"/>
      <c r="GE53" s="139"/>
      <c r="GF53" s="139"/>
      <c r="GG53" s="139"/>
      <c r="GH53" s="139"/>
      <c r="GI53" s="139"/>
      <c r="GJ53" s="139"/>
      <c r="GK53" s="139"/>
      <c r="GL53" s="139"/>
      <c r="GM53" s="139"/>
      <c r="GN53" s="139"/>
      <c r="GO53" s="139"/>
      <c r="GP53" s="139"/>
      <c r="GQ53" s="139"/>
      <c r="GR53" s="139"/>
      <c r="GS53" s="139"/>
      <c r="GT53" s="139"/>
      <c r="GU53" s="139"/>
      <c r="GV53" s="139"/>
      <c r="GW53" s="139"/>
      <c r="GX53" s="139"/>
      <c r="GY53" s="139"/>
      <c r="GZ53" s="139"/>
      <c r="HA53" s="139"/>
      <c r="HB53" s="139"/>
      <c r="HC53" s="139"/>
      <c r="HD53" s="139"/>
      <c r="HE53" s="139"/>
      <c r="HF53" s="139"/>
      <c r="HG53" s="139"/>
      <c r="HH53" s="139"/>
      <c r="HI53" s="139"/>
      <c r="HJ53" s="139"/>
      <c r="HK53" s="139"/>
      <c r="HL53" s="139"/>
      <c r="HM53" s="139"/>
      <c r="HN53" s="139"/>
      <c r="HO53" s="139"/>
      <c r="HP53" s="139"/>
    </row>
    <row r="54" spans="1:224" ht="12.75" customHeight="1" x14ac:dyDescent="0.2">
      <c r="A54" s="2315" t="s">
        <v>923</v>
      </c>
      <c r="B54" s="2316" t="s">
        <v>924</v>
      </c>
      <c r="C54" s="645"/>
      <c r="D54" s="686"/>
      <c r="E54" s="653"/>
      <c r="F54" s="645"/>
      <c r="G54" s="686"/>
      <c r="H54" s="653"/>
      <c r="I54" s="645"/>
      <c r="J54" s="686"/>
      <c r="K54" s="653"/>
      <c r="L54" s="645"/>
      <c r="M54" s="686"/>
      <c r="N54" s="653"/>
      <c r="O54" s="645"/>
      <c r="P54" s="686"/>
      <c r="Q54" s="653"/>
      <c r="R54" s="645"/>
      <c r="S54" s="686"/>
      <c r="T54" s="653"/>
      <c r="U54" s="645"/>
      <c r="V54" s="686"/>
      <c r="W54" s="653"/>
      <c r="X54" s="645"/>
      <c r="Y54" s="686"/>
      <c r="Z54" s="653"/>
      <c r="AA54" s="645"/>
      <c r="AB54" s="686"/>
      <c r="AC54" s="653"/>
      <c r="AD54" s="645"/>
      <c r="AE54" s="686"/>
      <c r="AF54" s="653"/>
      <c r="AG54" s="645"/>
      <c r="AH54" s="686"/>
      <c r="AI54" s="653"/>
      <c r="AJ54" s="645"/>
      <c r="AK54" s="686"/>
      <c r="AL54" s="653"/>
      <c r="AM54" s="645"/>
      <c r="AN54" s="686"/>
      <c r="AO54" s="653"/>
      <c r="AP54" s="645"/>
      <c r="AQ54" s="686"/>
      <c r="AR54" s="653"/>
      <c r="AS54" s="645"/>
      <c r="AT54" s="686"/>
      <c r="AU54" s="653"/>
      <c r="AV54" s="645"/>
      <c r="AW54" s="686"/>
      <c r="AX54" s="653"/>
      <c r="AY54" s="645"/>
      <c r="AZ54" s="686"/>
      <c r="BA54" s="653"/>
      <c r="BB54" s="645"/>
      <c r="BC54" s="686"/>
      <c r="BD54" s="653"/>
      <c r="BE54" s="645"/>
      <c r="BF54" s="686">
        <v>1770.3</v>
      </c>
      <c r="BG54" s="653">
        <v>1770.3</v>
      </c>
      <c r="BH54" s="645">
        <v>0</v>
      </c>
      <c r="BI54" s="686">
        <v>1770.3</v>
      </c>
      <c r="BJ54" s="653">
        <v>1770.3</v>
      </c>
      <c r="BK54" s="645"/>
      <c r="BL54" s="686"/>
      <c r="BM54" s="653"/>
      <c r="BN54" s="645"/>
      <c r="BO54" s="686"/>
      <c r="BP54" s="653"/>
      <c r="BQ54" s="645"/>
      <c r="BR54" s="686"/>
      <c r="BS54" s="653"/>
      <c r="BT54" s="645"/>
      <c r="BU54" s="686"/>
      <c r="BV54" s="653"/>
      <c r="BW54" s="645"/>
      <c r="BX54" s="686"/>
      <c r="BY54" s="653"/>
      <c r="BZ54" s="645"/>
      <c r="CA54" s="686"/>
      <c r="CB54" s="653"/>
      <c r="CC54" s="645"/>
      <c r="CD54" s="686"/>
      <c r="CE54" s="653"/>
      <c r="CF54" s="645"/>
      <c r="CG54" s="686"/>
      <c r="CH54" s="653"/>
      <c r="CI54" s="645"/>
      <c r="CJ54" s="686"/>
      <c r="CK54" s="1777"/>
      <c r="CL54" s="645"/>
      <c r="CM54" s="686"/>
      <c r="CN54" s="653"/>
      <c r="CO54" s="645"/>
      <c r="CP54" s="686"/>
      <c r="CQ54" s="653"/>
      <c r="CR54" s="645"/>
      <c r="CS54" s="686"/>
      <c r="CT54" s="653"/>
      <c r="CU54" s="645"/>
      <c r="CV54" s="686"/>
      <c r="CW54" s="653"/>
      <c r="CX54" s="645"/>
      <c r="CY54" s="686"/>
      <c r="CZ54" s="653"/>
      <c r="DA54" s="645">
        <v>0</v>
      </c>
      <c r="DB54" s="686">
        <v>0</v>
      </c>
      <c r="DC54" s="653">
        <v>0</v>
      </c>
      <c r="DD54" s="645">
        <v>0</v>
      </c>
      <c r="DE54" s="686">
        <v>1770.3</v>
      </c>
      <c r="DF54" s="653">
        <v>1770.3</v>
      </c>
      <c r="DG54" s="645"/>
      <c r="DH54" s="686"/>
      <c r="DI54" s="653"/>
      <c r="DJ54" s="1675"/>
      <c r="DK54" s="686"/>
      <c r="DL54" s="653"/>
      <c r="DM54" s="645">
        <v>0</v>
      </c>
      <c r="DN54" s="686">
        <v>0</v>
      </c>
      <c r="DO54" s="653">
        <v>0</v>
      </c>
      <c r="DP54" s="645"/>
      <c r="DQ54" s="686"/>
      <c r="DR54" s="653"/>
      <c r="DS54" s="645"/>
      <c r="DT54" s="686"/>
      <c r="DU54" s="653"/>
      <c r="DV54" s="645">
        <v>0</v>
      </c>
      <c r="DW54" s="686">
        <v>1770.3</v>
      </c>
      <c r="DX54" s="653">
        <v>1770.3</v>
      </c>
      <c r="DY54" s="702">
        <v>100</v>
      </c>
      <c r="DZ54" s="139"/>
      <c r="EA54" s="139"/>
      <c r="EB54" s="139"/>
      <c r="EC54" s="139"/>
      <c r="ED54" s="139"/>
      <c r="EE54" s="139"/>
      <c r="EF54" s="139"/>
      <c r="EG54" s="139"/>
      <c r="EH54" s="139"/>
      <c r="EI54" s="139"/>
      <c r="EJ54" s="139"/>
      <c r="EK54" s="139"/>
      <c r="EL54" s="139"/>
      <c r="EM54" s="139"/>
      <c r="EN54" s="139"/>
      <c r="EO54" s="139"/>
      <c r="EP54" s="139"/>
      <c r="EQ54" s="139"/>
      <c r="ER54" s="139"/>
      <c r="ES54" s="139"/>
      <c r="ET54" s="139"/>
      <c r="EU54" s="139"/>
      <c r="EV54" s="139"/>
      <c r="EW54" s="139"/>
      <c r="EX54" s="139"/>
      <c r="EY54" s="139"/>
      <c r="EZ54" s="139"/>
      <c r="FA54" s="139"/>
      <c r="FB54" s="139"/>
      <c r="FC54" s="139"/>
      <c r="FD54" s="139"/>
      <c r="FE54" s="139"/>
      <c r="FF54" s="139"/>
      <c r="FG54" s="139"/>
      <c r="FH54" s="139"/>
      <c r="FI54" s="139"/>
      <c r="FJ54" s="139"/>
      <c r="FK54" s="139"/>
      <c r="FL54" s="139"/>
      <c r="FM54" s="139"/>
      <c r="FN54" s="139"/>
      <c r="FO54" s="139"/>
      <c r="FP54" s="139"/>
      <c r="FQ54" s="139"/>
      <c r="FR54" s="139"/>
      <c r="FS54" s="139"/>
      <c r="FT54" s="139"/>
      <c r="FU54" s="139"/>
      <c r="FV54" s="139"/>
      <c r="FW54" s="139"/>
      <c r="FX54" s="139"/>
      <c r="FY54" s="139"/>
      <c r="FZ54" s="139"/>
      <c r="GA54" s="139"/>
      <c r="GB54" s="139"/>
      <c r="GC54" s="139"/>
      <c r="GD54" s="139"/>
      <c r="GE54" s="139"/>
      <c r="GF54" s="139"/>
      <c r="GG54" s="139"/>
      <c r="GH54" s="139"/>
      <c r="GI54" s="139"/>
      <c r="GJ54" s="139"/>
      <c r="GK54" s="139"/>
      <c r="GL54" s="139"/>
      <c r="GM54" s="139"/>
      <c r="GN54" s="139"/>
      <c r="GO54" s="139"/>
      <c r="GP54" s="139"/>
      <c r="GQ54" s="139"/>
      <c r="GR54" s="139"/>
      <c r="GS54" s="139"/>
      <c r="GT54" s="139"/>
      <c r="GU54" s="139"/>
      <c r="GV54" s="139"/>
      <c r="GW54" s="139"/>
      <c r="GX54" s="139"/>
      <c r="GY54" s="139"/>
      <c r="GZ54" s="139"/>
      <c r="HA54" s="139"/>
      <c r="HB54" s="139"/>
      <c r="HC54" s="139"/>
      <c r="HD54" s="139"/>
      <c r="HE54" s="139"/>
      <c r="HF54" s="139"/>
      <c r="HG54" s="139"/>
      <c r="HH54" s="139"/>
      <c r="HI54" s="139"/>
      <c r="HJ54" s="139"/>
      <c r="HK54" s="139"/>
      <c r="HL54" s="139"/>
      <c r="HM54" s="139"/>
      <c r="HN54" s="139"/>
      <c r="HO54" s="139"/>
      <c r="HP54" s="139"/>
    </row>
    <row r="55" spans="1:224" ht="12.75" customHeight="1" x14ac:dyDescent="0.2">
      <c r="A55" s="2315" t="s">
        <v>925</v>
      </c>
      <c r="B55" s="2316" t="s">
        <v>1045</v>
      </c>
      <c r="C55" s="645"/>
      <c r="D55" s="686"/>
      <c r="E55" s="653"/>
      <c r="F55" s="645"/>
      <c r="G55" s="686">
        <v>2636</v>
      </c>
      <c r="H55" s="653">
        <v>2635.8380000000002</v>
      </c>
      <c r="I55" s="645"/>
      <c r="J55" s="686"/>
      <c r="K55" s="653"/>
      <c r="L55" s="645"/>
      <c r="M55" s="686"/>
      <c r="N55" s="653"/>
      <c r="O55" s="645"/>
      <c r="P55" s="686"/>
      <c r="Q55" s="653"/>
      <c r="R55" s="645"/>
      <c r="S55" s="686"/>
      <c r="T55" s="653"/>
      <c r="U55" s="645"/>
      <c r="V55" s="686"/>
      <c r="W55" s="653"/>
      <c r="X55" s="645"/>
      <c r="Y55" s="686"/>
      <c r="Z55" s="653"/>
      <c r="AA55" s="645"/>
      <c r="AB55" s="686"/>
      <c r="AC55" s="653"/>
      <c r="AD55" s="645"/>
      <c r="AE55" s="686"/>
      <c r="AF55" s="653"/>
      <c r="AG55" s="645"/>
      <c r="AH55" s="686">
        <v>118</v>
      </c>
      <c r="AI55" s="653">
        <v>389.01599999999996</v>
      </c>
      <c r="AJ55" s="645"/>
      <c r="AK55" s="686"/>
      <c r="AL55" s="653"/>
      <c r="AM55" s="645"/>
      <c r="AN55" s="686"/>
      <c r="AO55" s="653"/>
      <c r="AP55" s="645"/>
      <c r="AQ55" s="686"/>
      <c r="AR55" s="653"/>
      <c r="AS55" s="645"/>
      <c r="AT55" s="686"/>
      <c r="AU55" s="653"/>
      <c r="AV55" s="645"/>
      <c r="AW55" s="686"/>
      <c r="AX55" s="653"/>
      <c r="AY55" s="645"/>
      <c r="AZ55" s="686"/>
      <c r="BA55" s="653"/>
      <c r="BB55" s="645"/>
      <c r="BC55" s="686"/>
      <c r="BD55" s="653">
        <v>1872</v>
      </c>
      <c r="BE55" s="645"/>
      <c r="BF55" s="686"/>
      <c r="BG55" s="653"/>
      <c r="BH55" s="645">
        <v>0</v>
      </c>
      <c r="BI55" s="686">
        <v>2754</v>
      </c>
      <c r="BJ55" s="653">
        <v>4896.8540000000003</v>
      </c>
      <c r="BK55" s="645"/>
      <c r="BL55" s="686"/>
      <c r="BM55" s="653"/>
      <c r="BN55" s="645"/>
      <c r="BO55" s="686"/>
      <c r="BP55" s="653"/>
      <c r="BQ55" s="645"/>
      <c r="BR55" s="686"/>
      <c r="BS55" s="653"/>
      <c r="BT55" s="645"/>
      <c r="BU55" s="686"/>
      <c r="BV55" s="653"/>
      <c r="BW55" s="645"/>
      <c r="BX55" s="686"/>
      <c r="BY55" s="653"/>
      <c r="BZ55" s="645"/>
      <c r="CA55" s="686"/>
      <c r="CB55" s="653"/>
      <c r="CC55" s="645"/>
      <c r="CD55" s="686"/>
      <c r="CE55" s="653"/>
      <c r="CF55" s="645"/>
      <c r="CG55" s="686"/>
      <c r="CH55" s="653"/>
      <c r="CI55" s="645"/>
      <c r="CJ55" s="686"/>
      <c r="CK55" s="1777"/>
      <c r="CL55" s="645"/>
      <c r="CM55" s="686"/>
      <c r="CN55" s="653"/>
      <c r="CO55" s="645"/>
      <c r="CP55" s="686"/>
      <c r="CQ55" s="653"/>
      <c r="CR55" s="645"/>
      <c r="CS55" s="686"/>
      <c r="CT55" s="653"/>
      <c r="CU55" s="645"/>
      <c r="CV55" s="686"/>
      <c r="CW55" s="653"/>
      <c r="CX55" s="645"/>
      <c r="CY55" s="686"/>
      <c r="CZ55" s="653"/>
      <c r="DA55" s="645">
        <v>0</v>
      </c>
      <c r="DB55" s="686">
        <v>0</v>
      </c>
      <c r="DC55" s="653">
        <v>0</v>
      </c>
      <c r="DD55" s="645">
        <v>0</v>
      </c>
      <c r="DE55" s="686">
        <v>2754</v>
      </c>
      <c r="DF55" s="653">
        <v>4896.8540000000003</v>
      </c>
      <c r="DG55" s="645"/>
      <c r="DH55" s="686"/>
      <c r="DI55" s="653"/>
      <c r="DJ55" s="1675"/>
      <c r="DK55" s="686">
        <v>557</v>
      </c>
      <c r="DL55" s="653"/>
      <c r="DM55" s="645">
        <v>0</v>
      </c>
      <c r="DN55" s="686">
        <v>557</v>
      </c>
      <c r="DO55" s="653">
        <v>0</v>
      </c>
      <c r="DP55" s="645"/>
      <c r="DQ55" s="686"/>
      <c r="DR55" s="653">
        <v>1000.43</v>
      </c>
      <c r="DS55" s="645"/>
      <c r="DT55" s="686">
        <v>4780.0929999999998</v>
      </c>
      <c r="DU55" s="653">
        <v>4780.0929999999998</v>
      </c>
      <c r="DV55" s="645">
        <v>0</v>
      </c>
      <c r="DW55" s="686">
        <v>8091.0929999999998</v>
      </c>
      <c r="DX55" s="653">
        <v>10677.377</v>
      </c>
      <c r="DY55" s="702">
        <v>131.96458129946103</v>
      </c>
      <c r="DZ55" s="139"/>
      <c r="EA55" s="139"/>
      <c r="EB55" s="139"/>
      <c r="EC55" s="139"/>
      <c r="ED55" s="139"/>
      <c r="EE55" s="139"/>
      <c r="EF55" s="139"/>
      <c r="EG55" s="139"/>
      <c r="EH55" s="139"/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39"/>
      <c r="EW55" s="139"/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39"/>
      <c r="FL55" s="139"/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39"/>
      <c r="GA55" s="139"/>
      <c r="GB55" s="139"/>
      <c r="GC55" s="139"/>
      <c r="GD55" s="139"/>
      <c r="GE55" s="139"/>
      <c r="GF55" s="139"/>
      <c r="GG55" s="139"/>
      <c r="GH55" s="139"/>
      <c r="GI55" s="139"/>
      <c r="GJ55" s="139"/>
      <c r="GK55" s="139"/>
      <c r="GL55" s="139"/>
      <c r="GM55" s="139"/>
      <c r="GN55" s="139"/>
      <c r="GO55" s="139"/>
      <c r="GP55" s="139"/>
      <c r="GQ55" s="139"/>
      <c r="GR55" s="139"/>
      <c r="GS55" s="139"/>
      <c r="GT55" s="139"/>
      <c r="GU55" s="139"/>
      <c r="GV55" s="139"/>
      <c r="GW55" s="139"/>
      <c r="GX55" s="139"/>
      <c r="GY55" s="139"/>
      <c r="GZ55" s="139"/>
      <c r="HA55" s="139"/>
      <c r="HB55" s="139"/>
      <c r="HC55" s="139"/>
      <c r="HD55" s="139"/>
      <c r="HE55" s="139"/>
      <c r="HF55" s="139"/>
      <c r="HG55" s="139"/>
      <c r="HH55" s="139"/>
      <c r="HI55" s="139"/>
      <c r="HJ55" s="139"/>
      <c r="HK55" s="139"/>
      <c r="HL55" s="139"/>
      <c r="HM55" s="139"/>
      <c r="HN55" s="139"/>
      <c r="HO55" s="139"/>
      <c r="HP55" s="139"/>
    </row>
    <row r="56" spans="1:224" ht="12.75" customHeight="1" x14ac:dyDescent="0.2">
      <c r="A56" s="2315" t="s">
        <v>1046</v>
      </c>
      <c r="B56" s="2316" t="s">
        <v>926</v>
      </c>
      <c r="C56" s="1299"/>
      <c r="D56" s="1631"/>
      <c r="E56" s="1632"/>
      <c r="F56" s="1299">
        <v>3</v>
      </c>
      <c r="G56" s="1631">
        <v>15</v>
      </c>
      <c r="H56" s="1632">
        <v>0.67699999999999783</v>
      </c>
      <c r="I56" s="1598"/>
      <c r="J56" s="1599"/>
      <c r="K56" s="1600"/>
      <c r="L56" s="1598"/>
      <c r="M56" s="1599"/>
      <c r="N56" s="1600"/>
      <c r="O56" s="1598"/>
      <c r="P56" s="1599"/>
      <c r="Q56" s="1600"/>
      <c r="R56" s="1598"/>
      <c r="S56" s="1599"/>
      <c r="T56" s="1600"/>
      <c r="U56" s="1598"/>
      <c r="V56" s="1599"/>
      <c r="W56" s="1600"/>
      <c r="X56" s="1299"/>
      <c r="Y56" s="1631">
        <v>1312</v>
      </c>
      <c r="Z56" s="1632">
        <v>1908.675</v>
      </c>
      <c r="AA56" s="1598"/>
      <c r="AB56" s="1599"/>
      <c r="AC56" s="1600"/>
      <c r="AD56" s="1598"/>
      <c r="AE56" s="1631"/>
      <c r="AF56" s="1632"/>
      <c r="AG56" s="1299">
        <v>600</v>
      </c>
      <c r="AH56" s="1631">
        <v>3369</v>
      </c>
      <c r="AI56" s="1632">
        <v>5368.9810000000007</v>
      </c>
      <c r="AJ56" s="1299"/>
      <c r="AK56" s="1631"/>
      <c r="AL56" s="1632"/>
      <c r="AM56" s="1299"/>
      <c r="AN56" s="1631"/>
      <c r="AO56" s="1632"/>
      <c r="AP56" s="1299"/>
      <c r="AQ56" s="1631"/>
      <c r="AR56" s="1600"/>
      <c r="AS56" s="1598"/>
      <c r="AT56" s="1599"/>
      <c r="AU56" s="1600"/>
      <c r="AV56" s="1598"/>
      <c r="AW56" s="1599"/>
      <c r="AX56" s="1632"/>
      <c r="AY56" s="1598"/>
      <c r="AZ56" s="1631"/>
      <c r="BA56" s="1632"/>
      <c r="BB56" s="1299">
        <v>10704.987000000001</v>
      </c>
      <c r="BC56" s="1631"/>
      <c r="BD56" s="1632">
        <v>5540.3820000000005</v>
      </c>
      <c r="BE56" s="1299"/>
      <c r="BF56" s="1631">
        <v>117</v>
      </c>
      <c r="BG56" s="1632">
        <v>283.60000000000002</v>
      </c>
      <c r="BH56" s="1634">
        <v>11307.987000000001</v>
      </c>
      <c r="BI56" s="683">
        <v>4813</v>
      </c>
      <c r="BJ56" s="650">
        <v>13102.315000000001</v>
      </c>
      <c r="BK56" s="1598"/>
      <c r="BL56" s="1599"/>
      <c r="BM56" s="1600"/>
      <c r="BN56" s="1598"/>
      <c r="BO56" s="1599"/>
      <c r="BP56" s="1600"/>
      <c r="BQ56" s="1598"/>
      <c r="BR56" s="1599"/>
      <c r="BS56" s="1600"/>
      <c r="BT56" s="1598"/>
      <c r="BU56" s="1599"/>
      <c r="BV56" s="1600"/>
      <c r="BW56" s="1598"/>
      <c r="BX56" s="1599"/>
      <c r="BY56" s="1600"/>
      <c r="BZ56" s="1299">
        <v>500</v>
      </c>
      <c r="CA56" s="1631">
        <v>500</v>
      </c>
      <c r="CB56" s="1632">
        <v>2285.8530000000001</v>
      </c>
      <c r="CC56" s="1299"/>
      <c r="CD56" s="1631">
        <v>381</v>
      </c>
      <c r="CE56" s="1632">
        <v>1001.409</v>
      </c>
      <c r="CF56" s="1598"/>
      <c r="CG56" s="1599"/>
      <c r="CH56" s="1600"/>
      <c r="CI56" s="1598"/>
      <c r="CJ56" s="1631"/>
      <c r="CK56" s="1947"/>
      <c r="CL56" s="1598"/>
      <c r="CM56" s="1599"/>
      <c r="CN56" s="1600"/>
      <c r="CO56" s="1598"/>
      <c r="CP56" s="1599"/>
      <c r="CQ56" s="1600"/>
      <c r="CR56" s="1598"/>
      <c r="CS56" s="1599"/>
      <c r="CT56" s="1600"/>
      <c r="CU56" s="1598"/>
      <c r="CV56" s="1599"/>
      <c r="CW56" s="1600"/>
      <c r="CX56" s="1598"/>
      <c r="CY56" s="1599"/>
      <c r="CZ56" s="1600"/>
      <c r="DA56" s="1299">
        <v>500</v>
      </c>
      <c r="DB56" s="1631">
        <v>881</v>
      </c>
      <c r="DC56" s="1632">
        <v>3287.2620000000002</v>
      </c>
      <c r="DD56" s="1299">
        <v>11807.987000000001</v>
      </c>
      <c r="DE56" s="1631">
        <v>5694</v>
      </c>
      <c r="DF56" s="1632">
        <v>16389.577000000001</v>
      </c>
      <c r="DG56" s="1648"/>
      <c r="DH56" s="1631"/>
      <c r="DI56" s="1632"/>
      <c r="DJ56" s="1299">
        <v>50</v>
      </c>
      <c r="DK56" s="1631">
        <v>1415</v>
      </c>
      <c r="DL56" s="1632">
        <v>1525.4349999999999</v>
      </c>
      <c r="DM56" s="1299">
        <v>50</v>
      </c>
      <c r="DN56" s="1631">
        <v>1415</v>
      </c>
      <c r="DO56" s="1632">
        <v>1525.4349999999999</v>
      </c>
      <c r="DP56" s="1299"/>
      <c r="DQ56" s="1631"/>
      <c r="DR56" s="1632">
        <v>370.892</v>
      </c>
      <c r="DS56" s="1299">
        <v>1500</v>
      </c>
      <c r="DT56" s="1631">
        <v>493.03100000000001</v>
      </c>
      <c r="DU56" s="1632">
        <v>483.22</v>
      </c>
      <c r="DV56" s="1299">
        <v>13357.987000000001</v>
      </c>
      <c r="DW56" s="1631">
        <v>7602.0309999999999</v>
      </c>
      <c r="DX56" s="1632">
        <v>18769.124000000003</v>
      </c>
      <c r="DY56" s="1683">
        <v>246.89617813976295</v>
      </c>
      <c r="DZ56" s="139"/>
      <c r="EA56" s="139"/>
      <c r="EB56" s="139"/>
      <c r="EC56" s="139"/>
      <c r="ED56" s="139"/>
      <c r="EE56" s="139"/>
      <c r="EF56" s="139"/>
      <c r="EG56" s="139"/>
      <c r="EH56" s="139"/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39"/>
      <c r="EW56" s="139"/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39"/>
      <c r="FL56" s="139"/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39"/>
      <c r="GA56" s="139"/>
      <c r="GB56" s="139"/>
      <c r="GC56" s="139"/>
      <c r="GD56" s="139"/>
      <c r="GE56" s="139"/>
      <c r="GF56" s="139"/>
      <c r="GG56" s="139"/>
      <c r="GH56" s="139"/>
      <c r="GI56" s="139"/>
      <c r="GJ56" s="139"/>
      <c r="GK56" s="139"/>
      <c r="GL56" s="139"/>
      <c r="GM56" s="139"/>
      <c r="GN56" s="139"/>
      <c r="GO56" s="139"/>
      <c r="GP56" s="139"/>
      <c r="GQ56" s="139"/>
      <c r="GR56" s="139"/>
      <c r="GS56" s="139"/>
      <c r="GT56" s="139"/>
      <c r="GU56" s="139"/>
      <c r="GV56" s="139"/>
      <c r="GW56" s="139"/>
      <c r="GX56" s="139"/>
      <c r="GY56" s="139"/>
      <c r="GZ56" s="139"/>
      <c r="HA56" s="139"/>
      <c r="HB56" s="139"/>
      <c r="HC56" s="139"/>
      <c r="HD56" s="139"/>
      <c r="HE56" s="139"/>
      <c r="HF56" s="139"/>
      <c r="HG56" s="139"/>
      <c r="HH56" s="139"/>
      <c r="HI56" s="139"/>
      <c r="HJ56" s="139"/>
      <c r="HK56" s="139"/>
      <c r="HL56" s="139"/>
      <c r="HM56" s="139"/>
      <c r="HN56" s="139"/>
      <c r="HO56" s="139"/>
      <c r="HP56" s="139"/>
    </row>
    <row r="57" spans="1:224" ht="15" customHeight="1" x14ac:dyDescent="0.2">
      <c r="A57" s="2313" t="s">
        <v>114</v>
      </c>
      <c r="B57" s="2314" t="s">
        <v>943</v>
      </c>
      <c r="C57" s="641"/>
      <c r="D57" s="682"/>
      <c r="E57" s="649"/>
      <c r="F57" s="641"/>
      <c r="G57" s="682"/>
      <c r="H57" s="649"/>
      <c r="I57" s="641"/>
      <c r="J57" s="682"/>
      <c r="K57" s="649"/>
      <c r="L57" s="641"/>
      <c r="M57" s="682"/>
      <c r="N57" s="649"/>
      <c r="O57" s="641"/>
      <c r="P57" s="682"/>
      <c r="Q57" s="649"/>
      <c r="R57" s="641"/>
      <c r="S57" s="682"/>
      <c r="T57" s="649"/>
      <c r="U57" s="641"/>
      <c r="V57" s="682"/>
      <c r="W57" s="649"/>
      <c r="X57" s="641"/>
      <c r="Y57" s="682">
        <v>2069</v>
      </c>
      <c r="Z57" s="649">
        <v>2069.076</v>
      </c>
      <c r="AA57" s="641"/>
      <c r="AB57" s="682"/>
      <c r="AC57" s="649"/>
      <c r="AD57" s="641"/>
      <c r="AE57" s="682"/>
      <c r="AF57" s="649"/>
      <c r="AG57" s="641"/>
      <c r="AH57" s="682"/>
      <c r="AI57" s="649"/>
      <c r="AJ57" s="641"/>
      <c r="AK57" s="682"/>
      <c r="AL57" s="649"/>
      <c r="AM57" s="641"/>
      <c r="AN57" s="682"/>
      <c r="AO57" s="649"/>
      <c r="AP57" s="641"/>
      <c r="AQ57" s="682"/>
      <c r="AR57" s="649"/>
      <c r="AS57" s="641"/>
      <c r="AT57" s="682"/>
      <c r="AU57" s="649"/>
      <c r="AV57" s="641"/>
      <c r="AW57" s="682"/>
      <c r="AX57" s="649"/>
      <c r="AY57" s="641"/>
      <c r="AZ57" s="682"/>
      <c r="BA57" s="649"/>
      <c r="BB57" s="641"/>
      <c r="BC57" s="682">
        <v>3724</v>
      </c>
      <c r="BD57" s="649">
        <v>3724</v>
      </c>
      <c r="BE57" s="641"/>
      <c r="BF57" s="682"/>
      <c r="BG57" s="649"/>
      <c r="BH57" s="641">
        <v>0</v>
      </c>
      <c r="BI57" s="682">
        <v>5793</v>
      </c>
      <c r="BJ57" s="649">
        <v>5793.076</v>
      </c>
      <c r="BK57" s="641"/>
      <c r="BL57" s="682"/>
      <c r="BM57" s="649"/>
      <c r="BN57" s="641"/>
      <c r="BO57" s="682"/>
      <c r="BP57" s="649"/>
      <c r="BQ57" s="641"/>
      <c r="BR57" s="682"/>
      <c r="BS57" s="649"/>
      <c r="BT57" s="641"/>
      <c r="BU57" s="682"/>
      <c r="BV57" s="649"/>
      <c r="BW57" s="641"/>
      <c r="BX57" s="682"/>
      <c r="BY57" s="649"/>
      <c r="BZ57" s="641"/>
      <c r="CA57" s="682"/>
      <c r="CB57" s="649"/>
      <c r="CC57" s="641"/>
      <c r="CD57" s="682"/>
      <c r="CE57" s="649"/>
      <c r="CF57" s="641"/>
      <c r="CG57" s="682"/>
      <c r="CH57" s="649"/>
      <c r="CI57" s="641"/>
      <c r="CJ57" s="682">
        <v>0.36099999999999999</v>
      </c>
      <c r="CK57" s="1766">
        <v>0.36099999999999999</v>
      </c>
      <c r="CL57" s="1791"/>
      <c r="CM57" s="1792"/>
      <c r="CN57" s="1793"/>
      <c r="CO57" s="1791"/>
      <c r="CP57" s="1792"/>
      <c r="CQ57" s="1793"/>
      <c r="CR57" s="641"/>
      <c r="CS57" s="682"/>
      <c r="CT57" s="649"/>
      <c r="CU57" s="641"/>
      <c r="CV57" s="682"/>
      <c r="CW57" s="649"/>
      <c r="CX57" s="641"/>
      <c r="CY57" s="682"/>
      <c r="CZ57" s="649"/>
      <c r="DA57" s="1589">
        <v>0</v>
      </c>
      <c r="DB57" s="1590">
        <v>0.36099999999999999</v>
      </c>
      <c r="DC57" s="1591">
        <v>0.36099999999999999</v>
      </c>
      <c r="DD57" s="1610">
        <v>0</v>
      </c>
      <c r="DE57" s="1611">
        <v>5793.3609999999999</v>
      </c>
      <c r="DF57" s="1612">
        <v>5793.4369999999999</v>
      </c>
      <c r="DG57" s="641"/>
      <c r="DH57" s="682"/>
      <c r="DI57" s="649"/>
      <c r="DJ57" s="641"/>
      <c r="DK57" s="682"/>
      <c r="DL57" s="649"/>
      <c r="DM57" s="1589">
        <v>0</v>
      </c>
      <c r="DN57" s="1590">
        <v>0</v>
      </c>
      <c r="DO57" s="1591">
        <v>0</v>
      </c>
      <c r="DP57" s="641"/>
      <c r="DQ57" s="682"/>
      <c r="DR57" s="649"/>
      <c r="DS57" s="641"/>
      <c r="DT57" s="682"/>
      <c r="DU57" s="649"/>
      <c r="DV57" s="1589">
        <v>0</v>
      </c>
      <c r="DW57" s="1590">
        <v>5793.3609999999999</v>
      </c>
      <c r="DX57" s="1833">
        <v>5793.4369999999999</v>
      </c>
      <c r="DY57" s="701">
        <v>100.00131184643939</v>
      </c>
      <c r="DZ57" s="139"/>
      <c r="EA57" s="139"/>
      <c r="EB57" s="139"/>
      <c r="EC57" s="139"/>
      <c r="ED57" s="139"/>
      <c r="EE57" s="139"/>
      <c r="EF57" s="139"/>
      <c r="EG57" s="139"/>
      <c r="EH57" s="139"/>
      <c r="EI57" s="139"/>
      <c r="EJ57" s="139"/>
      <c r="EK57" s="139"/>
      <c r="EL57" s="139"/>
      <c r="EM57" s="139"/>
      <c r="EN57" s="139"/>
      <c r="EO57" s="139"/>
      <c r="EP57" s="139"/>
      <c r="EQ57" s="139"/>
      <c r="ER57" s="139"/>
      <c r="ES57" s="139"/>
      <c r="ET57" s="139"/>
      <c r="EU57" s="139"/>
      <c r="EV57" s="139"/>
      <c r="EW57" s="139"/>
      <c r="EX57" s="139"/>
      <c r="EY57" s="139"/>
      <c r="EZ57" s="139"/>
      <c r="FA57" s="139"/>
      <c r="FB57" s="139"/>
      <c r="FC57" s="139"/>
      <c r="FD57" s="139"/>
      <c r="FE57" s="139"/>
      <c r="FF57" s="139"/>
      <c r="FG57" s="139"/>
      <c r="FH57" s="139"/>
      <c r="FI57" s="139"/>
      <c r="FJ57" s="139"/>
      <c r="FK57" s="139"/>
      <c r="FL57" s="139"/>
      <c r="FM57" s="139"/>
      <c r="FN57" s="139"/>
      <c r="FO57" s="139"/>
      <c r="FP57" s="139"/>
      <c r="FQ57" s="139"/>
      <c r="FR57" s="139"/>
      <c r="FS57" s="139"/>
      <c r="FT57" s="139"/>
      <c r="FU57" s="139"/>
      <c r="FV57" s="139"/>
      <c r="FW57" s="139"/>
      <c r="FX57" s="139"/>
      <c r="FY57" s="139"/>
      <c r="FZ57" s="139"/>
      <c r="GA57" s="139"/>
      <c r="GB57" s="139"/>
      <c r="GC57" s="139"/>
      <c r="GD57" s="139"/>
      <c r="GE57" s="139"/>
      <c r="GF57" s="139"/>
      <c r="GG57" s="139"/>
      <c r="GH57" s="139"/>
      <c r="GI57" s="139"/>
      <c r="GJ57" s="139"/>
      <c r="GK57" s="139"/>
      <c r="GL57" s="139"/>
      <c r="GM57" s="139"/>
      <c r="GN57" s="139"/>
      <c r="GO57" s="139"/>
      <c r="GP57" s="139"/>
      <c r="GQ57" s="139"/>
      <c r="GR57" s="139"/>
      <c r="GS57" s="139"/>
      <c r="GT57" s="139"/>
      <c r="GU57" s="139"/>
      <c r="GV57" s="139"/>
      <c r="GW57" s="139"/>
      <c r="GX57" s="139"/>
      <c r="GY57" s="139"/>
      <c r="GZ57" s="139"/>
      <c r="HA57" s="139"/>
      <c r="HB57" s="139"/>
      <c r="HC57" s="139"/>
      <c r="HD57" s="139"/>
      <c r="HE57" s="139"/>
      <c r="HF57" s="139"/>
      <c r="HG57" s="139"/>
      <c r="HH57" s="139"/>
      <c r="HI57" s="139"/>
      <c r="HJ57" s="139"/>
      <c r="HK57" s="139"/>
      <c r="HL57" s="139"/>
      <c r="HM57" s="139"/>
      <c r="HN57" s="139"/>
      <c r="HO57" s="139"/>
      <c r="HP57" s="139"/>
    </row>
    <row r="58" spans="1:224" ht="20.100000000000001" customHeight="1" x14ac:dyDescent="0.2">
      <c r="A58" s="2300" t="s">
        <v>298</v>
      </c>
      <c r="B58" s="2301" t="s">
        <v>927</v>
      </c>
      <c r="C58" s="1613">
        <v>19293</v>
      </c>
      <c r="D58" s="1614">
        <v>63293</v>
      </c>
      <c r="E58" s="1615">
        <v>44000</v>
      </c>
      <c r="F58" s="1613">
        <v>0</v>
      </c>
      <c r="G58" s="1614">
        <v>0</v>
      </c>
      <c r="H58" s="1615">
        <v>0</v>
      </c>
      <c r="I58" s="1613">
        <v>0</v>
      </c>
      <c r="J58" s="1614">
        <v>0</v>
      </c>
      <c r="K58" s="1615">
        <v>0</v>
      </c>
      <c r="L58" s="1613">
        <v>0</v>
      </c>
      <c r="M58" s="1614">
        <v>0</v>
      </c>
      <c r="N58" s="1615">
        <v>0</v>
      </c>
      <c r="O58" s="1613">
        <v>0</v>
      </c>
      <c r="P58" s="1614">
        <v>0</v>
      </c>
      <c r="Q58" s="1615">
        <v>0</v>
      </c>
      <c r="R58" s="1613">
        <v>0</v>
      </c>
      <c r="S58" s="1614">
        <v>495000</v>
      </c>
      <c r="T58" s="1615">
        <v>495000</v>
      </c>
      <c r="U58" s="1613">
        <v>0</v>
      </c>
      <c r="V58" s="1614">
        <v>0</v>
      </c>
      <c r="W58" s="1615">
        <v>0</v>
      </c>
      <c r="X58" s="1613">
        <v>0</v>
      </c>
      <c r="Y58" s="1614">
        <v>0</v>
      </c>
      <c r="Z58" s="1615">
        <v>0</v>
      </c>
      <c r="AA58" s="1613">
        <v>0</v>
      </c>
      <c r="AB58" s="1614">
        <v>0</v>
      </c>
      <c r="AC58" s="1615">
        <v>0</v>
      </c>
      <c r="AD58" s="1613">
        <v>0</v>
      </c>
      <c r="AE58" s="1614">
        <v>0</v>
      </c>
      <c r="AF58" s="1615">
        <v>0</v>
      </c>
      <c r="AG58" s="1613">
        <v>500000</v>
      </c>
      <c r="AH58" s="1614">
        <v>598150</v>
      </c>
      <c r="AI58" s="1615">
        <v>337857.98300000001</v>
      </c>
      <c r="AJ58" s="1613">
        <v>0</v>
      </c>
      <c r="AK58" s="1614">
        <v>0</v>
      </c>
      <c r="AL58" s="1615">
        <v>0</v>
      </c>
      <c r="AM58" s="1613">
        <v>0</v>
      </c>
      <c r="AN58" s="1614">
        <v>0</v>
      </c>
      <c r="AO58" s="1615">
        <v>0</v>
      </c>
      <c r="AP58" s="1613">
        <v>0</v>
      </c>
      <c r="AQ58" s="1614">
        <v>0</v>
      </c>
      <c r="AR58" s="1615">
        <v>0</v>
      </c>
      <c r="AS58" s="1613">
        <v>0</v>
      </c>
      <c r="AT58" s="1614">
        <v>0</v>
      </c>
      <c r="AU58" s="1615">
        <v>0</v>
      </c>
      <c r="AV58" s="1613">
        <v>0</v>
      </c>
      <c r="AW58" s="1614">
        <v>0</v>
      </c>
      <c r="AX58" s="1615">
        <v>0</v>
      </c>
      <c r="AY58" s="1613">
        <v>0</v>
      </c>
      <c r="AZ58" s="1614">
        <v>0</v>
      </c>
      <c r="BA58" s="1615">
        <v>0</v>
      </c>
      <c r="BB58" s="1613">
        <v>0</v>
      </c>
      <c r="BC58" s="1614">
        <v>0</v>
      </c>
      <c r="BD58" s="1615">
        <v>0</v>
      </c>
      <c r="BE58" s="1613">
        <v>1350000</v>
      </c>
      <c r="BF58" s="1614">
        <v>1228340</v>
      </c>
      <c r="BG58" s="1615">
        <v>1248353.334</v>
      </c>
      <c r="BH58" s="1613">
        <v>1869293</v>
      </c>
      <c r="BI58" s="1614">
        <v>2384783</v>
      </c>
      <c r="BJ58" s="1615">
        <v>2125211.3169999998</v>
      </c>
      <c r="BK58" s="1613">
        <v>0</v>
      </c>
      <c r="BL58" s="1614">
        <v>0</v>
      </c>
      <c r="BM58" s="1615">
        <v>0</v>
      </c>
      <c r="BN58" s="1613">
        <v>0</v>
      </c>
      <c r="BO58" s="1614">
        <v>0</v>
      </c>
      <c r="BP58" s="1615">
        <v>0</v>
      </c>
      <c r="BQ58" s="1613">
        <v>0</v>
      </c>
      <c r="BR58" s="1614">
        <v>0</v>
      </c>
      <c r="BS58" s="1615">
        <v>0</v>
      </c>
      <c r="BT58" s="1613">
        <v>0</v>
      </c>
      <c r="BU58" s="1614">
        <v>0</v>
      </c>
      <c r="BV58" s="1615">
        <v>0</v>
      </c>
      <c r="BW58" s="1613">
        <v>0</v>
      </c>
      <c r="BX58" s="1614">
        <v>0</v>
      </c>
      <c r="BY58" s="1615">
        <v>0</v>
      </c>
      <c r="BZ58" s="1613">
        <v>0</v>
      </c>
      <c r="CA58" s="1614">
        <v>0</v>
      </c>
      <c r="CB58" s="1615">
        <v>0</v>
      </c>
      <c r="CC58" s="1613">
        <v>0</v>
      </c>
      <c r="CD58" s="1614">
        <v>0</v>
      </c>
      <c r="CE58" s="1615">
        <v>0</v>
      </c>
      <c r="CF58" s="1613">
        <v>0</v>
      </c>
      <c r="CG58" s="1614">
        <v>0</v>
      </c>
      <c r="CH58" s="1615">
        <v>0</v>
      </c>
      <c r="CI58" s="1613">
        <v>885500</v>
      </c>
      <c r="CJ58" s="1614">
        <v>885500</v>
      </c>
      <c r="CK58" s="1779">
        <v>884501.31299999997</v>
      </c>
      <c r="CL58" s="1613">
        <v>0</v>
      </c>
      <c r="CM58" s="1614">
        <v>0</v>
      </c>
      <c r="CN58" s="1615">
        <v>0</v>
      </c>
      <c r="CO58" s="1613">
        <v>0</v>
      </c>
      <c r="CP58" s="1614">
        <v>0</v>
      </c>
      <c r="CQ58" s="1615">
        <v>0</v>
      </c>
      <c r="CR58" s="1613">
        <v>0</v>
      </c>
      <c r="CS58" s="1614">
        <v>0</v>
      </c>
      <c r="CT58" s="1615">
        <v>0</v>
      </c>
      <c r="CU58" s="1613">
        <v>0</v>
      </c>
      <c r="CV58" s="1614">
        <v>0</v>
      </c>
      <c r="CW58" s="1615">
        <v>0</v>
      </c>
      <c r="CX58" s="1613">
        <v>0</v>
      </c>
      <c r="CY58" s="1614">
        <v>0</v>
      </c>
      <c r="CZ58" s="1615">
        <v>0</v>
      </c>
      <c r="DA58" s="1613">
        <v>885500</v>
      </c>
      <c r="DB58" s="1614">
        <v>885500</v>
      </c>
      <c r="DC58" s="1615">
        <v>884501.31299999997</v>
      </c>
      <c r="DD58" s="1613">
        <v>2754793</v>
      </c>
      <c r="DE58" s="1614">
        <v>3270283</v>
      </c>
      <c r="DF58" s="1615">
        <v>3009712.63</v>
      </c>
      <c r="DG58" s="1613">
        <v>0</v>
      </c>
      <c r="DH58" s="1614">
        <v>0</v>
      </c>
      <c r="DI58" s="1615">
        <v>0</v>
      </c>
      <c r="DJ58" s="1613">
        <v>2500</v>
      </c>
      <c r="DK58" s="1614">
        <v>1542</v>
      </c>
      <c r="DL58" s="1615">
        <v>1785.5930000000001</v>
      </c>
      <c r="DM58" s="1613">
        <v>2500</v>
      </c>
      <c r="DN58" s="1614">
        <v>1542</v>
      </c>
      <c r="DO58" s="1615">
        <v>1785.5930000000001</v>
      </c>
      <c r="DP58" s="1613">
        <v>0</v>
      </c>
      <c r="DQ58" s="1614">
        <v>0</v>
      </c>
      <c r="DR58" s="1615">
        <v>0</v>
      </c>
      <c r="DS58" s="1613">
        <v>0</v>
      </c>
      <c r="DT58" s="1614">
        <v>0</v>
      </c>
      <c r="DU58" s="1615">
        <v>0</v>
      </c>
      <c r="DV58" s="1613">
        <v>2757293</v>
      </c>
      <c r="DW58" s="1614">
        <v>3271825</v>
      </c>
      <c r="DX58" s="1615">
        <v>3011498.2229999998</v>
      </c>
      <c r="DY58" s="1656">
        <v>92.043377106049377</v>
      </c>
      <c r="DZ58" s="139"/>
      <c r="EA58" s="139"/>
      <c r="EB58" s="139"/>
      <c r="EC58" s="139"/>
      <c r="ED58" s="139"/>
      <c r="EE58" s="139"/>
      <c r="EF58" s="139"/>
      <c r="EG58" s="139"/>
      <c r="EH58" s="139"/>
      <c r="EI58" s="139"/>
      <c r="EJ58" s="139"/>
      <c r="EK58" s="139"/>
      <c r="EL58" s="139"/>
      <c r="EM58" s="139"/>
      <c r="EN58" s="139"/>
      <c r="EO58" s="139"/>
      <c r="EP58" s="139"/>
      <c r="EQ58" s="139"/>
      <c r="ER58" s="139"/>
      <c r="ES58" s="139"/>
      <c r="ET58" s="139"/>
      <c r="EU58" s="139"/>
      <c r="EV58" s="139"/>
      <c r="EW58" s="139"/>
      <c r="EX58" s="139"/>
      <c r="EY58" s="139"/>
      <c r="EZ58" s="139"/>
      <c r="FA58" s="139"/>
      <c r="FB58" s="139"/>
      <c r="FC58" s="139"/>
      <c r="FD58" s="139"/>
      <c r="FE58" s="139"/>
      <c r="FF58" s="139"/>
      <c r="FG58" s="139"/>
      <c r="FH58" s="139"/>
      <c r="FI58" s="139"/>
      <c r="FJ58" s="139"/>
      <c r="FK58" s="139"/>
      <c r="FL58" s="139"/>
      <c r="FM58" s="139"/>
      <c r="FN58" s="139"/>
      <c r="FO58" s="139"/>
      <c r="FP58" s="139"/>
      <c r="FQ58" s="139"/>
      <c r="FR58" s="139"/>
      <c r="FS58" s="139"/>
      <c r="FT58" s="139"/>
      <c r="FU58" s="139"/>
      <c r="FV58" s="139"/>
      <c r="FW58" s="139"/>
      <c r="FX58" s="139"/>
      <c r="FY58" s="139"/>
      <c r="FZ58" s="139"/>
      <c r="GA58" s="139"/>
      <c r="GB58" s="139"/>
      <c r="GC58" s="139"/>
      <c r="GD58" s="139"/>
      <c r="GE58" s="139"/>
      <c r="GF58" s="139"/>
      <c r="GG58" s="139"/>
      <c r="GH58" s="139"/>
      <c r="GI58" s="139"/>
      <c r="GJ58" s="139"/>
      <c r="GK58" s="139"/>
      <c r="GL58" s="139"/>
      <c r="GM58" s="139"/>
      <c r="GN58" s="139"/>
      <c r="GO58" s="139"/>
      <c r="GP58" s="139"/>
      <c r="GQ58" s="139"/>
      <c r="GR58" s="139"/>
      <c r="GS58" s="139"/>
      <c r="GT58" s="139"/>
      <c r="GU58" s="139"/>
      <c r="GV58" s="139"/>
      <c r="GW58" s="139"/>
      <c r="GX58" s="139"/>
      <c r="GY58" s="139"/>
      <c r="GZ58" s="139"/>
      <c r="HA58" s="139"/>
      <c r="HB58" s="139"/>
      <c r="HC58" s="139"/>
      <c r="HD58" s="139"/>
      <c r="HE58" s="139"/>
      <c r="HF58" s="139"/>
      <c r="HG58" s="139"/>
      <c r="HH58" s="139"/>
      <c r="HI58" s="139"/>
      <c r="HJ58" s="139"/>
      <c r="HK58" s="139"/>
      <c r="HL58" s="139"/>
      <c r="HM58" s="139"/>
      <c r="HN58" s="139"/>
      <c r="HO58" s="139"/>
      <c r="HP58" s="139"/>
    </row>
    <row r="59" spans="1:224" ht="15" customHeight="1" x14ac:dyDescent="0.2">
      <c r="A59" s="2302" t="s">
        <v>318</v>
      </c>
      <c r="B59" s="2303" t="s">
        <v>928</v>
      </c>
      <c r="C59" s="1616">
        <v>19293</v>
      </c>
      <c r="D59" s="1611">
        <v>19293</v>
      </c>
      <c r="E59" s="1612">
        <v>0</v>
      </c>
      <c r="F59" s="1616">
        <v>0</v>
      </c>
      <c r="G59" s="1611">
        <v>0</v>
      </c>
      <c r="H59" s="1612">
        <v>0</v>
      </c>
      <c r="I59" s="1616">
        <v>0</v>
      </c>
      <c r="J59" s="1611">
        <v>0</v>
      </c>
      <c r="K59" s="1612">
        <v>0</v>
      </c>
      <c r="L59" s="1616">
        <v>0</v>
      </c>
      <c r="M59" s="1611">
        <v>0</v>
      </c>
      <c r="N59" s="1612">
        <v>0</v>
      </c>
      <c r="O59" s="1616">
        <v>0</v>
      </c>
      <c r="P59" s="1611">
        <v>0</v>
      </c>
      <c r="Q59" s="1612">
        <v>0</v>
      </c>
      <c r="R59" s="1616">
        <v>0</v>
      </c>
      <c r="S59" s="1611">
        <v>495000</v>
      </c>
      <c r="T59" s="1612">
        <v>495000</v>
      </c>
      <c r="U59" s="1616">
        <v>0</v>
      </c>
      <c r="V59" s="1611">
        <v>0</v>
      </c>
      <c r="W59" s="1612">
        <v>0</v>
      </c>
      <c r="X59" s="1616">
        <v>0</v>
      </c>
      <c r="Y59" s="1611">
        <v>0</v>
      </c>
      <c r="Z59" s="1612">
        <v>0</v>
      </c>
      <c r="AA59" s="1616">
        <v>0</v>
      </c>
      <c r="AB59" s="1611">
        <v>0</v>
      </c>
      <c r="AC59" s="1612">
        <v>0</v>
      </c>
      <c r="AD59" s="1616">
        <v>0</v>
      </c>
      <c r="AE59" s="1611">
        <v>0</v>
      </c>
      <c r="AF59" s="1612">
        <v>0</v>
      </c>
      <c r="AG59" s="1616">
        <v>0</v>
      </c>
      <c r="AH59" s="1611">
        <v>0</v>
      </c>
      <c r="AI59" s="1612">
        <v>0</v>
      </c>
      <c r="AJ59" s="1616">
        <v>0</v>
      </c>
      <c r="AK59" s="1611">
        <v>0</v>
      </c>
      <c r="AL59" s="1612">
        <v>0</v>
      </c>
      <c r="AM59" s="1616">
        <v>0</v>
      </c>
      <c r="AN59" s="1611">
        <v>0</v>
      </c>
      <c r="AO59" s="1612">
        <v>0</v>
      </c>
      <c r="AP59" s="1616">
        <v>0</v>
      </c>
      <c r="AQ59" s="1611">
        <v>0</v>
      </c>
      <c r="AR59" s="1612">
        <v>0</v>
      </c>
      <c r="AS59" s="1616">
        <v>0</v>
      </c>
      <c r="AT59" s="1611">
        <v>0</v>
      </c>
      <c r="AU59" s="1612">
        <v>0</v>
      </c>
      <c r="AV59" s="1616">
        <v>0</v>
      </c>
      <c r="AW59" s="1611">
        <v>0</v>
      </c>
      <c r="AX59" s="1612">
        <v>0</v>
      </c>
      <c r="AY59" s="1616">
        <v>0</v>
      </c>
      <c r="AZ59" s="1611">
        <v>0</v>
      </c>
      <c r="BA59" s="1612">
        <v>0</v>
      </c>
      <c r="BB59" s="1616">
        <v>0</v>
      </c>
      <c r="BC59" s="1611">
        <v>0</v>
      </c>
      <c r="BD59" s="1612">
        <v>0</v>
      </c>
      <c r="BE59" s="1616">
        <v>0</v>
      </c>
      <c r="BF59" s="1611">
        <v>0</v>
      </c>
      <c r="BG59" s="1612">
        <v>0</v>
      </c>
      <c r="BH59" s="1616">
        <v>19293</v>
      </c>
      <c r="BI59" s="1611">
        <v>514293</v>
      </c>
      <c r="BJ59" s="1612">
        <v>495000</v>
      </c>
      <c r="BK59" s="1616">
        <v>0</v>
      </c>
      <c r="BL59" s="1611">
        <v>0</v>
      </c>
      <c r="BM59" s="1612">
        <v>0</v>
      </c>
      <c r="BN59" s="1616">
        <v>0</v>
      </c>
      <c r="BO59" s="1611">
        <v>0</v>
      </c>
      <c r="BP59" s="1612">
        <v>0</v>
      </c>
      <c r="BQ59" s="1616">
        <v>0</v>
      </c>
      <c r="BR59" s="1611">
        <v>0</v>
      </c>
      <c r="BS59" s="1612">
        <v>0</v>
      </c>
      <c r="BT59" s="1616">
        <v>0</v>
      </c>
      <c r="BU59" s="1611">
        <v>0</v>
      </c>
      <c r="BV59" s="1612">
        <v>0</v>
      </c>
      <c r="BW59" s="1616">
        <v>0</v>
      </c>
      <c r="BX59" s="1611">
        <v>0</v>
      </c>
      <c r="BY59" s="1612">
        <v>0</v>
      </c>
      <c r="BZ59" s="1616">
        <v>0</v>
      </c>
      <c r="CA59" s="1611">
        <v>0</v>
      </c>
      <c r="CB59" s="1612">
        <v>0</v>
      </c>
      <c r="CC59" s="1616">
        <v>0</v>
      </c>
      <c r="CD59" s="1611">
        <v>0</v>
      </c>
      <c r="CE59" s="1612">
        <v>0</v>
      </c>
      <c r="CF59" s="1616">
        <v>0</v>
      </c>
      <c r="CG59" s="1611">
        <v>0</v>
      </c>
      <c r="CH59" s="1612">
        <v>0</v>
      </c>
      <c r="CI59" s="1616">
        <v>0</v>
      </c>
      <c r="CJ59" s="1611">
        <v>0</v>
      </c>
      <c r="CK59" s="1772">
        <v>0</v>
      </c>
      <c r="CL59" s="1616">
        <v>0</v>
      </c>
      <c r="CM59" s="1611">
        <v>0</v>
      </c>
      <c r="CN59" s="1612">
        <v>0</v>
      </c>
      <c r="CO59" s="1616">
        <v>0</v>
      </c>
      <c r="CP59" s="1611">
        <v>0</v>
      </c>
      <c r="CQ59" s="1612">
        <v>0</v>
      </c>
      <c r="CR59" s="1616">
        <v>0</v>
      </c>
      <c r="CS59" s="1611">
        <v>0</v>
      </c>
      <c r="CT59" s="1612">
        <v>0</v>
      </c>
      <c r="CU59" s="1616">
        <v>0</v>
      </c>
      <c r="CV59" s="1611">
        <v>0</v>
      </c>
      <c r="CW59" s="1612">
        <v>0</v>
      </c>
      <c r="CX59" s="1616">
        <v>0</v>
      </c>
      <c r="CY59" s="1611">
        <v>0</v>
      </c>
      <c r="CZ59" s="1612">
        <v>0</v>
      </c>
      <c r="DA59" s="1616">
        <v>0</v>
      </c>
      <c r="DB59" s="1611">
        <v>0</v>
      </c>
      <c r="DC59" s="1612">
        <v>0</v>
      </c>
      <c r="DD59" s="1616">
        <v>19293</v>
      </c>
      <c r="DE59" s="1611">
        <v>514293</v>
      </c>
      <c r="DF59" s="1612">
        <v>495000</v>
      </c>
      <c r="DG59" s="1616">
        <v>0</v>
      </c>
      <c r="DH59" s="1611">
        <v>0</v>
      </c>
      <c r="DI59" s="1612">
        <v>0</v>
      </c>
      <c r="DJ59" s="1616">
        <v>0</v>
      </c>
      <c r="DK59" s="1611">
        <v>0</v>
      </c>
      <c r="DL59" s="1612">
        <v>0</v>
      </c>
      <c r="DM59" s="1616">
        <v>0</v>
      </c>
      <c r="DN59" s="1611">
        <v>0</v>
      </c>
      <c r="DO59" s="1612">
        <v>0</v>
      </c>
      <c r="DP59" s="1616">
        <v>0</v>
      </c>
      <c r="DQ59" s="1611">
        <v>0</v>
      </c>
      <c r="DR59" s="1612">
        <v>0</v>
      </c>
      <c r="DS59" s="1616">
        <v>0</v>
      </c>
      <c r="DT59" s="1611">
        <v>0</v>
      </c>
      <c r="DU59" s="1612">
        <v>0</v>
      </c>
      <c r="DV59" s="1616">
        <v>19293</v>
      </c>
      <c r="DW59" s="1611">
        <v>514293</v>
      </c>
      <c r="DX59" s="1612">
        <v>495000</v>
      </c>
      <c r="DY59" s="706">
        <v>96.248636477649896</v>
      </c>
      <c r="DZ59" s="139"/>
      <c r="EA59" s="139"/>
      <c r="EB59" s="139"/>
      <c r="EC59" s="139"/>
      <c r="ED59" s="139"/>
      <c r="EE59" s="139"/>
      <c r="EF59" s="139"/>
      <c r="EG59" s="139"/>
      <c r="EH59" s="139"/>
      <c r="EI59" s="139"/>
      <c r="EJ59" s="139"/>
      <c r="EK59" s="139"/>
      <c r="EL59" s="139"/>
      <c r="EM59" s="139"/>
      <c r="EN59" s="139"/>
      <c r="EO59" s="139"/>
      <c r="EP59" s="139"/>
      <c r="EQ59" s="139"/>
      <c r="ER59" s="139"/>
      <c r="ES59" s="139"/>
      <c r="ET59" s="139"/>
      <c r="EU59" s="139"/>
      <c r="EV59" s="139"/>
      <c r="EW59" s="139"/>
      <c r="EX59" s="139"/>
      <c r="EY59" s="139"/>
      <c r="EZ59" s="139"/>
      <c r="FA59" s="139"/>
      <c r="FB59" s="139"/>
      <c r="FC59" s="139"/>
      <c r="FD59" s="139"/>
      <c r="FE59" s="139"/>
      <c r="FF59" s="139"/>
      <c r="FG59" s="139"/>
      <c r="FH59" s="139"/>
      <c r="FI59" s="139"/>
      <c r="FJ59" s="139"/>
      <c r="FK59" s="139"/>
      <c r="FL59" s="139"/>
      <c r="FM59" s="139"/>
      <c r="FN59" s="139"/>
      <c r="FO59" s="139"/>
      <c r="FP59" s="139"/>
      <c r="FQ59" s="139"/>
      <c r="FR59" s="139"/>
      <c r="FS59" s="139"/>
      <c r="FT59" s="139"/>
      <c r="FU59" s="139"/>
      <c r="FV59" s="139"/>
      <c r="FW59" s="139"/>
      <c r="FX59" s="139"/>
      <c r="FY59" s="139"/>
      <c r="FZ59" s="139"/>
      <c r="GA59" s="139"/>
      <c r="GB59" s="139"/>
      <c r="GC59" s="139"/>
      <c r="GD59" s="139"/>
      <c r="GE59" s="139"/>
      <c r="GF59" s="139"/>
      <c r="GG59" s="139"/>
      <c r="GH59" s="139"/>
      <c r="GI59" s="139"/>
      <c r="GJ59" s="139"/>
      <c r="GK59" s="139"/>
      <c r="GL59" s="139"/>
      <c r="GM59" s="139"/>
      <c r="GN59" s="139"/>
      <c r="GO59" s="139"/>
      <c r="GP59" s="139"/>
      <c r="GQ59" s="139"/>
      <c r="GR59" s="139"/>
      <c r="GS59" s="139"/>
      <c r="GT59" s="139"/>
      <c r="GU59" s="139"/>
      <c r="GV59" s="139"/>
      <c r="GW59" s="139"/>
      <c r="GX59" s="139"/>
      <c r="GY59" s="139"/>
      <c r="GZ59" s="139"/>
      <c r="HA59" s="139"/>
      <c r="HB59" s="139"/>
      <c r="HC59" s="139"/>
      <c r="HD59" s="139"/>
      <c r="HE59" s="139"/>
      <c r="HF59" s="139"/>
      <c r="HG59" s="139"/>
      <c r="HH59" s="139"/>
      <c r="HI59" s="139"/>
      <c r="HJ59" s="139"/>
      <c r="HK59" s="139"/>
      <c r="HL59" s="139"/>
      <c r="HM59" s="139"/>
      <c r="HN59" s="139"/>
      <c r="HO59" s="139"/>
      <c r="HP59" s="139"/>
    </row>
    <row r="60" spans="1:224" ht="12.75" customHeight="1" x14ac:dyDescent="0.2">
      <c r="A60" s="2304" t="s">
        <v>563</v>
      </c>
      <c r="B60" s="2305" t="s">
        <v>944</v>
      </c>
      <c r="C60" s="1620"/>
      <c r="D60" s="683"/>
      <c r="E60" s="650"/>
      <c r="F60" s="1300"/>
      <c r="G60" s="684"/>
      <c r="H60" s="651"/>
      <c r="I60" s="1300"/>
      <c r="J60" s="684"/>
      <c r="K60" s="651"/>
      <c r="L60" s="1300"/>
      <c r="M60" s="684"/>
      <c r="N60" s="651"/>
      <c r="O60" s="1300"/>
      <c r="P60" s="684"/>
      <c r="Q60" s="651"/>
      <c r="R60" s="1620"/>
      <c r="S60" s="683"/>
      <c r="T60" s="650"/>
      <c r="U60" s="1300"/>
      <c r="V60" s="684"/>
      <c r="W60" s="651"/>
      <c r="X60" s="1300"/>
      <c r="Y60" s="684"/>
      <c r="Z60" s="651"/>
      <c r="AA60" s="1300"/>
      <c r="AB60" s="684"/>
      <c r="AC60" s="651"/>
      <c r="AD60" s="1300"/>
      <c r="AE60" s="684"/>
      <c r="AF60" s="651"/>
      <c r="AG60" s="1300"/>
      <c r="AH60" s="684"/>
      <c r="AI60" s="651"/>
      <c r="AJ60" s="1300"/>
      <c r="AK60" s="684"/>
      <c r="AL60" s="651"/>
      <c r="AM60" s="1300"/>
      <c r="AN60" s="684"/>
      <c r="AO60" s="651"/>
      <c r="AP60" s="1300"/>
      <c r="AQ60" s="684"/>
      <c r="AR60" s="651"/>
      <c r="AS60" s="1300"/>
      <c r="AT60" s="684"/>
      <c r="AU60" s="651"/>
      <c r="AV60" s="1300"/>
      <c r="AW60" s="684"/>
      <c r="AX60" s="651"/>
      <c r="AY60" s="1300"/>
      <c r="AZ60" s="684"/>
      <c r="BA60" s="651"/>
      <c r="BB60" s="1620"/>
      <c r="BC60" s="683"/>
      <c r="BD60" s="650"/>
      <c r="BE60" s="1300"/>
      <c r="BF60" s="683"/>
      <c r="BG60" s="650"/>
      <c r="BH60" s="1620">
        <v>0</v>
      </c>
      <c r="BI60" s="683">
        <v>0</v>
      </c>
      <c r="BJ60" s="650">
        <v>0</v>
      </c>
      <c r="BK60" s="1300"/>
      <c r="BL60" s="684"/>
      <c r="BM60" s="651"/>
      <c r="BN60" s="1300"/>
      <c r="BO60" s="684"/>
      <c r="BP60" s="651"/>
      <c r="BQ60" s="1300"/>
      <c r="BR60" s="684"/>
      <c r="BS60" s="651"/>
      <c r="BT60" s="1300"/>
      <c r="BU60" s="684"/>
      <c r="BV60" s="651"/>
      <c r="BW60" s="1300"/>
      <c r="BX60" s="684"/>
      <c r="BY60" s="651"/>
      <c r="BZ60" s="1300"/>
      <c r="CA60" s="684"/>
      <c r="CB60" s="651"/>
      <c r="CC60" s="1300"/>
      <c r="CD60" s="684"/>
      <c r="CE60" s="651"/>
      <c r="CF60" s="1300"/>
      <c r="CG60" s="684"/>
      <c r="CH60" s="651"/>
      <c r="CI60" s="1620"/>
      <c r="CJ60" s="683"/>
      <c r="CK60" s="1768"/>
      <c r="CL60" s="642"/>
      <c r="CM60" s="683"/>
      <c r="CN60" s="650"/>
      <c r="CO60" s="642"/>
      <c r="CP60" s="683"/>
      <c r="CQ60" s="650"/>
      <c r="CR60" s="1300"/>
      <c r="CS60" s="684"/>
      <c r="CT60" s="651"/>
      <c r="CU60" s="1300"/>
      <c r="CV60" s="684"/>
      <c r="CW60" s="651"/>
      <c r="CX60" s="1300"/>
      <c r="CY60" s="684"/>
      <c r="CZ60" s="651"/>
      <c r="DA60" s="645">
        <v>0</v>
      </c>
      <c r="DB60" s="686">
        <v>0</v>
      </c>
      <c r="DC60" s="653">
        <v>0</v>
      </c>
      <c r="DD60" s="645">
        <v>0</v>
      </c>
      <c r="DE60" s="686">
        <v>0</v>
      </c>
      <c r="DF60" s="653">
        <v>0</v>
      </c>
      <c r="DG60" s="1300"/>
      <c r="DH60" s="684"/>
      <c r="DI60" s="651"/>
      <c r="DJ60" s="1300"/>
      <c r="DK60" s="684"/>
      <c r="DL60" s="651"/>
      <c r="DM60" s="645">
        <v>0</v>
      </c>
      <c r="DN60" s="686">
        <v>0</v>
      </c>
      <c r="DO60" s="653">
        <v>0</v>
      </c>
      <c r="DP60" s="1300"/>
      <c r="DQ60" s="684"/>
      <c r="DR60" s="651"/>
      <c r="DS60" s="1300"/>
      <c r="DT60" s="684"/>
      <c r="DU60" s="651"/>
      <c r="DV60" s="645">
        <v>0</v>
      </c>
      <c r="DW60" s="686">
        <v>0</v>
      </c>
      <c r="DX60" s="653">
        <v>0</v>
      </c>
      <c r="DY60" s="1652">
        <v>0</v>
      </c>
      <c r="DZ60" s="139"/>
      <c r="EA60" s="139"/>
      <c r="EB60" s="139"/>
      <c r="EC60" s="139"/>
      <c r="ED60" s="139"/>
      <c r="EE60" s="139"/>
      <c r="EF60" s="139"/>
      <c r="EG60" s="139"/>
      <c r="EH60" s="139"/>
      <c r="EI60" s="139"/>
      <c r="EJ60" s="139"/>
      <c r="EK60" s="139"/>
      <c r="EL60" s="139"/>
      <c r="EM60" s="139"/>
      <c r="EN60" s="139"/>
      <c r="EO60" s="139"/>
      <c r="EP60" s="139"/>
      <c r="EQ60" s="139"/>
      <c r="ER60" s="139"/>
      <c r="ES60" s="139"/>
      <c r="ET60" s="139"/>
      <c r="EU60" s="139"/>
      <c r="EV60" s="139"/>
      <c r="EW60" s="139"/>
      <c r="EX60" s="139"/>
      <c r="EY60" s="139"/>
      <c r="EZ60" s="139"/>
      <c r="FA60" s="139"/>
      <c r="FB60" s="139"/>
      <c r="FC60" s="139"/>
      <c r="FD60" s="139"/>
      <c r="FE60" s="139"/>
      <c r="FF60" s="139"/>
      <c r="FG60" s="139"/>
      <c r="FH60" s="139"/>
      <c r="FI60" s="139"/>
      <c r="FJ60" s="139"/>
      <c r="FK60" s="139"/>
      <c r="FL60" s="139"/>
      <c r="FM60" s="139"/>
      <c r="FN60" s="139"/>
      <c r="FO60" s="139"/>
      <c r="FP60" s="139"/>
      <c r="FQ60" s="139"/>
      <c r="FR60" s="139"/>
      <c r="FS60" s="139"/>
      <c r="FT60" s="139"/>
      <c r="FU60" s="139"/>
      <c r="FV60" s="139"/>
      <c r="FW60" s="139"/>
      <c r="FX60" s="139"/>
      <c r="FY60" s="139"/>
      <c r="FZ60" s="139"/>
      <c r="GA60" s="139"/>
      <c r="GB60" s="139"/>
      <c r="GC60" s="139"/>
      <c r="GD60" s="139"/>
      <c r="GE60" s="139"/>
      <c r="GF60" s="139"/>
      <c r="GG60" s="139"/>
      <c r="GH60" s="139"/>
      <c r="GI60" s="139"/>
      <c r="GJ60" s="139"/>
      <c r="GK60" s="139"/>
      <c r="GL60" s="139"/>
      <c r="GM60" s="139"/>
      <c r="GN60" s="139"/>
      <c r="GO60" s="139"/>
      <c r="GP60" s="139"/>
      <c r="GQ60" s="139"/>
      <c r="GR60" s="139"/>
      <c r="GS60" s="139"/>
      <c r="GT60" s="139"/>
      <c r="GU60" s="139"/>
      <c r="GV60" s="139"/>
      <c r="GW60" s="139"/>
      <c r="GX60" s="139"/>
      <c r="GY60" s="139"/>
      <c r="GZ60" s="139"/>
      <c r="HA60" s="139"/>
      <c r="HB60" s="139"/>
      <c r="HC60" s="139"/>
      <c r="HD60" s="139"/>
      <c r="HE60" s="139"/>
      <c r="HF60" s="139"/>
      <c r="HG60" s="139"/>
      <c r="HH60" s="139"/>
      <c r="HI60" s="139"/>
      <c r="HJ60" s="139"/>
      <c r="HK60" s="139"/>
      <c r="HL60" s="139"/>
      <c r="HM60" s="139"/>
      <c r="HN60" s="139"/>
      <c r="HO60" s="139"/>
      <c r="HP60" s="139"/>
    </row>
    <row r="61" spans="1:224" ht="12.75" customHeight="1" x14ac:dyDescent="0.2">
      <c r="A61" s="2304" t="s">
        <v>564</v>
      </c>
      <c r="B61" s="2311" t="s">
        <v>945</v>
      </c>
      <c r="C61" s="1300"/>
      <c r="D61" s="684"/>
      <c r="E61" s="651"/>
      <c r="F61" s="1300"/>
      <c r="G61" s="684"/>
      <c r="H61" s="651"/>
      <c r="I61" s="1300"/>
      <c r="J61" s="684"/>
      <c r="K61" s="651"/>
      <c r="L61" s="1300"/>
      <c r="M61" s="684"/>
      <c r="N61" s="651"/>
      <c r="O61" s="1300"/>
      <c r="P61" s="684"/>
      <c r="Q61" s="651"/>
      <c r="R61" s="1620"/>
      <c r="S61" s="683"/>
      <c r="T61" s="650"/>
      <c r="U61" s="1300"/>
      <c r="V61" s="684"/>
      <c r="W61" s="651"/>
      <c r="X61" s="1300"/>
      <c r="Y61" s="684"/>
      <c r="Z61" s="651"/>
      <c r="AA61" s="1300"/>
      <c r="AB61" s="684"/>
      <c r="AC61" s="651"/>
      <c r="AD61" s="1300"/>
      <c r="AE61" s="684"/>
      <c r="AF61" s="651"/>
      <c r="AG61" s="1300"/>
      <c r="AH61" s="684"/>
      <c r="AI61" s="651"/>
      <c r="AJ61" s="1300"/>
      <c r="AK61" s="684"/>
      <c r="AL61" s="651"/>
      <c r="AM61" s="1300"/>
      <c r="AN61" s="684"/>
      <c r="AO61" s="651"/>
      <c r="AP61" s="1300"/>
      <c r="AQ61" s="684"/>
      <c r="AR61" s="651"/>
      <c r="AS61" s="1300"/>
      <c r="AT61" s="684"/>
      <c r="AU61" s="651"/>
      <c r="AV61" s="1300"/>
      <c r="AW61" s="684"/>
      <c r="AX61" s="651"/>
      <c r="AY61" s="1300"/>
      <c r="AZ61" s="684"/>
      <c r="BA61" s="651"/>
      <c r="BB61" s="1620"/>
      <c r="BC61" s="683"/>
      <c r="BD61" s="650"/>
      <c r="BE61" s="1300"/>
      <c r="BF61" s="684"/>
      <c r="BG61" s="651"/>
      <c r="BH61" s="1620">
        <v>0</v>
      </c>
      <c r="BI61" s="683">
        <v>0</v>
      </c>
      <c r="BJ61" s="650">
        <v>0</v>
      </c>
      <c r="BK61" s="1300"/>
      <c r="BL61" s="684"/>
      <c r="BM61" s="651"/>
      <c r="BN61" s="1300"/>
      <c r="BO61" s="684"/>
      <c r="BP61" s="651"/>
      <c r="BQ61" s="1300"/>
      <c r="BR61" s="684"/>
      <c r="BS61" s="651"/>
      <c r="BT61" s="1300"/>
      <c r="BU61" s="684"/>
      <c r="BV61" s="651"/>
      <c r="BW61" s="1300"/>
      <c r="BX61" s="684"/>
      <c r="BY61" s="651"/>
      <c r="BZ61" s="1300"/>
      <c r="CA61" s="684"/>
      <c r="CB61" s="651"/>
      <c r="CC61" s="1300"/>
      <c r="CD61" s="684"/>
      <c r="CE61" s="651"/>
      <c r="CF61" s="1300"/>
      <c r="CG61" s="684"/>
      <c r="CH61" s="651"/>
      <c r="CI61" s="1620"/>
      <c r="CJ61" s="683"/>
      <c r="CK61" s="1768"/>
      <c r="CL61" s="642"/>
      <c r="CM61" s="683"/>
      <c r="CN61" s="650"/>
      <c r="CO61" s="642"/>
      <c r="CP61" s="683"/>
      <c r="CQ61" s="650"/>
      <c r="CR61" s="1300"/>
      <c r="CS61" s="684"/>
      <c r="CT61" s="651"/>
      <c r="CU61" s="1300"/>
      <c r="CV61" s="684"/>
      <c r="CW61" s="651"/>
      <c r="CX61" s="1300"/>
      <c r="CY61" s="684"/>
      <c r="CZ61" s="651"/>
      <c r="DA61" s="645">
        <v>0</v>
      </c>
      <c r="DB61" s="686">
        <v>0</v>
      </c>
      <c r="DC61" s="653">
        <v>0</v>
      </c>
      <c r="DD61" s="645">
        <v>0</v>
      </c>
      <c r="DE61" s="686">
        <v>0</v>
      </c>
      <c r="DF61" s="653">
        <v>0</v>
      </c>
      <c r="DG61" s="1300"/>
      <c r="DH61" s="684"/>
      <c r="DI61" s="651"/>
      <c r="DJ61" s="1300"/>
      <c r="DK61" s="684"/>
      <c r="DL61" s="651"/>
      <c r="DM61" s="645">
        <v>0</v>
      </c>
      <c r="DN61" s="686">
        <v>0</v>
      </c>
      <c r="DO61" s="653">
        <v>0</v>
      </c>
      <c r="DP61" s="1300"/>
      <c r="DQ61" s="684"/>
      <c r="DR61" s="651"/>
      <c r="DS61" s="1300"/>
      <c r="DT61" s="684"/>
      <c r="DU61" s="651"/>
      <c r="DV61" s="645">
        <v>0</v>
      </c>
      <c r="DW61" s="686">
        <v>0</v>
      </c>
      <c r="DX61" s="653">
        <v>0</v>
      </c>
      <c r="DY61" s="1651">
        <v>0</v>
      </c>
      <c r="DZ61" s="139"/>
      <c r="EA61" s="139"/>
      <c r="EB61" s="139"/>
      <c r="EC61" s="139"/>
      <c r="ED61" s="139"/>
      <c r="EE61" s="139"/>
      <c r="EF61" s="139"/>
      <c r="EG61" s="139"/>
      <c r="EH61" s="139"/>
      <c r="EI61" s="139"/>
      <c r="EJ61" s="139"/>
      <c r="EK61" s="139"/>
      <c r="EL61" s="139"/>
      <c r="EM61" s="139"/>
      <c r="EN61" s="139"/>
      <c r="EO61" s="139"/>
      <c r="EP61" s="139"/>
      <c r="EQ61" s="139"/>
      <c r="ER61" s="139"/>
      <c r="ES61" s="139"/>
      <c r="ET61" s="139"/>
      <c r="EU61" s="139"/>
      <c r="EV61" s="139"/>
      <c r="EW61" s="139"/>
      <c r="EX61" s="139"/>
      <c r="EY61" s="139"/>
      <c r="EZ61" s="139"/>
      <c r="FA61" s="139"/>
      <c r="FB61" s="139"/>
      <c r="FC61" s="139"/>
      <c r="FD61" s="139"/>
      <c r="FE61" s="139"/>
      <c r="FF61" s="139"/>
      <c r="FG61" s="139"/>
      <c r="FH61" s="139"/>
      <c r="FI61" s="139"/>
      <c r="FJ61" s="139"/>
      <c r="FK61" s="139"/>
      <c r="FL61" s="139"/>
      <c r="FM61" s="139"/>
      <c r="FN61" s="139"/>
      <c r="FO61" s="139"/>
      <c r="FP61" s="139"/>
      <c r="FQ61" s="139"/>
      <c r="FR61" s="139"/>
      <c r="FS61" s="139"/>
      <c r="FT61" s="139"/>
      <c r="FU61" s="139"/>
      <c r="FV61" s="139"/>
      <c r="FW61" s="139"/>
      <c r="FX61" s="139"/>
      <c r="FY61" s="139"/>
      <c r="FZ61" s="139"/>
      <c r="GA61" s="139"/>
      <c r="GB61" s="139"/>
      <c r="GC61" s="139"/>
      <c r="GD61" s="139"/>
      <c r="GE61" s="139"/>
      <c r="GF61" s="139"/>
      <c r="GG61" s="139"/>
      <c r="GH61" s="139"/>
      <c r="GI61" s="139"/>
      <c r="GJ61" s="139"/>
      <c r="GK61" s="139"/>
      <c r="GL61" s="139"/>
      <c r="GM61" s="139"/>
      <c r="GN61" s="139"/>
      <c r="GO61" s="139"/>
      <c r="GP61" s="139"/>
      <c r="GQ61" s="139"/>
      <c r="GR61" s="139"/>
      <c r="GS61" s="139"/>
      <c r="GT61" s="139"/>
      <c r="GU61" s="139"/>
      <c r="GV61" s="139"/>
      <c r="GW61" s="139"/>
      <c r="GX61" s="139"/>
      <c r="GY61" s="139"/>
      <c r="GZ61" s="139"/>
      <c r="HA61" s="139"/>
      <c r="HB61" s="139"/>
      <c r="HC61" s="139"/>
      <c r="HD61" s="139"/>
      <c r="HE61" s="139"/>
      <c r="HF61" s="139"/>
      <c r="HG61" s="139"/>
      <c r="HH61" s="139"/>
      <c r="HI61" s="139"/>
      <c r="HJ61" s="139"/>
      <c r="HK61" s="139"/>
      <c r="HL61" s="139"/>
      <c r="HM61" s="139"/>
      <c r="HN61" s="139"/>
      <c r="HO61" s="139"/>
      <c r="HP61" s="139"/>
    </row>
    <row r="62" spans="1:224" ht="12.75" customHeight="1" x14ac:dyDescent="0.2">
      <c r="A62" s="2304" t="s">
        <v>565</v>
      </c>
      <c r="B62" s="2311" t="s">
        <v>946</v>
      </c>
      <c r="C62" s="1300"/>
      <c r="D62" s="684"/>
      <c r="E62" s="651"/>
      <c r="F62" s="1300"/>
      <c r="G62" s="684"/>
      <c r="H62" s="651"/>
      <c r="I62" s="1300"/>
      <c r="J62" s="684"/>
      <c r="K62" s="651"/>
      <c r="L62" s="1300"/>
      <c r="M62" s="684"/>
      <c r="N62" s="651"/>
      <c r="O62" s="1300"/>
      <c r="P62" s="684"/>
      <c r="Q62" s="651"/>
      <c r="R62" s="1620"/>
      <c r="S62" s="683"/>
      <c r="T62" s="650"/>
      <c r="U62" s="1300"/>
      <c r="V62" s="684"/>
      <c r="W62" s="651"/>
      <c r="X62" s="1300"/>
      <c r="Y62" s="684"/>
      <c r="Z62" s="651"/>
      <c r="AA62" s="1300"/>
      <c r="AB62" s="684"/>
      <c r="AC62" s="651"/>
      <c r="AD62" s="1300"/>
      <c r="AE62" s="684"/>
      <c r="AF62" s="651"/>
      <c r="AG62" s="1300"/>
      <c r="AH62" s="684"/>
      <c r="AI62" s="651"/>
      <c r="AJ62" s="1300"/>
      <c r="AK62" s="684"/>
      <c r="AL62" s="651"/>
      <c r="AM62" s="1300"/>
      <c r="AN62" s="684"/>
      <c r="AO62" s="651"/>
      <c r="AP62" s="1300"/>
      <c r="AQ62" s="684"/>
      <c r="AR62" s="651"/>
      <c r="AS62" s="1300"/>
      <c r="AT62" s="684"/>
      <c r="AU62" s="651"/>
      <c r="AV62" s="1300"/>
      <c r="AW62" s="684"/>
      <c r="AX62" s="651"/>
      <c r="AY62" s="1300"/>
      <c r="AZ62" s="684"/>
      <c r="BA62" s="651"/>
      <c r="BB62" s="1620"/>
      <c r="BC62" s="683"/>
      <c r="BD62" s="650"/>
      <c r="BE62" s="1300"/>
      <c r="BF62" s="684"/>
      <c r="BG62" s="651"/>
      <c r="BH62" s="1620">
        <v>0</v>
      </c>
      <c r="BI62" s="683">
        <v>0</v>
      </c>
      <c r="BJ62" s="650">
        <v>0</v>
      </c>
      <c r="BK62" s="1300"/>
      <c r="BL62" s="684"/>
      <c r="BM62" s="651"/>
      <c r="BN62" s="1300"/>
      <c r="BO62" s="684"/>
      <c r="BP62" s="651"/>
      <c r="BQ62" s="1300"/>
      <c r="BR62" s="684"/>
      <c r="BS62" s="651"/>
      <c r="BT62" s="1300"/>
      <c r="BU62" s="684"/>
      <c r="BV62" s="651"/>
      <c r="BW62" s="1300"/>
      <c r="BX62" s="684"/>
      <c r="BY62" s="651"/>
      <c r="BZ62" s="1300"/>
      <c r="CA62" s="684"/>
      <c r="CB62" s="651"/>
      <c r="CC62" s="1300"/>
      <c r="CD62" s="684"/>
      <c r="CE62" s="651"/>
      <c r="CF62" s="1300"/>
      <c r="CG62" s="684"/>
      <c r="CH62" s="651"/>
      <c r="CI62" s="1620"/>
      <c r="CJ62" s="683"/>
      <c r="CK62" s="1768"/>
      <c r="CL62" s="642"/>
      <c r="CM62" s="683"/>
      <c r="CN62" s="650"/>
      <c r="CO62" s="642"/>
      <c r="CP62" s="683"/>
      <c r="CQ62" s="650"/>
      <c r="CR62" s="1300"/>
      <c r="CS62" s="684"/>
      <c r="CT62" s="651"/>
      <c r="CU62" s="1300"/>
      <c r="CV62" s="684"/>
      <c r="CW62" s="651"/>
      <c r="CX62" s="1300"/>
      <c r="CY62" s="684"/>
      <c r="CZ62" s="651"/>
      <c r="DA62" s="645">
        <v>0</v>
      </c>
      <c r="DB62" s="686">
        <v>0</v>
      </c>
      <c r="DC62" s="653">
        <v>0</v>
      </c>
      <c r="DD62" s="645">
        <v>0</v>
      </c>
      <c r="DE62" s="686">
        <v>0</v>
      </c>
      <c r="DF62" s="653">
        <v>0</v>
      </c>
      <c r="DG62" s="1300"/>
      <c r="DH62" s="684"/>
      <c r="DI62" s="651"/>
      <c r="DJ62" s="1300"/>
      <c r="DK62" s="684"/>
      <c r="DL62" s="651"/>
      <c r="DM62" s="645">
        <v>0</v>
      </c>
      <c r="DN62" s="686">
        <v>0</v>
      </c>
      <c r="DO62" s="653">
        <v>0</v>
      </c>
      <c r="DP62" s="1300"/>
      <c r="DQ62" s="684"/>
      <c r="DR62" s="651"/>
      <c r="DS62" s="1300"/>
      <c r="DT62" s="684"/>
      <c r="DU62" s="651"/>
      <c r="DV62" s="645">
        <v>0</v>
      </c>
      <c r="DW62" s="686">
        <v>0</v>
      </c>
      <c r="DX62" s="653">
        <v>0</v>
      </c>
      <c r="DY62" s="1651">
        <v>0</v>
      </c>
      <c r="DZ62" s="139"/>
      <c r="EA62" s="139"/>
      <c r="EB62" s="139"/>
      <c r="EC62" s="139"/>
      <c r="ED62" s="139"/>
      <c r="EE62" s="139"/>
      <c r="EF62" s="139"/>
      <c r="EG62" s="139"/>
      <c r="EH62" s="139"/>
      <c r="EI62" s="139"/>
      <c r="EJ62" s="139"/>
      <c r="EK62" s="139"/>
      <c r="EL62" s="139"/>
      <c r="EM62" s="139"/>
      <c r="EN62" s="139"/>
      <c r="EO62" s="139"/>
      <c r="EP62" s="139"/>
      <c r="EQ62" s="139"/>
      <c r="ER62" s="139"/>
      <c r="ES62" s="139"/>
      <c r="ET62" s="139"/>
      <c r="EU62" s="139"/>
      <c r="EV62" s="139"/>
      <c r="EW62" s="139"/>
      <c r="EX62" s="139"/>
      <c r="EY62" s="139"/>
      <c r="EZ62" s="139"/>
      <c r="FA62" s="139"/>
      <c r="FB62" s="139"/>
      <c r="FC62" s="139"/>
      <c r="FD62" s="139"/>
      <c r="FE62" s="139"/>
      <c r="FF62" s="139"/>
      <c r="FG62" s="139"/>
      <c r="FH62" s="139"/>
      <c r="FI62" s="139"/>
      <c r="FJ62" s="139"/>
      <c r="FK62" s="139"/>
      <c r="FL62" s="139"/>
      <c r="FM62" s="139"/>
      <c r="FN62" s="139"/>
      <c r="FO62" s="139"/>
      <c r="FP62" s="139"/>
      <c r="FQ62" s="139"/>
      <c r="FR62" s="139"/>
      <c r="FS62" s="139"/>
      <c r="FT62" s="139"/>
      <c r="FU62" s="139"/>
      <c r="FV62" s="139"/>
      <c r="FW62" s="139"/>
      <c r="FX62" s="139"/>
      <c r="FY62" s="139"/>
      <c r="FZ62" s="139"/>
      <c r="GA62" s="139"/>
      <c r="GB62" s="139"/>
      <c r="GC62" s="139"/>
      <c r="GD62" s="139"/>
      <c r="GE62" s="139"/>
      <c r="GF62" s="139"/>
      <c r="GG62" s="139"/>
      <c r="GH62" s="139"/>
      <c r="GI62" s="139"/>
      <c r="GJ62" s="139"/>
      <c r="GK62" s="139"/>
      <c r="GL62" s="139"/>
      <c r="GM62" s="139"/>
      <c r="GN62" s="139"/>
      <c r="GO62" s="139"/>
      <c r="GP62" s="139"/>
      <c r="GQ62" s="139"/>
      <c r="GR62" s="139"/>
      <c r="GS62" s="139"/>
      <c r="GT62" s="139"/>
      <c r="GU62" s="139"/>
      <c r="GV62" s="139"/>
      <c r="GW62" s="139"/>
      <c r="GX62" s="139"/>
      <c r="GY62" s="139"/>
      <c r="GZ62" s="139"/>
      <c r="HA62" s="139"/>
      <c r="HB62" s="139"/>
      <c r="HC62" s="139"/>
      <c r="HD62" s="139"/>
      <c r="HE62" s="139"/>
      <c r="HF62" s="139"/>
      <c r="HG62" s="139"/>
      <c r="HH62" s="139"/>
      <c r="HI62" s="139"/>
      <c r="HJ62" s="139"/>
      <c r="HK62" s="139"/>
      <c r="HL62" s="139"/>
      <c r="HM62" s="139"/>
      <c r="HN62" s="139"/>
      <c r="HO62" s="139"/>
      <c r="HP62" s="139"/>
    </row>
    <row r="63" spans="1:224" ht="12.75" customHeight="1" x14ac:dyDescent="0.2">
      <c r="A63" s="2304" t="s">
        <v>566</v>
      </c>
      <c r="B63" s="2311" t="s">
        <v>950</v>
      </c>
      <c r="C63" s="1300"/>
      <c r="D63" s="684"/>
      <c r="E63" s="651"/>
      <c r="F63" s="1300"/>
      <c r="G63" s="684"/>
      <c r="H63" s="651"/>
      <c r="I63" s="1300"/>
      <c r="J63" s="684"/>
      <c r="K63" s="651"/>
      <c r="L63" s="1300"/>
      <c r="M63" s="684"/>
      <c r="N63" s="651"/>
      <c r="O63" s="1300"/>
      <c r="P63" s="684"/>
      <c r="Q63" s="651"/>
      <c r="R63" s="1620"/>
      <c r="S63" s="683"/>
      <c r="T63" s="650"/>
      <c r="U63" s="1300"/>
      <c r="V63" s="684"/>
      <c r="W63" s="651"/>
      <c r="X63" s="1300"/>
      <c r="Y63" s="684"/>
      <c r="Z63" s="651"/>
      <c r="AA63" s="1300"/>
      <c r="AB63" s="684"/>
      <c r="AC63" s="651"/>
      <c r="AD63" s="1300"/>
      <c r="AE63" s="684"/>
      <c r="AF63" s="651"/>
      <c r="AG63" s="1300"/>
      <c r="AH63" s="684"/>
      <c r="AI63" s="651"/>
      <c r="AJ63" s="1300"/>
      <c r="AK63" s="684"/>
      <c r="AL63" s="651"/>
      <c r="AM63" s="1300"/>
      <c r="AN63" s="684"/>
      <c r="AO63" s="651"/>
      <c r="AP63" s="1300"/>
      <c r="AQ63" s="684"/>
      <c r="AR63" s="651"/>
      <c r="AS63" s="1300"/>
      <c r="AT63" s="684"/>
      <c r="AU63" s="651"/>
      <c r="AV63" s="1300"/>
      <c r="AW63" s="684"/>
      <c r="AX63" s="651"/>
      <c r="AY63" s="1300"/>
      <c r="AZ63" s="684"/>
      <c r="BA63" s="651"/>
      <c r="BB63" s="1620"/>
      <c r="BC63" s="683"/>
      <c r="BD63" s="650"/>
      <c r="BE63" s="1300"/>
      <c r="BF63" s="684"/>
      <c r="BG63" s="651"/>
      <c r="BH63" s="1620">
        <v>0</v>
      </c>
      <c r="BI63" s="683">
        <v>0</v>
      </c>
      <c r="BJ63" s="650">
        <v>0</v>
      </c>
      <c r="BK63" s="1300"/>
      <c r="BL63" s="684"/>
      <c r="BM63" s="651"/>
      <c r="BN63" s="1300"/>
      <c r="BO63" s="684"/>
      <c r="BP63" s="651"/>
      <c r="BQ63" s="1300"/>
      <c r="BR63" s="684"/>
      <c r="BS63" s="651"/>
      <c r="BT63" s="1300"/>
      <c r="BU63" s="684"/>
      <c r="BV63" s="651"/>
      <c r="BW63" s="1300"/>
      <c r="BX63" s="684"/>
      <c r="BY63" s="651"/>
      <c r="BZ63" s="1300"/>
      <c r="CA63" s="684"/>
      <c r="CB63" s="651"/>
      <c r="CC63" s="1300"/>
      <c r="CD63" s="684"/>
      <c r="CE63" s="651"/>
      <c r="CF63" s="1300"/>
      <c r="CG63" s="684"/>
      <c r="CH63" s="651"/>
      <c r="CI63" s="1620"/>
      <c r="CJ63" s="683"/>
      <c r="CK63" s="1768"/>
      <c r="CL63" s="642"/>
      <c r="CM63" s="683"/>
      <c r="CN63" s="650"/>
      <c r="CO63" s="642"/>
      <c r="CP63" s="683"/>
      <c r="CQ63" s="650"/>
      <c r="CR63" s="1300"/>
      <c r="CS63" s="684"/>
      <c r="CT63" s="651"/>
      <c r="CU63" s="1300"/>
      <c r="CV63" s="684"/>
      <c r="CW63" s="651"/>
      <c r="CX63" s="1300"/>
      <c r="CY63" s="684"/>
      <c r="CZ63" s="651"/>
      <c r="DA63" s="645">
        <v>0</v>
      </c>
      <c r="DB63" s="686">
        <v>0</v>
      </c>
      <c r="DC63" s="653">
        <v>0</v>
      </c>
      <c r="DD63" s="645">
        <v>0</v>
      </c>
      <c r="DE63" s="686">
        <v>0</v>
      </c>
      <c r="DF63" s="653">
        <v>0</v>
      </c>
      <c r="DG63" s="1300"/>
      <c r="DH63" s="684"/>
      <c r="DI63" s="651"/>
      <c r="DJ63" s="1300"/>
      <c r="DK63" s="684"/>
      <c r="DL63" s="651"/>
      <c r="DM63" s="645">
        <v>0</v>
      </c>
      <c r="DN63" s="686">
        <v>0</v>
      </c>
      <c r="DO63" s="653">
        <v>0</v>
      </c>
      <c r="DP63" s="1300"/>
      <c r="DQ63" s="684"/>
      <c r="DR63" s="651"/>
      <c r="DS63" s="1300"/>
      <c r="DT63" s="684"/>
      <c r="DU63" s="651"/>
      <c r="DV63" s="645">
        <v>0</v>
      </c>
      <c r="DW63" s="686">
        <v>0</v>
      </c>
      <c r="DX63" s="653">
        <v>0</v>
      </c>
      <c r="DY63" s="1651">
        <v>0</v>
      </c>
      <c r="DZ63" s="139"/>
      <c r="EA63" s="139"/>
      <c r="EB63" s="139"/>
      <c r="EC63" s="139"/>
      <c r="ED63" s="139"/>
      <c r="EE63" s="139"/>
      <c r="EF63" s="139"/>
      <c r="EG63" s="139"/>
      <c r="EH63" s="139"/>
      <c r="EI63" s="139"/>
      <c r="EJ63" s="139"/>
      <c r="EK63" s="139"/>
      <c r="EL63" s="139"/>
      <c r="EM63" s="139"/>
      <c r="EN63" s="139"/>
      <c r="EO63" s="139"/>
      <c r="EP63" s="139"/>
      <c r="EQ63" s="139"/>
      <c r="ER63" s="139"/>
      <c r="ES63" s="139"/>
      <c r="ET63" s="139"/>
      <c r="EU63" s="139"/>
      <c r="EV63" s="139"/>
      <c r="EW63" s="139"/>
      <c r="EX63" s="139"/>
      <c r="EY63" s="139"/>
      <c r="EZ63" s="139"/>
      <c r="FA63" s="139"/>
      <c r="FB63" s="139"/>
      <c r="FC63" s="139"/>
      <c r="FD63" s="139"/>
      <c r="FE63" s="139"/>
      <c r="FF63" s="139"/>
      <c r="FG63" s="139"/>
      <c r="FH63" s="139"/>
      <c r="FI63" s="139"/>
      <c r="FJ63" s="139"/>
      <c r="FK63" s="139"/>
      <c r="FL63" s="139"/>
      <c r="FM63" s="139"/>
      <c r="FN63" s="139"/>
      <c r="FO63" s="139"/>
      <c r="FP63" s="139"/>
      <c r="FQ63" s="139"/>
      <c r="FR63" s="139"/>
      <c r="FS63" s="139"/>
      <c r="FT63" s="139"/>
      <c r="FU63" s="139"/>
      <c r="FV63" s="139"/>
      <c r="FW63" s="139"/>
      <c r="FX63" s="139"/>
      <c r="FY63" s="139"/>
      <c r="FZ63" s="139"/>
      <c r="GA63" s="139"/>
      <c r="GB63" s="139"/>
      <c r="GC63" s="139"/>
      <c r="GD63" s="139"/>
      <c r="GE63" s="139"/>
      <c r="GF63" s="139"/>
      <c r="GG63" s="139"/>
      <c r="GH63" s="139"/>
      <c r="GI63" s="139"/>
      <c r="GJ63" s="139"/>
      <c r="GK63" s="139"/>
      <c r="GL63" s="139"/>
      <c r="GM63" s="139"/>
      <c r="GN63" s="139"/>
      <c r="GO63" s="139"/>
      <c r="GP63" s="139"/>
      <c r="GQ63" s="139"/>
      <c r="GR63" s="139"/>
      <c r="GS63" s="139"/>
      <c r="GT63" s="139"/>
      <c r="GU63" s="139"/>
      <c r="GV63" s="139"/>
      <c r="GW63" s="139"/>
      <c r="GX63" s="139"/>
      <c r="GY63" s="139"/>
      <c r="GZ63" s="139"/>
      <c r="HA63" s="139"/>
      <c r="HB63" s="139"/>
      <c r="HC63" s="139"/>
      <c r="HD63" s="139"/>
      <c r="HE63" s="139"/>
      <c r="HF63" s="139"/>
      <c r="HG63" s="139"/>
      <c r="HH63" s="139"/>
      <c r="HI63" s="139"/>
      <c r="HJ63" s="139"/>
      <c r="HK63" s="139"/>
      <c r="HL63" s="139"/>
      <c r="HM63" s="139"/>
      <c r="HN63" s="139"/>
      <c r="HO63" s="139"/>
      <c r="HP63" s="139"/>
    </row>
    <row r="64" spans="1:224" ht="12.75" customHeight="1" x14ac:dyDescent="0.2">
      <c r="A64" s="2304" t="s">
        <v>37</v>
      </c>
      <c r="B64" s="2312" t="s">
        <v>952</v>
      </c>
      <c r="C64" s="1620">
        <v>19293</v>
      </c>
      <c r="D64" s="683">
        <v>19293</v>
      </c>
      <c r="E64" s="650">
        <v>0</v>
      </c>
      <c r="F64" s="1300"/>
      <c r="G64" s="684"/>
      <c r="H64" s="651"/>
      <c r="I64" s="1300"/>
      <c r="J64" s="684"/>
      <c r="K64" s="651"/>
      <c r="L64" s="1300"/>
      <c r="M64" s="684"/>
      <c r="N64" s="651"/>
      <c r="O64" s="1300"/>
      <c r="P64" s="684"/>
      <c r="Q64" s="651"/>
      <c r="R64" s="1620"/>
      <c r="S64" s="683">
        <v>495000</v>
      </c>
      <c r="T64" s="650">
        <v>495000</v>
      </c>
      <c r="U64" s="1620"/>
      <c r="V64" s="683"/>
      <c r="W64" s="650"/>
      <c r="X64" s="1620"/>
      <c r="Y64" s="683"/>
      <c r="Z64" s="650"/>
      <c r="AA64" s="1300"/>
      <c r="AB64" s="684"/>
      <c r="AC64" s="651"/>
      <c r="AD64" s="1300"/>
      <c r="AE64" s="684"/>
      <c r="AF64" s="651"/>
      <c r="AG64" s="1300"/>
      <c r="AH64" s="684"/>
      <c r="AI64" s="651"/>
      <c r="AJ64" s="1300"/>
      <c r="AK64" s="684"/>
      <c r="AL64" s="651"/>
      <c r="AM64" s="1300"/>
      <c r="AN64" s="683"/>
      <c r="AO64" s="650"/>
      <c r="AP64" s="1300"/>
      <c r="AQ64" s="684"/>
      <c r="AR64" s="651"/>
      <c r="AS64" s="1300"/>
      <c r="AT64" s="684"/>
      <c r="AU64" s="651"/>
      <c r="AV64" s="1300"/>
      <c r="AW64" s="684"/>
      <c r="AX64" s="651"/>
      <c r="AY64" s="1300"/>
      <c r="AZ64" s="684"/>
      <c r="BA64" s="651"/>
      <c r="BB64" s="1620"/>
      <c r="BC64" s="683"/>
      <c r="BD64" s="650"/>
      <c r="BE64" s="1300"/>
      <c r="BF64" s="684"/>
      <c r="BG64" s="651"/>
      <c r="BH64" s="1620">
        <v>19293</v>
      </c>
      <c r="BI64" s="683">
        <v>514293</v>
      </c>
      <c r="BJ64" s="650">
        <v>495000</v>
      </c>
      <c r="BK64" s="1300"/>
      <c r="BL64" s="684"/>
      <c r="BM64" s="651"/>
      <c r="BN64" s="1300"/>
      <c r="BO64" s="684"/>
      <c r="BP64" s="651"/>
      <c r="BQ64" s="1300"/>
      <c r="BR64" s="684"/>
      <c r="BS64" s="651"/>
      <c r="BT64" s="1300"/>
      <c r="BU64" s="684"/>
      <c r="BV64" s="651"/>
      <c r="BW64" s="1300"/>
      <c r="BX64" s="684"/>
      <c r="BY64" s="651"/>
      <c r="BZ64" s="1300"/>
      <c r="CA64" s="684"/>
      <c r="CB64" s="651"/>
      <c r="CC64" s="1300"/>
      <c r="CD64" s="684"/>
      <c r="CE64" s="651"/>
      <c r="CF64" s="1300"/>
      <c r="CG64" s="684"/>
      <c r="CH64" s="651"/>
      <c r="CI64" s="1620"/>
      <c r="CJ64" s="683"/>
      <c r="CK64" s="1768"/>
      <c r="CL64" s="642"/>
      <c r="CM64" s="683"/>
      <c r="CN64" s="650"/>
      <c r="CO64" s="642"/>
      <c r="CP64" s="683"/>
      <c r="CQ64" s="650"/>
      <c r="CR64" s="1620"/>
      <c r="CS64" s="683"/>
      <c r="CT64" s="650"/>
      <c r="CU64" s="1620"/>
      <c r="CV64" s="683"/>
      <c r="CW64" s="650"/>
      <c r="CX64" s="1620"/>
      <c r="CY64" s="683"/>
      <c r="CZ64" s="650"/>
      <c r="DA64" s="645">
        <v>0</v>
      </c>
      <c r="DB64" s="686">
        <v>0</v>
      </c>
      <c r="DC64" s="653">
        <v>0</v>
      </c>
      <c r="DD64" s="645">
        <v>19293</v>
      </c>
      <c r="DE64" s="686">
        <v>514293</v>
      </c>
      <c r="DF64" s="653">
        <v>495000</v>
      </c>
      <c r="DG64" s="1300"/>
      <c r="DH64" s="684"/>
      <c r="DI64" s="651"/>
      <c r="DJ64" s="1300"/>
      <c r="DK64" s="684"/>
      <c r="DL64" s="651"/>
      <c r="DM64" s="645">
        <v>0</v>
      </c>
      <c r="DN64" s="686">
        <v>0</v>
      </c>
      <c r="DO64" s="653">
        <v>0</v>
      </c>
      <c r="DP64" s="1300"/>
      <c r="DQ64" s="684"/>
      <c r="DR64" s="653"/>
      <c r="DS64" s="1300"/>
      <c r="DT64" s="684"/>
      <c r="DU64" s="651"/>
      <c r="DV64" s="645">
        <v>19293</v>
      </c>
      <c r="DW64" s="686">
        <v>514293</v>
      </c>
      <c r="DX64" s="653">
        <v>495000</v>
      </c>
      <c r="DY64" s="1683">
        <v>96.248636477649896</v>
      </c>
      <c r="DZ64" s="139"/>
      <c r="EA64" s="139"/>
      <c r="EB64" s="139"/>
      <c r="EC64" s="139"/>
      <c r="ED64" s="139"/>
      <c r="EE64" s="139"/>
      <c r="EF64" s="139"/>
      <c r="EG64" s="139"/>
      <c r="EH64" s="139"/>
      <c r="EI64" s="139"/>
      <c r="EJ64" s="139"/>
      <c r="EK64" s="139"/>
      <c r="EL64" s="139"/>
      <c r="EM64" s="139"/>
      <c r="EN64" s="139"/>
      <c r="EO64" s="139"/>
      <c r="EP64" s="139"/>
      <c r="EQ64" s="139"/>
      <c r="ER64" s="139"/>
      <c r="ES64" s="139"/>
      <c r="ET64" s="139"/>
      <c r="EU64" s="139"/>
      <c r="EV64" s="139"/>
      <c r="EW64" s="139"/>
      <c r="EX64" s="139"/>
      <c r="EY64" s="139"/>
      <c r="EZ64" s="139"/>
      <c r="FA64" s="139"/>
      <c r="FB64" s="139"/>
      <c r="FC64" s="139"/>
      <c r="FD64" s="139"/>
      <c r="FE64" s="139"/>
      <c r="FF64" s="139"/>
      <c r="FG64" s="139"/>
      <c r="FH64" s="139"/>
      <c r="FI64" s="139"/>
      <c r="FJ64" s="139"/>
      <c r="FK64" s="139"/>
      <c r="FL64" s="139"/>
      <c r="FM64" s="139"/>
      <c r="FN64" s="139"/>
      <c r="FO64" s="139"/>
      <c r="FP64" s="139"/>
      <c r="FQ64" s="139"/>
      <c r="FR64" s="139"/>
      <c r="FS64" s="139"/>
      <c r="FT64" s="139"/>
      <c r="FU64" s="139"/>
      <c r="FV64" s="139"/>
      <c r="FW64" s="139"/>
      <c r="FX64" s="139"/>
      <c r="FY64" s="139"/>
      <c r="FZ64" s="139"/>
      <c r="GA64" s="139"/>
      <c r="GB64" s="139"/>
      <c r="GC64" s="139"/>
      <c r="GD64" s="139"/>
      <c r="GE64" s="139"/>
      <c r="GF64" s="139"/>
      <c r="GG64" s="139"/>
      <c r="GH64" s="139"/>
      <c r="GI64" s="139"/>
      <c r="GJ64" s="139"/>
      <c r="GK64" s="139"/>
      <c r="GL64" s="139"/>
      <c r="GM64" s="139"/>
      <c r="GN64" s="139"/>
      <c r="GO64" s="139"/>
      <c r="GP64" s="139"/>
      <c r="GQ64" s="139"/>
      <c r="GR64" s="139"/>
      <c r="GS64" s="139"/>
      <c r="GT64" s="139"/>
      <c r="GU64" s="139"/>
      <c r="GV64" s="139"/>
      <c r="GW64" s="139"/>
      <c r="GX64" s="139"/>
      <c r="GY64" s="139"/>
      <c r="GZ64" s="139"/>
      <c r="HA64" s="139"/>
      <c r="HB64" s="139"/>
      <c r="HC64" s="139"/>
      <c r="HD64" s="139"/>
      <c r="HE64" s="139"/>
      <c r="HF64" s="139"/>
      <c r="HG64" s="139"/>
      <c r="HH64" s="139"/>
      <c r="HI64" s="139"/>
      <c r="HJ64" s="139"/>
      <c r="HK64" s="139"/>
      <c r="HL64" s="139"/>
      <c r="HM64" s="139"/>
      <c r="HN64" s="139"/>
      <c r="HO64" s="139"/>
      <c r="HP64" s="139"/>
    </row>
    <row r="65" spans="1:238" s="132" customFormat="1" ht="15" customHeight="1" x14ac:dyDescent="0.2">
      <c r="A65" s="2313" t="s">
        <v>112</v>
      </c>
      <c r="B65" s="2314" t="s">
        <v>951</v>
      </c>
      <c r="C65" s="1616">
        <v>0</v>
      </c>
      <c r="D65" s="1611">
        <v>0</v>
      </c>
      <c r="E65" s="1612">
        <v>0</v>
      </c>
      <c r="F65" s="1616">
        <v>0</v>
      </c>
      <c r="G65" s="1611">
        <v>0</v>
      </c>
      <c r="H65" s="1612">
        <v>0</v>
      </c>
      <c r="I65" s="1616">
        <v>0</v>
      </c>
      <c r="J65" s="1611">
        <v>0</v>
      </c>
      <c r="K65" s="1612">
        <v>0</v>
      </c>
      <c r="L65" s="1616">
        <v>0</v>
      </c>
      <c r="M65" s="1611">
        <v>0</v>
      </c>
      <c r="N65" s="1612">
        <v>0</v>
      </c>
      <c r="O65" s="1616">
        <v>0</v>
      </c>
      <c r="P65" s="1611">
        <v>0</v>
      </c>
      <c r="Q65" s="1612">
        <v>0</v>
      </c>
      <c r="R65" s="1616">
        <v>0</v>
      </c>
      <c r="S65" s="1611">
        <v>0</v>
      </c>
      <c r="T65" s="1612">
        <v>0</v>
      </c>
      <c r="U65" s="1616">
        <v>0</v>
      </c>
      <c r="V65" s="1611">
        <v>0</v>
      </c>
      <c r="W65" s="1612">
        <v>0</v>
      </c>
      <c r="X65" s="1616">
        <v>0</v>
      </c>
      <c r="Y65" s="1611">
        <v>0</v>
      </c>
      <c r="Z65" s="1612">
        <v>0</v>
      </c>
      <c r="AA65" s="1616">
        <v>0</v>
      </c>
      <c r="AB65" s="1611">
        <v>0</v>
      </c>
      <c r="AC65" s="1612">
        <v>0</v>
      </c>
      <c r="AD65" s="1616">
        <v>0</v>
      </c>
      <c r="AE65" s="1611">
        <v>0</v>
      </c>
      <c r="AF65" s="1612">
        <v>0</v>
      </c>
      <c r="AG65" s="1616">
        <v>500000</v>
      </c>
      <c r="AH65" s="1611">
        <v>598150</v>
      </c>
      <c r="AI65" s="1612">
        <v>337857.98300000001</v>
      </c>
      <c r="AJ65" s="1616">
        <v>0</v>
      </c>
      <c r="AK65" s="1611">
        <v>0</v>
      </c>
      <c r="AL65" s="1612">
        <v>0</v>
      </c>
      <c r="AM65" s="1616">
        <v>0</v>
      </c>
      <c r="AN65" s="1611">
        <v>0</v>
      </c>
      <c r="AO65" s="1612">
        <v>0</v>
      </c>
      <c r="AP65" s="1616">
        <v>0</v>
      </c>
      <c r="AQ65" s="1611">
        <v>0</v>
      </c>
      <c r="AR65" s="1612">
        <v>0</v>
      </c>
      <c r="AS65" s="1616">
        <v>0</v>
      </c>
      <c r="AT65" s="1611">
        <v>0</v>
      </c>
      <c r="AU65" s="1612">
        <v>0</v>
      </c>
      <c r="AV65" s="1616">
        <v>0</v>
      </c>
      <c r="AW65" s="1611">
        <v>0</v>
      </c>
      <c r="AX65" s="1612">
        <v>0</v>
      </c>
      <c r="AY65" s="1616">
        <v>0</v>
      </c>
      <c r="AZ65" s="1611">
        <v>0</v>
      </c>
      <c r="BA65" s="1612">
        <v>0</v>
      </c>
      <c r="BB65" s="1616">
        <v>0</v>
      </c>
      <c r="BC65" s="1611">
        <v>0</v>
      </c>
      <c r="BD65" s="1612">
        <v>0</v>
      </c>
      <c r="BE65" s="1616">
        <v>1350000</v>
      </c>
      <c r="BF65" s="1611">
        <v>1228340</v>
      </c>
      <c r="BG65" s="1612">
        <v>1248353.334</v>
      </c>
      <c r="BH65" s="1616">
        <v>1850000</v>
      </c>
      <c r="BI65" s="1611">
        <v>1826490</v>
      </c>
      <c r="BJ65" s="1612">
        <v>1586211.317</v>
      </c>
      <c r="BK65" s="1616">
        <v>0</v>
      </c>
      <c r="BL65" s="1611">
        <v>0</v>
      </c>
      <c r="BM65" s="1612">
        <v>0</v>
      </c>
      <c r="BN65" s="1616">
        <v>0</v>
      </c>
      <c r="BO65" s="1611">
        <v>0</v>
      </c>
      <c r="BP65" s="1612">
        <v>0</v>
      </c>
      <c r="BQ65" s="1616">
        <v>0</v>
      </c>
      <c r="BR65" s="1611">
        <v>0</v>
      </c>
      <c r="BS65" s="1612">
        <v>0</v>
      </c>
      <c r="BT65" s="1616">
        <v>0</v>
      </c>
      <c r="BU65" s="1611">
        <v>0</v>
      </c>
      <c r="BV65" s="1612">
        <v>0</v>
      </c>
      <c r="BW65" s="1616">
        <v>0</v>
      </c>
      <c r="BX65" s="1611">
        <v>0</v>
      </c>
      <c r="BY65" s="1612">
        <v>0</v>
      </c>
      <c r="BZ65" s="1616">
        <v>0</v>
      </c>
      <c r="CA65" s="1611">
        <v>0</v>
      </c>
      <c r="CB65" s="1612">
        <v>0</v>
      </c>
      <c r="CC65" s="1616">
        <v>0</v>
      </c>
      <c r="CD65" s="1611">
        <v>0</v>
      </c>
      <c r="CE65" s="1612">
        <v>0</v>
      </c>
      <c r="CF65" s="1616">
        <v>0</v>
      </c>
      <c r="CG65" s="1611">
        <v>0</v>
      </c>
      <c r="CH65" s="1612">
        <v>0</v>
      </c>
      <c r="CI65" s="1616">
        <v>0</v>
      </c>
      <c r="CJ65" s="1611">
        <v>0</v>
      </c>
      <c r="CK65" s="1772">
        <v>0</v>
      </c>
      <c r="CL65" s="1616">
        <v>0</v>
      </c>
      <c r="CM65" s="1611">
        <v>0</v>
      </c>
      <c r="CN65" s="1612">
        <v>0</v>
      </c>
      <c r="CO65" s="1616">
        <v>0</v>
      </c>
      <c r="CP65" s="1611">
        <v>0</v>
      </c>
      <c r="CQ65" s="1612">
        <v>0</v>
      </c>
      <c r="CR65" s="1616">
        <v>0</v>
      </c>
      <c r="CS65" s="1611">
        <v>0</v>
      </c>
      <c r="CT65" s="1612">
        <v>0</v>
      </c>
      <c r="CU65" s="1616">
        <v>0</v>
      </c>
      <c r="CV65" s="1611">
        <v>0</v>
      </c>
      <c r="CW65" s="1612">
        <v>0</v>
      </c>
      <c r="CX65" s="1616">
        <v>0</v>
      </c>
      <c r="CY65" s="1611">
        <v>0</v>
      </c>
      <c r="CZ65" s="1612">
        <v>0</v>
      </c>
      <c r="DA65" s="1616">
        <v>0</v>
      </c>
      <c r="DB65" s="1611">
        <v>0</v>
      </c>
      <c r="DC65" s="1612">
        <v>0</v>
      </c>
      <c r="DD65" s="1616">
        <v>1850000</v>
      </c>
      <c r="DE65" s="1611">
        <v>1826490</v>
      </c>
      <c r="DF65" s="1612">
        <v>1586211.317</v>
      </c>
      <c r="DG65" s="1616">
        <v>0</v>
      </c>
      <c r="DH65" s="1611">
        <v>0</v>
      </c>
      <c r="DI65" s="1612">
        <v>0</v>
      </c>
      <c r="DJ65" s="1616">
        <v>1000</v>
      </c>
      <c r="DK65" s="1611">
        <v>42</v>
      </c>
      <c r="DL65" s="1612">
        <v>155.11699999999999</v>
      </c>
      <c r="DM65" s="1616">
        <v>1000</v>
      </c>
      <c r="DN65" s="1611">
        <v>42</v>
      </c>
      <c r="DO65" s="1612">
        <v>155.11699999999999</v>
      </c>
      <c r="DP65" s="1616">
        <v>0</v>
      </c>
      <c r="DQ65" s="1611">
        <v>0</v>
      </c>
      <c r="DR65" s="1612">
        <v>0</v>
      </c>
      <c r="DS65" s="1616">
        <v>0</v>
      </c>
      <c r="DT65" s="1611">
        <v>0</v>
      </c>
      <c r="DU65" s="1612">
        <v>0</v>
      </c>
      <c r="DV65" s="1616">
        <v>1851000</v>
      </c>
      <c r="DW65" s="1611">
        <v>1826532</v>
      </c>
      <c r="DX65" s="1612">
        <v>1586366.4340000001</v>
      </c>
      <c r="DY65" s="1657">
        <v>86.851280678356588</v>
      </c>
      <c r="DZ65" s="585"/>
      <c r="EA65" s="585"/>
      <c r="EB65" s="585"/>
      <c r="EC65" s="585"/>
      <c r="ED65" s="585"/>
      <c r="EE65" s="585"/>
      <c r="EF65" s="585"/>
      <c r="EG65" s="585"/>
      <c r="EH65" s="585"/>
      <c r="EI65" s="585"/>
      <c r="EJ65" s="585"/>
      <c r="EK65" s="585"/>
      <c r="EL65" s="585"/>
      <c r="EM65" s="585"/>
      <c r="EN65" s="585"/>
      <c r="EO65" s="585"/>
      <c r="EP65" s="585"/>
      <c r="EQ65" s="585"/>
      <c r="ER65" s="585"/>
      <c r="ES65" s="585"/>
      <c r="ET65" s="585"/>
      <c r="EU65" s="585"/>
      <c r="EV65" s="585"/>
      <c r="EW65" s="585"/>
      <c r="EX65" s="585"/>
      <c r="EY65" s="585"/>
      <c r="EZ65" s="585"/>
      <c r="FA65" s="585"/>
      <c r="FB65" s="585"/>
      <c r="FC65" s="585"/>
      <c r="FD65" s="585"/>
      <c r="FE65" s="585"/>
      <c r="FF65" s="585"/>
      <c r="FG65" s="585"/>
      <c r="FH65" s="585"/>
      <c r="FI65" s="585"/>
      <c r="FJ65" s="585"/>
      <c r="FK65" s="585"/>
      <c r="FL65" s="585"/>
      <c r="FM65" s="585"/>
      <c r="FN65" s="585"/>
      <c r="FO65" s="585"/>
      <c r="FP65" s="585"/>
      <c r="FQ65" s="585"/>
      <c r="FR65" s="585"/>
      <c r="FS65" s="585"/>
      <c r="FT65" s="585"/>
      <c r="FU65" s="585"/>
      <c r="FV65" s="585"/>
      <c r="FW65" s="585"/>
      <c r="FX65" s="585"/>
      <c r="FY65" s="585"/>
      <c r="FZ65" s="585"/>
      <c r="GA65" s="585"/>
      <c r="GB65" s="585"/>
      <c r="GC65" s="585"/>
      <c r="GD65" s="585"/>
      <c r="GE65" s="585"/>
      <c r="GF65" s="585"/>
      <c r="GG65" s="585"/>
      <c r="GH65" s="585"/>
      <c r="GI65" s="585"/>
      <c r="GJ65" s="585"/>
      <c r="GK65" s="585"/>
      <c r="GL65" s="585"/>
      <c r="GM65" s="585"/>
      <c r="GN65" s="585"/>
      <c r="GO65" s="585"/>
      <c r="GP65" s="585"/>
      <c r="GQ65" s="585"/>
      <c r="GR65" s="585"/>
      <c r="GS65" s="585"/>
      <c r="GT65" s="585"/>
      <c r="GU65" s="585"/>
      <c r="GV65" s="585"/>
      <c r="GW65" s="585"/>
      <c r="GX65" s="585"/>
      <c r="GY65" s="585"/>
      <c r="GZ65" s="585"/>
      <c r="HA65" s="585"/>
      <c r="HB65" s="585"/>
      <c r="HC65" s="585"/>
      <c r="HD65" s="585"/>
      <c r="HE65" s="585"/>
      <c r="HF65" s="585"/>
      <c r="HG65" s="585"/>
      <c r="HH65" s="585"/>
      <c r="HI65" s="585"/>
      <c r="HJ65" s="585"/>
      <c r="HK65" s="585"/>
      <c r="HL65" s="585"/>
      <c r="HM65" s="585"/>
      <c r="HN65" s="585"/>
      <c r="HO65" s="585"/>
      <c r="HP65" s="585"/>
      <c r="HQ65" s="585"/>
      <c r="HR65" s="585"/>
      <c r="HS65" s="585"/>
      <c r="HT65" s="585"/>
      <c r="HU65" s="585"/>
      <c r="HV65" s="585"/>
      <c r="HW65" s="585"/>
      <c r="HX65" s="585"/>
      <c r="HY65" s="585"/>
      <c r="HZ65" s="585"/>
      <c r="IA65" s="585"/>
      <c r="IB65" s="585"/>
      <c r="IC65" s="585"/>
      <c r="ID65" s="585"/>
    </row>
    <row r="66" spans="1:238" ht="12.75" customHeight="1" x14ac:dyDescent="0.2">
      <c r="A66" s="2304" t="s">
        <v>38</v>
      </c>
      <c r="B66" s="2305" t="s">
        <v>929</v>
      </c>
      <c r="C66" s="644"/>
      <c r="D66" s="685"/>
      <c r="E66" s="652"/>
      <c r="F66" s="644"/>
      <c r="G66" s="685"/>
      <c r="H66" s="652"/>
      <c r="I66" s="644"/>
      <c r="J66" s="685"/>
      <c r="K66" s="652"/>
      <c r="L66" s="644"/>
      <c r="M66" s="685"/>
      <c r="N66" s="652"/>
      <c r="O66" s="644"/>
      <c r="P66" s="685"/>
      <c r="Q66" s="652"/>
      <c r="R66" s="644"/>
      <c r="S66" s="685"/>
      <c r="T66" s="652"/>
      <c r="U66" s="644"/>
      <c r="V66" s="685"/>
      <c r="W66" s="652"/>
      <c r="X66" s="644"/>
      <c r="Y66" s="685"/>
      <c r="Z66" s="652"/>
      <c r="AA66" s="644"/>
      <c r="AB66" s="685"/>
      <c r="AC66" s="652"/>
      <c r="AD66" s="644"/>
      <c r="AE66" s="685"/>
      <c r="AF66" s="652"/>
      <c r="AG66" s="644"/>
      <c r="AH66" s="685"/>
      <c r="AI66" s="652"/>
      <c r="AJ66" s="644"/>
      <c r="AK66" s="685"/>
      <c r="AL66" s="652"/>
      <c r="AM66" s="644"/>
      <c r="AN66" s="685"/>
      <c r="AO66" s="652"/>
      <c r="AP66" s="644"/>
      <c r="AQ66" s="685"/>
      <c r="AR66" s="652"/>
      <c r="AS66" s="644"/>
      <c r="AT66" s="685"/>
      <c r="AU66" s="652"/>
      <c r="AV66" s="644"/>
      <c r="AW66" s="685"/>
      <c r="AX66" s="652"/>
      <c r="AY66" s="644"/>
      <c r="AZ66" s="685"/>
      <c r="BA66" s="652"/>
      <c r="BB66" s="644"/>
      <c r="BC66" s="685"/>
      <c r="BD66" s="652"/>
      <c r="BE66" s="644"/>
      <c r="BF66" s="685"/>
      <c r="BG66" s="652"/>
      <c r="BH66" s="1638">
        <v>0</v>
      </c>
      <c r="BI66" s="1639">
        <v>0</v>
      </c>
      <c r="BJ66" s="1640">
        <v>0</v>
      </c>
      <c r="BK66" s="644"/>
      <c r="BL66" s="685"/>
      <c r="BM66" s="652"/>
      <c r="BN66" s="644"/>
      <c r="BO66" s="685"/>
      <c r="BP66" s="652"/>
      <c r="BQ66" s="644"/>
      <c r="BR66" s="685"/>
      <c r="BS66" s="652"/>
      <c r="BT66" s="644"/>
      <c r="BU66" s="685"/>
      <c r="BV66" s="652"/>
      <c r="BW66" s="644"/>
      <c r="BX66" s="685"/>
      <c r="BY66" s="652"/>
      <c r="BZ66" s="644"/>
      <c r="CA66" s="685"/>
      <c r="CB66" s="652"/>
      <c r="CC66" s="644"/>
      <c r="CD66" s="685"/>
      <c r="CE66" s="652"/>
      <c r="CF66" s="644"/>
      <c r="CG66" s="685"/>
      <c r="CH66" s="652"/>
      <c r="CI66" s="644"/>
      <c r="CJ66" s="685"/>
      <c r="CK66" s="1770"/>
      <c r="CL66" s="644"/>
      <c r="CM66" s="685"/>
      <c r="CN66" s="652"/>
      <c r="CO66" s="1788"/>
      <c r="CP66" s="1789"/>
      <c r="CQ66" s="1790"/>
      <c r="CR66" s="644"/>
      <c r="CS66" s="685"/>
      <c r="CT66" s="652"/>
      <c r="CU66" s="644"/>
      <c r="CV66" s="685"/>
      <c r="CW66" s="652"/>
      <c r="CX66" s="644"/>
      <c r="CY66" s="685"/>
      <c r="CZ66" s="652"/>
      <c r="DA66" s="1589">
        <v>0</v>
      </c>
      <c r="DB66" s="1590">
        <v>0</v>
      </c>
      <c r="DC66" s="1591">
        <v>0</v>
      </c>
      <c r="DD66" s="1589">
        <v>0</v>
      </c>
      <c r="DE66" s="1590">
        <v>0</v>
      </c>
      <c r="DF66" s="1591">
        <v>0</v>
      </c>
      <c r="DG66" s="644"/>
      <c r="DH66" s="685"/>
      <c r="DI66" s="652"/>
      <c r="DJ66" s="644"/>
      <c r="DK66" s="685"/>
      <c r="DL66" s="652"/>
      <c r="DM66" s="1589">
        <v>0</v>
      </c>
      <c r="DN66" s="1590">
        <v>0</v>
      </c>
      <c r="DO66" s="1591">
        <v>0</v>
      </c>
      <c r="DP66" s="644"/>
      <c r="DQ66" s="685"/>
      <c r="DR66" s="652"/>
      <c r="DS66" s="644"/>
      <c r="DT66" s="685"/>
      <c r="DU66" s="652"/>
      <c r="DV66" s="1589">
        <v>0</v>
      </c>
      <c r="DW66" s="1590">
        <v>0</v>
      </c>
      <c r="DX66" s="1591">
        <v>0</v>
      </c>
      <c r="DY66" s="1140">
        <v>0</v>
      </c>
      <c r="DZ66" s="139"/>
      <c r="EA66" s="139"/>
      <c r="EB66" s="139"/>
      <c r="EC66" s="139"/>
      <c r="ED66" s="139"/>
      <c r="EE66" s="139"/>
      <c r="EF66" s="139"/>
      <c r="EG66" s="139"/>
      <c r="EH66" s="139"/>
      <c r="EI66" s="139"/>
      <c r="EJ66" s="139"/>
      <c r="EK66" s="139"/>
      <c r="EL66" s="139"/>
      <c r="EM66" s="139"/>
      <c r="EN66" s="139"/>
      <c r="EO66" s="139"/>
      <c r="EP66" s="139"/>
      <c r="EQ66" s="139"/>
      <c r="ER66" s="139"/>
      <c r="ES66" s="139"/>
      <c r="ET66" s="139"/>
      <c r="EU66" s="139"/>
      <c r="EV66" s="139"/>
      <c r="EW66" s="139"/>
      <c r="EX66" s="139"/>
      <c r="EY66" s="139"/>
      <c r="EZ66" s="139"/>
      <c r="FA66" s="139"/>
      <c r="FB66" s="139"/>
      <c r="FC66" s="139"/>
      <c r="FD66" s="139"/>
      <c r="FE66" s="139"/>
      <c r="FF66" s="139"/>
      <c r="FG66" s="139"/>
      <c r="FH66" s="139"/>
      <c r="FI66" s="139"/>
      <c r="FJ66" s="139"/>
      <c r="FK66" s="139"/>
      <c r="FL66" s="139"/>
      <c r="FM66" s="139"/>
      <c r="FN66" s="139"/>
      <c r="FO66" s="139"/>
      <c r="FP66" s="139"/>
      <c r="FQ66" s="139"/>
      <c r="FR66" s="139"/>
      <c r="FS66" s="139"/>
      <c r="FT66" s="139"/>
      <c r="FU66" s="139"/>
      <c r="FV66" s="139"/>
      <c r="FW66" s="139"/>
      <c r="FX66" s="139"/>
      <c r="FY66" s="139"/>
      <c r="FZ66" s="139"/>
      <c r="GA66" s="139"/>
      <c r="GB66" s="139"/>
      <c r="GC66" s="139"/>
      <c r="GD66" s="139"/>
      <c r="GE66" s="139"/>
      <c r="GF66" s="139"/>
      <c r="GG66" s="139"/>
      <c r="GH66" s="139"/>
      <c r="GI66" s="139"/>
      <c r="GJ66" s="139"/>
      <c r="GK66" s="139"/>
      <c r="GL66" s="139"/>
      <c r="GM66" s="139"/>
      <c r="GN66" s="139"/>
      <c r="GO66" s="139"/>
      <c r="GP66" s="139"/>
      <c r="GQ66" s="139"/>
      <c r="GR66" s="139"/>
      <c r="GS66" s="139"/>
      <c r="GT66" s="139"/>
      <c r="GU66" s="139"/>
      <c r="GV66" s="139"/>
      <c r="GW66" s="139"/>
      <c r="GX66" s="139"/>
      <c r="GY66" s="139"/>
      <c r="GZ66" s="139"/>
      <c r="HA66" s="139"/>
      <c r="HB66" s="139"/>
      <c r="HC66" s="139"/>
      <c r="HD66" s="139"/>
      <c r="HE66" s="139"/>
      <c r="HF66" s="139"/>
      <c r="HG66" s="139"/>
      <c r="HH66" s="139"/>
      <c r="HI66" s="139"/>
      <c r="HJ66" s="139"/>
      <c r="HK66" s="139"/>
      <c r="HL66" s="139"/>
      <c r="HM66" s="139"/>
      <c r="HN66" s="139"/>
      <c r="HO66" s="139"/>
      <c r="HP66" s="139"/>
    </row>
    <row r="67" spans="1:238" ht="12.75" customHeight="1" x14ac:dyDescent="0.2">
      <c r="A67" s="2304" t="s">
        <v>39</v>
      </c>
      <c r="B67" s="2305" t="s">
        <v>930</v>
      </c>
      <c r="C67" s="1617">
        <v>0</v>
      </c>
      <c r="D67" s="1618">
        <v>0</v>
      </c>
      <c r="E67" s="1619">
        <v>0</v>
      </c>
      <c r="F67" s="1617">
        <v>0</v>
      </c>
      <c r="G67" s="1618">
        <v>0</v>
      </c>
      <c r="H67" s="1619">
        <v>0</v>
      </c>
      <c r="I67" s="1617">
        <v>0</v>
      </c>
      <c r="J67" s="1618">
        <v>0</v>
      </c>
      <c r="K67" s="1619">
        <v>0</v>
      </c>
      <c r="L67" s="1617">
        <v>0</v>
      </c>
      <c r="M67" s="1618">
        <v>0</v>
      </c>
      <c r="N67" s="1619">
        <v>0</v>
      </c>
      <c r="O67" s="1617">
        <v>0</v>
      </c>
      <c r="P67" s="1618">
        <v>0</v>
      </c>
      <c r="Q67" s="1619">
        <v>0</v>
      </c>
      <c r="R67" s="1617">
        <v>0</v>
      </c>
      <c r="S67" s="1618">
        <v>0</v>
      </c>
      <c r="T67" s="1619">
        <v>0</v>
      </c>
      <c r="U67" s="1617">
        <v>0</v>
      </c>
      <c r="V67" s="1618">
        <v>0</v>
      </c>
      <c r="W67" s="1619">
        <v>0</v>
      </c>
      <c r="X67" s="1617">
        <v>0</v>
      </c>
      <c r="Y67" s="1618">
        <v>0</v>
      </c>
      <c r="Z67" s="1619">
        <v>0</v>
      </c>
      <c r="AA67" s="1617">
        <v>0</v>
      </c>
      <c r="AB67" s="1618">
        <v>0</v>
      </c>
      <c r="AC67" s="1619">
        <v>0</v>
      </c>
      <c r="AD67" s="1617">
        <v>0</v>
      </c>
      <c r="AE67" s="1618">
        <v>0</v>
      </c>
      <c r="AF67" s="1619">
        <v>0</v>
      </c>
      <c r="AG67" s="1617">
        <v>500000</v>
      </c>
      <c r="AH67" s="1618">
        <v>598150</v>
      </c>
      <c r="AI67" s="1619">
        <v>337857.98300000001</v>
      </c>
      <c r="AJ67" s="1617">
        <v>0</v>
      </c>
      <c r="AK67" s="1618">
        <v>0</v>
      </c>
      <c r="AL67" s="1619">
        <v>0</v>
      </c>
      <c r="AM67" s="1617">
        <v>0</v>
      </c>
      <c r="AN67" s="1618">
        <v>0</v>
      </c>
      <c r="AO67" s="1619">
        <v>0</v>
      </c>
      <c r="AP67" s="1617">
        <v>0</v>
      </c>
      <c r="AQ67" s="1618">
        <v>0</v>
      </c>
      <c r="AR67" s="1619">
        <v>0</v>
      </c>
      <c r="AS67" s="1617">
        <v>0</v>
      </c>
      <c r="AT67" s="1618">
        <v>0</v>
      </c>
      <c r="AU67" s="1619">
        <v>0</v>
      </c>
      <c r="AV67" s="1617">
        <v>0</v>
      </c>
      <c r="AW67" s="1618">
        <v>0</v>
      </c>
      <c r="AX67" s="1619">
        <v>0</v>
      </c>
      <c r="AY67" s="1617">
        <v>0</v>
      </c>
      <c r="AZ67" s="1618">
        <v>0</v>
      </c>
      <c r="BA67" s="1619">
        <v>0</v>
      </c>
      <c r="BB67" s="1617">
        <v>0</v>
      </c>
      <c r="BC67" s="1618">
        <v>0</v>
      </c>
      <c r="BD67" s="1619">
        <v>0</v>
      </c>
      <c r="BE67" s="1617">
        <v>1350000</v>
      </c>
      <c r="BF67" s="1618">
        <v>1220600</v>
      </c>
      <c r="BG67" s="1619">
        <v>1240613.334</v>
      </c>
      <c r="BH67" s="1617">
        <v>1850000</v>
      </c>
      <c r="BI67" s="1618">
        <v>1818750</v>
      </c>
      <c r="BJ67" s="1619">
        <v>1578471.317</v>
      </c>
      <c r="BK67" s="1617">
        <v>0</v>
      </c>
      <c r="BL67" s="1618">
        <v>0</v>
      </c>
      <c r="BM67" s="1619">
        <v>0</v>
      </c>
      <c r="BN67" s="1617">
        <v>0</v>
      </c>
      <c r="BO67" s="1618">
        <v>0</v>
      </c>
      <c r="BP67" s="1619">
        <v>0</v>
      </c>
      <c r="BQ67" s="1617">
        <v>0</v>
      </c>
      <c r="BR67" s="1618">
        <v>0</v>
      </c>
      <c r="BS67" s="1619">
        <v>0</v>
      </c>
      <c r="BT67" s="1617">
        <v>0</v>
      </c>
      <c r="BU67" s="1618">
        <v>0</v>
      </c>
      <c r="BV67" s="1619">
        <v>0</v>
      </c>
      <c r="BW67" s="1617">
        <v>0</v>
      </c>
      <c r="BX67" s="1618">
        <v>0</v>
      </c>
      <c r="BY67" s="1619">
        <v>0</v>
      </c>
      <c r="BZ67" s="1617">
        <v>0</v>
      </c>
      <c r="CA67" s="1618">
        <v>0</v>
      </c>
      <c r="CB67" s="1619">
        <v>0</v>
      </c>
      <c r="CC67" s="1617">
        <v>0</v>
      </c>
      <c r="CD67" s="1618">
        <v>0</v>
      </c>
      <c r="CE67" s="1619">
        <v>0</v>
      </c>
      <c r="CF67" s="1617">
        <v>0</v>
      </c>
      <c r="CG67" s="1618">
        <v>0</v>
      </c>
      <c r="CH67" s="1619">
        <v>0</v>
      </c>
      <c r="CI67" s="1617">
        <v>0</v>
      </c>
      <c r="CJ67" s="1618">
        <v>0</v>
      </c>
      <c r="CK67" s="1780">
        <v>0</v>
      </c>
      <c r="CL67" s="1617">
        <v>0</v>
      </c>
      <c r="CM67" s="1618">
        <v>0</v>
      </c>
      <c r="CN67" s="1619">
        <v>0</v>
      </c>
      <c r="CO67" s="1617">
        <v>0</v>
      </c>
      <c r="CP67" s="1618">
        <v>0</v>
      </c>
      <c r="CQ67" s="1619">
        <v>0</v>
      </c>
      <c r="CR67" s="1617">
        <v>0</v>
      </c>
      <c r="CS67" s="1618">
        <v>0</v>
      </c>
      <c r="CT67" s="1619">
        <v>0</v>
      </c>
      <c r="CU67" s="1617">
        <v>0</v>
      </c>
      <c r="CV67" s="1618">
        <v>0</v>
      </c>
      <c r="CW67" s="1619">
        <v>0</v>
      </c>
      <c r="CX67" s="1617">
        <v>0</v>
      </c>
      <c r="CY67" s="1618">
        <v>0</v>
      </c>
      <c r="CZ67" s="1619">
        <v>0</v>
      </c>
      <c r="DA67" s="1617">
        <v>0</v>
      </c>
      <c r="DB67" s="1618">
        <v>0</v>
      </c>
      <c r="DC67" s="1619">
        <v>0</v>
      </c>
      <c r="DD67" s="1617">
        <v>1850000</v>
      </c>
      <c r="DE67" s="1618">
        <v>1818750</v>
      </c>
      <c r="DF67" s="1619">
        <v>1578471.317</v>
      </c>
      <c r="DG67" s="1617">
        <v>0</v>
      </c>
      <c r="DH67" s="1618">
        <v>0</v>
      </c>
      <c r="DI67" s="1619">
        <v>0</v>
      </c>
      <c r="DJ67" s="1617">
        <v>0</v>
      </c>
      <c r="DK67" s="1618">
        <v>0</v>
      </c>
      <c r="DL67" s="1619">
        <v>0</v>
      </c>
      <c r="DM67" s="1617">
        <v>0</v>
      </c>
      <c r="DN67" s="1618">
        <v>0</v>
      </c>
      <c r="DO67" s="1619">
        <v>0</v>
      </c>
      <c r="DP67" s="1617">
        <v>0</v>
      </c>
      <c r="DQ67" s="1618">
        <v>0</v>
      </c>
      <c r="DR67" s="1619">
        <v>0</v>
      </c>
      <c r="DS67" s="1617">
        <v>0</v>
      </c>
      <c r="DT67" s="1618">
        <v>0</v>
      </c>
      <c r="DU67" s="1619">
        <v>0</v>
      </c>
      <c r="DV67" s="1617">
        <v>1850000</v>
      </c>
      <c r="DW67" s="1618">
        <v>1818750</v>
      </c>
      <c r="DX67" s="1619">
        <v>1578471.317</v>
      </c>
      <c r="DY67" s="1649">
        <v>86.788800934707908</v>
      </c>
      <c r="DZ67" s="139"/>
      <c r="EA67" s="139"/>
      <c r="EB67" s="139"/>
      <c r="EC67" s="139"/>
      <c r="ED67" s="139"/>
      <c r="EE67" s="139"/>
      <c r="EF67" s="139"/>
      <c r="EG67" s="139"/>
      <c r="EH67" s="139"/>
      <c r="EI67" s="139"/>
      <c r="EJ67" s="139"/>
      <c r="EK67" s="139"/>
      <c r="EL67" s="139"/>
      <c r="EM67" s="139"/>
      <c r="EN67" s="139"/>
      <c r="EO67" s="139"/>
      <c r="EP67" s="139"/>
      <c r="EQ67" s="139"/>
      <c r="ER67" s="139"/>
      <c r="ES67" s="139"/>
      <c r="ET67" s="139"/>
      <c r="EU67" s="139"/>
      <c r="EV67" s="139"/>
      <c r="EW67" s="139"/>
      <c r="EX67" s="139"/>
      <c r="EY67" s="139"/>
      <c r="EZ67" s="139"/>
      <c r="FA67" s="139"/>
      <c r="FB67" s="139"/>
      <c r="FC67" s="139"/>
      <c r="FD67" s="139"/>
      <c r="FE67" s="139"/>
      <c r="FF67" s="139"/>
      <c r="FG67" s="139"/>
      <c r="FH67" s="139"/>
      <c r="FI67" s="139"/>
      <c r="FJ67" s="139"/>
      <c r="FK67" s="139"/>
      <c r="FL67" s="139"/>
      <c r="FM67" s="139"/>
      <c r="FN67" s="139"/>
      <c r="FO67" s="139"/>
      <c r="FP67" s="139"/>
      <c r="FQ67" s="139"/>
      <c r="FR67" s="139"/>
      <c r="FS67" s="139"/>
      <c r="FT67" s="139"/>
      <c r="FU67" s="139"/>
      <c r="FV67" s="139"/>
      <c r="FW67" s="139"/>
      <c r="FX67" s="139"/>
      <c r="FY67" s="139"/>
      <c r="FZ67" s="139"/>
      <c r="GA67" s="139"/>
      <c r="GB67" s="139"/>
      <c r="GC67" s="139"/>
      <c r="GD67" s="139"/>
      <c r="GE67" s="139"/>
      <c r="GF67" s="139"/>
      <c r="GG67" s="139"/>
      <c r="GH67" s="139"/>
      <c r="GI67" s="139"/>
      <c r="GJ67" s="139"/>
      <c r="GK67" s="139"/>
      <c r="GL67" s="139"/>
      <c r="GM67" s="139"/>
      <c r="GN67" s="139"/>
      <c r="GO67" s="139"/>
      <c r="GP67" s="139"/>
      <c r="GQ67" s="139"/>
      <c r="GR67" s="139"/>
      <c r="GS67" s="139"/>
      <c r="GT67" s="139"/>
      <c r="GU67" s="139"/>
      <c r="GV67" s="139"/>
      <c r="GW67" s="139"/>
      <c r="GX67" s="139"/>
      <c r="GY67" s="139"/>
      <c r="GZ67" s="139"/>
      <c r="HA67" s="139"/>
      <c r="HB67" s="139"/>
      <c r="HC67" s="139"/>
      <c r="HD67" s="139"/>
      <c r="HE67" s="139"/>
      <c r="HF67" s="139"/>
      <c r="HG67" s="139"/>
      <c r="HH67" s="139"/>
      <c r="HI67" s="139"/>
      <c r="HJ67" s="139"/>
      <c r="HK67" s="139"/>
      <c r="HL67" s="139"/>
      <c r="HM67" s="139"/>
      <c r="HN67" s="139"/>
      <c r="HO67" s="139"/>
      <c r="HP67" s="139"/>
    </row>
    <row r="68" spans="1:238" ht="12.75" customHeight="1" x14ac:dyDescent="0.2">
      <c r="A68" s="2319"/>
      <c r="B68" s="2320" t="s">
        <v>33</v>
      </c>
      <c r="C68" s="1620">
        <v>0</v>
      </c>
      <c r="D68" s="683">
        <v>0</v>
      </c>
      <c r="E68" s="650">
        <v>0</v>
      </c>
      <c r="F68" s="1620">
        <v>0</v>
      </c>
      <c r="G68" s="683">
        <v>0</v>
      </c>
      <c r="H68" s="650">
        <v>0</v>
      </c>
      <c r="I68" s="1620">
        <v>0</v>
      </c>
      <c r="J68" s="683">
        <v>0</v>
      </c>
      <c r="K68" s="650">
        <v>0</v>
      </c>
      <c r="L68" s="1620">
        <v>0</v>
      </c>
      <c r="M68" s="683">
        <v>0</v>
      </c>
      <c r="N68" s="650">
        <v>0</v>
      </c>
      <c r="O68" s="1620">
        <v>0</v>
      </c>
      <c r="P68" s="683">
        <v>0</v>
      </c>
      <c r="Q68" s="650">
        <v>0</v>
      </c>
      <c r="R68" s="1620">
        <v>0</v>
      </c>
      <c r="S68" s="683">
        <v>0</v>
      </c>
      <c r="T68" s="650">
        <v>0</v>
      </c>
      <c r="U68" s="1620">
        <v>0</v>
      </c>
      <c r="V68" s="683">
        <v>0</v>
      </c>
      <c r="W68" s="650">
        <v>0</v>
      </c>
      <c r="X68" s="1620">
        <v>0</v>
      </c>
      <c r="Y68" s="683">
        <v>0</v>
      </c>
      <c r="Z68" s="650">
        <v>0</v>
      </c>
      <c r="AA68" s="1620">
        <v>0</v>
      </c>
      <c r="AB68" s="683">
        <v>0</v>
      </c>
      <c r="AC68" s="650">
        <v>0</v>
      </c>
      <c r="AD68" s="1620">
        <v>0</v>
      </c>
      <c r="AE68" s="683">
        <v>0</v>
      </c>
      <c r="AF68" s="650">
        <v>0</v>
      </c>
      <c r="AG68" s="1620">
        <v>200000</v>
      </c>
      <c r="AH68" s="683">
        <v>390450</v>
      </c>
      <c r="AI68" s="650">
        <v>158276.481</v>
      </c>
      <c r="AJ68" s="1620">
        <v>0</v>
      </c>
      <c r="AK68" s="683">
        <v>0</v>
      </c>
      <c r="AL68" s="650">
        <v>0</v>
      </c>
      <c r="AM68" s="1620">
        <v>0</v>
      </c>
      <c r="AN68" s="683">
        <v>0</v>
      </c>
      <c r="AO68" s="650">
        <v>0</v>
      </c>
      <c r="AP68" s="1620">
        <v>0</v>
      </c>
      <c r="AQ68" s="683">
        <v>0</v>
      </c>
      <c r="AR68" s="650">
        <v>0</v>
      </c>
      <c r="AS68" s="1620">
        <v>0</v>
      </c>
      <c r="AT68" s="683">
        <v>0</v>
      </c>
      <c r="AU68" s="650">
        <v>0</v>
      </c>
      <c r="AV68" s="1620">
        <v>0</v>
      </c>
      <c r="AW68" s="683">
        <v>0</v>
      </c>
      <c r="AX68" s="650">
        <v>0</v>
      </c>
      <c r="AY68" s="1620">
        <v>0</v>
      </c>
      <c r="AZ68" s="683">
        <v>0</v>
      </c>
      <c r="BA68" s="650">
        <v>0</v>
      </c>
      <c r="BB68" s="1620">
        <v>0</v>
      </c>
      <c r="BC68" s="683">
        <v>0</v>
      </c>
      <c r="BD68" s="650">
        <v>0</v>
      </c>
      <c r="BE68" s="1620">
        <v>119000</v>
      </c>
      <c r="BF68" s="683">
        <v>630600</v>
      </c>
      <c r="BG68" s="650">
        <v>650613.33400000003</v>
      </c>
      <c r="BH68" s="1620">
        <v>319000</v>
      </c>
      <c r="BI68" s="683">
        <v>1021050</v>
      </c>
      <c r="BJ68" s="650">
        <v>808889.81500000006</v>
      </c>
      <c r="BK68" s="1620">
        <v>0</v>
      </c>
      <c r="BL68" s="683">
        <v>0</v>
      </c>
      <c r="BM68" s="650">
        <v>0</v>
      </c>
      <c r="BN68" s="1620">
        <v>0</v>
      </c>
      <c r="BO68" s="683">
        <v>0</v>
      </c>
      <c r="BP68" s="650">
        <v>0</v>
      </c>
      <c r="BQ68" s="1620">
        <v>0</v>
      </c>
      <c r="BR68" s="683">
        <v>0</v>
      </c>
      <c r="BS68" s="650">
        <v>0</v>
      </c>
      <c r="BT68" s="1620">
        <v>0</v>
      </c>
      <c r="BU68" s="683">
        <v>0</v>
      </c>
      <c r="BV68" s="650">
        <v>0</v>
      </c>
      <c r="BW68" s="1620">
        <v>0</v>
      </c>
      <c r="BX68" s="683">
        <v>0</v>
      </c>
      <c r="BY68" s="650">
        <v>0</v>
      </c>
      <c r="BZ68" s="1620">
        <v>0</v>
      </c>
      <c r="CA68" s="683">
        <v>0</v>
      </c>
      <c r="CB68" s="650">
        <v>0</v>
      </c>
      <c r="CC68" s="1620">
        <v>0</v>
      </c>
      <c r="CD68" s="683">
        <v>0</v>
      </c>
      <c r="CE68" s="650">
        <v>0</v>
      </c>
      <c r="CF68" s="1620">
        <v>0</v>
      </c>
      <c r="CG68" s="683">
        <v>0</v>
      </c>
      <c r="CH68" s="650">
        <v>0</v>
      </c>
      <c r="CI68" s="1620">
        <v>0</v>
      </c>
      <c r="CJ68" s="683">
        <v>0</v>
      </c>
      <c r="CK68" s="1768">
        <v>0</v>
      </c>
      <c r="CL68" s="1620">
        <v>0</v>
      </c>
      <c r="CM68" s="683">
        <v>0</v>
      </c>
      <c r="CN68" s="650">
        <v>0</v>
      </c>
      <c r="CO68" s="1620">
        <v>0</v>
      </c>
      <c r="CP68" s="683">
        <v>0</v>
      </c>
      <c r="CQ68" s="650">
        <v>0</v>
      </c>
      <c r="CR68" s="1620">
        <v>0</v>
      </c>
      <c r="CS68" s="683">
        <v>0</v>
      </c>
      <c r="CT68" s="650">
        <v>0</v>
      </c>
      <c r="CU68" s="1620">
        <v>0</v>
      </c>
      <c r="CV68" s="683">
        <v>0</v>
      </c>
      <c r="CW68" s="650">
        <v>0</v>
      </c>
      <c r="CX68" s="1620">
        <v>0</v>
      </c>
      <c r="CY68" s="683">
        <v>0</v>
      </c>
      <c r="CZ68" s="650">
        <v>0</v>
      </c>
      <c r="DA68" s="1620">
        <v>0</v>
      </c>
      <c r="DB68" s="683">
        <v>0</v>
      </c>
      <c r="DC68" s="650">
        <v>0</v>
      </c>
      <c r="DD68" s="1620">
        <v>319000</v>
      </c>
      <c r="DE68" s="683">
        <v>1021050</v>
      </c>
      <c r="DF68" s="650">
        <v>808889.81500000006</v>
      </c>
      <c r="DG68" s="1620">
        <v>0</v>
      </c>
      <c r="DH68" s="683">
        <v>0</v>
      </c>
      <c r="DI68" s="650">
        <v>0</v>
      </c>
      <c r="DJ68" s="1620">
        <v>0</v>
      </c>
      <c r="DK68" s="683">
        <v>0</v>
      </c>
      <c r="DL68" s="650">
        <v>0</v>
      </c>
      <c r="DM68" s="1620">
        <v>0</v>
      </c>
      <c r="DN68" s="683">
        <v>0</v>
      </c>
      <c r="DO68" s="650">
        <v>0</v>
      </c>
      <c r="DP68" s="1620">
        <v>0</v>
      </c>
      <c r="DQ68" s="683">
        <v>0</v>
      </c>
      <c r="DR68" s="650">
        <v>0</v>
      </c>
      <c r="DS68" s="1620">
        <v>0</v>
      </c>
      <c r="DT68" s="683">
        <v>0</v>
      </c>
      <c r="DU68" s="650">
        <v>0</v>
      </c>
      <c r="DV68" s="1620">
        <v>319000</v>
      </c>
      <c r="DW68" s="683">
        <v>1021050</v>
      </c>
      <c r="DX68" s="650">
        <v>808889.81500000006</v>
      </c>
      <c r="DY68" s="702">
        <v>79.221371627246469</v>
      </c>
      <c r="DZ68" s="139"/>
      <c r="EA68" s="139"/>
      <c r="EB68" s="139"/>
      <c r="EC68" s="139"/>
      <c r="ED68" s="139"/>
      <c r="EE68" s="139"/>
      <c r="EF68" s="139"/>
      <c r="EG68" s="139"/>
      <c r="EH68" s="139"/>
      <c r="EI68" s="139"/>
      <c r="EJ68" s="139"/>
      <c r="EK68" s="139"/>
      <c r="EL68" s="139"/>
      <c r="EM68" s="139"/>
      <c r="EN68" s="139"/>
      <c r="EO68" s="139"/>
      <c r="EP68" s="139"/>
      <c r="EQ68" s="139"/>
      <c r="ER68" s="139"/>
      <c r="ES68" s="139"/>
      <c r="ET68" s="139"/>
      <c r="EU68" s="139"/>
      <c r="EV68" s="139"/>
      <c r="EW68" s="139"/>
      <c r="EX68" s="139"/>
      <c r="EY68" s="139"/>
      <c r="EZ68" s="139"/>
      <c r="FA68" s="139"/>
      <c r="FB68" s="139"/>
      <c r="FC68" s="139"/>
      <c r="FD68" s="139"/>
      <c r="FE68" s="139"/>
      <c r="FF68" s="139"/>
      <c r="FG68" s="139"/>
      <c r="FH68" s="139"/>
      <c r="FI68" s="139"/>
      <c r="FJ68" s="139"/>
      <c r="FK68" s="139"/>
      <c r="FL68" s="139"/>
      <c r="FM68" s="139"/>
      <c r="FN68" s="139"/>
      <c r="FO68" s="139"/>
      <c r="FP68" s="139"/>
      <c r="FQ68" s="139"/>
      <c r="FR68" s="139"/>
      <c r="FS68" s="139"/>
      <c r="FT68" s="139"/>
      <c r="FU68" s="139"/>
      <c r="FV68" s="139"/>
      <c r="FW68" s="139"/>
      <c r="FX68" s="139"/>
      <c r="FY68" s="139"/>
      <c r="FZ68" s="139"/>
      <c r="GA68" s="139"/>
      <c r="GB68" s="139"/>
      <c r="GC68" s="139"/>
      <c r="GD68" s="139"/>
      <c r="GE68" s="139"/>
      <c r="GF68" s="139"/>
      <c r="GG68" s="139"/>
      <c r="GH68" s="139"/>
      <c r="GI68" s="139"/>
      <c r="GJ68" s="139"/>
      <c r="GK68" s="139"/>
      <c r="GL68" s="139"/>
      <c r="GM68" s="139"/>
      <c r="GN68" s="139"/>
      <c r="GO68" s="139"/>
      <c r="GP68" s="139"/>
      <c r="GQ68" s="139"/>
      <c r="GR68" s="139"/>
      <c r="GS68" s="139"/>
      <c r="GT68" s="139"/>
      <c r="GU68" s="139"/>
      <c r="GV68" s="139"/>
      <c r="GW68" s="139"/>
      <c r="GX68" s="139"/>
      <c r="GY68" s="139"/>
      <c r="GZ68" s="139"/>
      <c r="HA68" s="139"/>
      <c r="HB68" s="139"/>
      <c r="HC68" s="139"/>
      <c r="HD68" s="139"/>
      <c r="HE68" s="139"/>
      <c r="HF68" s="139"/>
      <c r="HG68" s="139"/>
      <c r="HH68" s="139"/>
      <c r="HI68" s="139"/>
      <c r="HJ68" s="139"/>
      <c r="HK68" s="139"/>
      <c r="HL68" s="139"/>
      <c r="HM68" s="139"/>
      <c r="HN68" s="139"/>
      <c r="HO68" s="139"/>
      <c r="HP68" s="139"/>
    </row>
    <row r="69" spans="1:238" ht="12.75" customHeight="1" x14ac:dyDescent="0.2">
      <c r="A69" s="2321"/>
      <c r="B69" s="2307" t="s">
        <v>623</v>
      </c>
      <c r="C69" s="1300"/>
      <c r="D69" s="684"/>
      <c r="E69" s="651"/>
      <c r="F69" s="1300"/>
      <c r="G69" s="684"/>
      <c r="H69" s="651"/>
      <c r="I69" s="1300"/>
      <c r="J69" s="684"/>
      <c r="K69" s="651"/>
      <c r="L69" s="1300"/>
      <c r="M69" s="684"/>
      <c r="N69" s="651"/>
      <c r="O69" s="1300"/>
      <c r="P69" s="684"/>
      <c r="Q69" s="651"/>
      <c r="R69" s="1300"/>
      <c r="S69" s="684"/>
      <c r="T69" s="651"/>
      <c r="U69" s="1300"/>
      <c r="V69" s="684"/>
      <c r="W69" s="651"/>
      <c r="X69" s="1300"/>
      <c r="Y69" s="684"/>
      <c r="Z69" s="651"/>
      <c r="AA69" s="1300"/>
      <c r="AB69" s="684"/>
      <c r="AC69" s="651"/>
      <c r="AD69" s="1300"/>
      <c r="AE69" s="684"/>
      <c r="AF69" s="651"/>
      <c r="AG69" s="1300">
        <v>90000</v>
      </c>
      <c r="AH69" s="684">
        <v>390000</v>
      </c>
      <c r="AI69" s="651">
        <v>133236.481</v>
      </c>
      <c r="AJ69" s="1300"/>
      <c r="AK69" s="684"/>
      <c r="AL69" s="651"/>
      <c r="AM69" s="1300"/>
      <c r="AN69" s="684"/>
      <c r="AO69" s="651"/>
      <c r="AP69" s="1300"/>
      <c r="AQ69" s="684"/>
      <c r="AR69" s="651"/>
      <c r="AS69" s="1300"/>
      <c r="AT69" s="684"/>
      <c r="AU69" s="651"/>
      <c r="AV69" s="1300"/>
      <c r="AW69" s="684"/>
      <c r="AX69" s="651"/>
      <c r="AY69" s="1300"/>
      <c r="AZ69" s="684"/>
      <c r="BA69" s="651"/>
      <c r="BB69" s="1300"/>
      <c r="BC69" s="684"/>
      <c r="BD69" s="651"/>
      <c r="BE69" s="1300"/>
      <c r="BF69" s="684"/>
      <c r="BG69" s="651"/>
      <c r="BH69" s="1300">
        <v>90000</v>
      </c>
      <c r="BI69" s="684">
        <v>390000</v>
      </c>
      <c r="BJ69" s="651">
        <v>133236.481</v>
      </c>
      <c r="BK69" s="1300"/>
      <c r="BL69" s="684"/>
      <c r="BM69" s="651"/>
      <c r="BN69" s="1300"/>
      <c r="BO69" s="684"/>
      <c r="BP69" s="651"/>
      <c r="BQ69" s="1300"/>
      <c r="BR69" s="684"/>
      <c r="BS69" s="651"/>
      <c r="BT69" s="1300"/>
      <c r="BU69" s="684"/>
      <c r="BV69" s="651"/>
      <c r="BW69" s="1300"/>
      <c r="BX69" s="684"/>
      <c r="BY69" s="651"/>
      <c r="BZ69" s="1300"/>
      <c r="CA69" s="684"/>
      <c r="CB69" s="651"/>
      <c r="CC69" s="1300"/>
      <c r="CD69" s="684"/>
      <c r="CE69" s="651"/>
      <c r="CF69" s="1300"/>
      <c r="CG69" s="684"/>
      <c r="CH69" s="651"/>
      <c r="CI69" s="1300"/>
      <c r="CJ69" s="684"/>
      <c r="CK69" s="1769"/>
      <c r="CL69" s="643"/>
      <c r="CM69" s="684"/>
      <c r="CN69" s="651"/>
      <c r="CO69" s="643"/>
      <c r="CP69" s="684"/>
      <c r="CQ69" s="651"/>
      <c r="CR69" s="1300"/>
      <c r="CS69" s="684"/>
      <c r="CT69" s="651"/>
      <c r="CU69" s="1300"/>
      <c r="CV69" s="684"/>
      <c r="CW69" s="651"/>
      <c r="CX69" s="1300"/>
      <c r="CY69" s="684"/>
      <c r="CZ69" s="651"/>
      <c r="DA69" s="643">
        <v>0</v>
      </c>
      <c r="DB69" s="684">
        <v>0</v>
      </c>
      <c r="DC69" s="651">
        <v>0</v>
      </c>
      <c r="DD69" s="643">
        <v>90000</v>
      </c>
      <c r="DE69" s="684">
        <v>390000</v>
      </c>
      <c r="DF69" s="651">
        <v>133236.481</v>
      </c>
      <c r="DG69" s="1300"/>
      <c r="DH69" s="684"/>
      <c r="DI69" s="651"/>
      <c r="DJ69" s="1300"/>
      <c r="DK69" s="684"/>
      <c r="DL69" s="651"/>
      <c r="DM69" s="643">
        <v>0</v>
      </c>
      <c r="DN69" s="684">
        <v>0</v>
      </c>
      <c r="DO69" s="651">
        <v>0</v>
      </c>
      <c r="DP69" s="1300"/>
      <c r="DQ69" s="684"/>
      <c r="DR69" s="651"/>
      <c r="DS69" s="1300"/>
      <c r="DT69" s="684"/>
      <c r="DU69" s="651"/>
      <c r="DV69" s="643">
        <v>90000</v>
      </c>
      <c r="DW69" s="684">
        <v>390000</v>
      </c>
      <c r="DX69" s="651">
        <v>133236.481</v>
      </c>
      <c r="DY69" s="704">
        <v>34.163200256410256</v>
      </c>
      <c r="DZ69" s="139"/>
      <c r="EA69" s="139"/>
      <c r="EB69" s="139"/>
      <c r="EC69" s="139"/>
      <c r="ED69" s="139"/>
      <c r="EE69" s="139"/>
      <c r="EF69" s="139"/>
      <c r="EG69" s="139"/>
      <c r="EH69" s="139"/>
      <c r="EI69" s="139"/>
      <c r="EJ69" s="139"/>
      <c r="EK69" s="139"/>
      <c r="EL69" s="139"/>
      <c r="EM69" s="139"/>
      <c r="EN69" s="139"/>
      <c r="EO69" s="139"/>
      <c r="EP69" s="139"/>
      <c r="EQ69" s="139"/>
      <c r="ER69" s="139"/>
      <c r="ES69" s="139"/>
      <c r="ET69" s="139"/>
      <c r="EU69" s="139"/>
      <c r="EV69" s="139"/>
      <c r="EW69" s="139"/>
      <c r="EX69" s="139"/>
      <c r="EY69" s="139"/>
      <c r="EZ69" s="139"/>
      <c r="FA69" s="139"/>
      <c r="FB69" s="139"/>
      <c r="FC69" s="139"/>
      <c r="FD69" s="139"/>
      <c r="FE69" s="139"/>
      <c r="FF69" s="139"/>
      <c r="FG69" s="139"/>
      <c r="FH69" s="139"/>
      <c r="FI69" s="139"/>
      <c r="FJ69" s="139"/>
      <c r="FK69" s="139"/>
      <c r="FL69" s="139"/>
      <c r="FM69" s="139"/>
      <c r="FN69" s="139"/>
      <c r="FO69" s="139"/>
      <c r="FP69" s="139"/>
      <c r="FQ69" s="139"/>
      <c r="FR69" s="139"/>
      <c r="FS69" s="139"/>
      <c r="FT69" s="139"/>
      <c r="FU69" s="139"/>
      <c r="FV69" s="139"/>
      <c r="FW69" s="139"/>
      <c r="FX69" s="139"/>
      <c r="FY69" s="139"/>
      <c r="FZ69" s="139"/>
      <c r="GA69" s="139"/>
      <c r="GB69" s="139"/>
      <c r="GC69" s="139"/>
      <c r="GD69" s="139"/>
      <c r="GE69" s="139"/>
      <c r="GF69" s="139"/>
      <c r="GG69" s="139"/>
      <c r="GH69" s="139"/>
      <c r="GI69" s="139"/>
      <c r="GJ69" s="139"/>
      <c r="GK69" s="139"/>
      <c r="GL69" s="139"/>
      <c r="GM69" s="139"/>
      <c r="GN69" s="139"/>
      <c r="GO69" s="139"/>
      <c r="GP69" s="139"/>
      <c r="GQ69" s="139"/>
      <c r="GR69" s="139"/>
      <c r="GS69" s="139"/>
      <c r="GT69" s="139"/>
      <c r="GU69" s="139"/>
      <c r="GV69" s="139"/>
      <c r="GW69" s="139"/>
      <c r="GX69" s="139"/>
      <c r="GY69" s="139"/>
      <c r="GZ69" s="139"/>
      <c r="HA69" s="139"/>
      <c r="HB69" s="139"/>
      <c r="HC69" s="139"/>
      <c r="HD69" s="139"/>
      <c r="HE69" s="139"/>
      <c r="HF69" s="139"/>
      <c r="HG69" s="139"/>
      <c r="HH69" s="139"/>
      <c r="HI69" s="139"/>
      <c r="HJ69" s="139"/>
      <c r="HK69" s="139"/>
      <c r="HL69" s="139"/>
      <c r="HM69" s="139"/>
      <c r="HN69" s="139"/>
      <c r="HO69" s="139"/>
      <c r="HP69" s="139"/>
    </row>
    <row r="70" spans="1:238" ht="12.75" customHeight="1" x14ac:dyDescent="0.2">
      <c r="A70" s="2321"/>
      <c r="B70" s="2307" t="s">
        <v>624</v>
      </c>
      <c r="C70" s="646"/>
      <c r="D70" s="687"/>
      <c r="E70" s="654"/>
      <c r="F70" s="646"/>
      <c r="G70" s="687"/>
      <c r="H70" s="654"/>
      <c r="I70" s="646"/>
      <c r="J70" s="687"/>
      <c r="K70" s="654"/>
      <c r="L70" s="646"/>
      <c r="M70" s="687"/>
      <c r="N70" s="654"/>
      <c r="O70" s="646"/>
      <c r="P70" s="687"/>
      <c r="Q70" s="654"/>
      <c r="R70" s="646"/>
      <c r="S70" s="687"/>
      <c r="T70" s="654"/>
      <c r="U70" s="646"/>
      <c r="V70" s="687"/>
      <c r="W70" s="654"/>
      <c r="X70" s="646"/>
      <c r="Y70" s="687"/>
      <c r="Z70" s="654"/>
      <c r="AA70" s="646"/>
      <c r="AB70" s="687"/>
      <c r="AC70" s="654"/>
      <c r="AD70" s="646"/>
      <c r="AE70" s="687"/>
      <c r="AF70" s="654"/>
      <c r="AG70" s="646">
        <v>110000</v>
      </c>
      <c r="AH70" s="687">
        <v>450</v>
      </c>
      <c r="AI70" s="654">
        <v>25040</v>
      </c>
      <c r="AJ70" s="646"/>
      <c r="AK70" s="687"/>
      <c r="AL70" s="654"/>
      <c r="AM70" s="646"/>
      <c r="AN70" s="687"/>
      <c r="AO70" s="654"/>
      <c r="AP70" s="646"/>
      <c r="AQ70" s="687"/>
      <c r="AR70" s="654"/>
      <c r="AS70" s="646"/>
      <c r="AT70" s="687"/>
      <c r="AU70" s="654"/>
      <c r="AV70" s="646"/>
      <c r="AW70" s="687"/>
      <c r="AX70" s="654"/>
      <c r="AY70" s="646"/>
      <c r="AZ70" s="687"/>
      <c r="BA70" s="654"/>
      <c r="BB70" s="646"/>
      <c r="BC70" s="687"/>
      <c r="BD70" s="654"/>
      <c r="BE70" s="646"/>
      <c r="BF70" s="687"/>
      <c r="BG70" s="654"/>
      <c r="BH70" s="646">
        <v>110000</v>
      </c>
      <c r="BI70" s="687">
        <v>450</v>
      </c>
      <c r="BJ70" s="654">
        <v>25040</v>
      </c>
      <c r="BK70" s="646"/>
      <c r="BL70" s="687"/>
      <c r="BM70" s="654"/>
      <c r="BN70" s="646"/>
      <c r="BO70" s="687"/>
      <c r="BP70" s="654"/>
      <c r="BQ70" s="646"/>
      <c r="BR70" s="687"/>
      <c r="BS70" s="654"/>
      <c r="BT70" s="646"/>
      <c r="BU70" s="687"/>
      <c r="BV70" s="654"/>
      <c r="BW70" s="646"/>
      <c r="BX70" s="687"/>
      <c r="BY70" s="654"/>
      <c r="BZ70" s="646"/>
      <c r="CA70" s="687"/>
      <c r="CB70" s="654"/>
      <c r="CC70" s="646"/>
      <c r="CD70" s="687"/>
      <c r="CE70" s="654"/>
      <c r="CF70" s="646"/>
      <c r="CG70" s="687"/>
      <c r="CH70" s="654"/>
      <c r="CI70" s="646"/>
      <c r="CJ70" s="687"/>
      <c r="CK70" s="1778"/>
      <c r="CL70" s="646"/>
      <c r="CM70" s="687"/>
      <c r="CN70" s="654"/>
      <c r="CO70" s="646"/>
      <c r="CP70" s="687"/>
      <c r="CQ70" s="654"/>
      <c r="CR70" s="646"/>
      <c r="CS70" s="687"/>
      <c r="CT70" s="654"/>
      <c r="CU70" s="646"/>
      <c r="CV70" s="687"/>
      <c r="CW70" s="654"/>
      <c r="CX70" s="646"/>
      <c r="CY70" s="687"/>
      <c r="CZ70" s="654"/>
      <c r="DA70" s="646">
        <v>0</v>
      </c>
      <c r="DB70" s="687">
        <v>0</v>
      </c>
      <c r="DC70" s="654">
        <v>0</v>
      </c>
      <c r="DD70" s="646">
        <v>110000</v>
      </c>
      <c r="DE70" s="687">
        <v>450</v>
      </c>
      <c r="DF70" s="654">
        <v>25040</v>
      </c>
      <c r="DG70" s="646"/>
      <c r="DH70" s="687"/>
      <c r="DI70" s="654"/>
      <c r="DJ70" s="646"/>
      <c r="DK70" s="687"/>
      <c r="DL70" s="654"/>
      <c r="DM70" s="646">
        <v>0</v>
      </c>
      <c r="DN70" s="687">
        <v>0</v>
      </c>
      <c r="DO70" s="654">
        <v>0</v>
      </c>
      <c r="DP70" s="646"/>
      <c r="DQ70" s="687"/>
      <c r="DR70" s="654"/>
      <c r="DS70" s="646"/>
      <c r="DT70" s="687"/>
      <c r="DU70" s="654"/>
      <c r="DV70" s="646">
        <v>110000</v>
      </c>
      <c r="DW70" s="687">
        <v>450</v>
      </c>
      <c r="DX70" s="654">
        <v>25040</v>
      </c>
      <c r="DY70" s="704">
        <v>5564.4444444444443</v>
      </c>
      <c r="DZ70" s="139"/>
      <c r="EA70" s="139"/>
      <c r="EB70" s="139"/>
      <c r="EC70" s="139"/>
      <c r="ED70" s="139"/>
      <c r="EE70" s="139"/>
      <c r="EF70" s="139"/>
      <c r="EG70" s="139"/>
      <c r="EH70" s="139"/>
      <c r="EI70" s="139"/>
      <c r="EJ70" s="139"/>
      <c r="EK70" s="139"/>
      <c r="EL70" s="139"/>
      <c r="EM70" s="139"/>
      <c r="EN70" s="139"/>
      <c r="EO70" s="139"/>
      <c r="EP70" s="139"/>
      <c r="EQ70" s="139"/>
      <c r="ER70" s="139"/>
      <c r="ES70" s="139"/>
      <c r="ET70" s="139"/>
      <c r="EU70" s="139"/>
      <c r="EV70" s="139"/>
      <c r="EW70" s="139"/>
      <c r="EX70" s="139"/>
      <c r="EY70" s="139"/>
      <c r="EZ70" s="139"/>
      <c r="FA70" s="139"/>
      <c r="FB70" s="139"/>
      <c r="FC70" s="139"/>
      <c r="FD70" s="139"/>
      <c r="FE70" s="139"/>
      <c r="FF70" s="139"/>
      <c r="FG70" s="139"/>
      <c r="FH70" s="139"/>
      <c r="FI70" s="139"/>
      <c r="FJ70" s="139"/>
      <c r="FK70" s="139"/>
      <c r="FL70" s="139"/>
      <c r="FM70" s="139"/>
      <c r="FN70" s="139"/>
      <c r="FO70" s="139"/>
      <c r="FP70" s="139"/>
      <c r="FQ70" s="139"/>
      <c r="FR70" s="139"/>
      <c r="FS70" s="139"/>
      <c r="FT70" s="139"/>
      <c r="FU70" s="139"/>
      <c r="FV70" s="139"/>
      <c r="FW70" s="139"/>
      <c r="FX70" s="139"/>
      <c r="FY70" s="139"/>
      <c r="FZ70" s="139"/>
      <c r="GA70" s="139"/>
      <c r="GB70" s="139"/>
      <c r="GC70" s="139"/>
      <c r="GD70" s="139"/>
      <c r="GE70" s="139"/>
      <c r="GF70" s="139"/>
      <c r="GG70" s="139"/>
      <c r="GH70" s="139"/>
      <c r="GI70" s="139"/>
      <c r="GJ70" s="139"/>
      <c r="GK70" s="139"/>
      <c r="GL70" s="139"/>
      <c r="GM70" s="139"/>
      <c r="GN70" s="139"/>
      <c r="GO70" s="139"/>
      <c r="GP70" s="139"/>
      <c r="GQ70" s="139"/>
      <c r="GR70" s="139"/>
      <c r="GS70" s="139"/>
      <c r="GT70" s="139"/>
      <c r="GU70" s="139"/>
      <c r="GV70" s="139"/>
      <c r="GW70" s="139"/>
      <c r="GX70" s="139"/>
      <c r="GY70" s="139"/>
      <c r="GZ70" s="139"/>
      <c r="HA70" s="139"/>
      <c r="HB70" s="139"/>
      <c r="HC70" s="139"/>
      <c r="HD70" s="139"/>
      <c r="HE70" s="139"/>
      <c r="HF70" s="139"/>
      <c r="HG70" s="139"/>
      <c r="HH70" s="139"/>
      <c r="HI70" s="139"/>
      <c r="HJ70" s="139"/>
      <c r="HK70" s="139"/>
      <c r="HL70" s="139"/>
      <c r="HM70" s="139"/>
      <c r="HN70" s="139"/>
      <c r="HO70" s="139"/>
      <c r="HP70" s="139"/>
    </row>
    <row r="71" spans="1:238" ht="12.75" customHeight="1" x14ac:dyDescent="0.2">
      <c r="A71" s="2321"/>
      <c r="B71" s="2322" t="s">
        <v>1095</v>
      </c>
      <c r="C71" s="1300"/>
      <c r="D71" s="684"/>
      <c r="E71" s="651"/>
      <c r="F71" s="1300"/>
      <c r="G71" s="684"/>
      <c r="H71" s="651"/>
      <c r="I71" s="1300"/>
      <c r="J71" s="684"/>
      <c r="K71" s="651"/>
      <c r="L71" s="1300"/>
      <c r="M71" s="684"/>
      <c r="N71" s="651"/>
      <c r="O71" s="1300"/>
      <c r="P71" s="684"/>
      <c r="Q71" s="651"/>
      <c r="R71" s="1300"/>
      <c r="S71" s="684"/>
      <c r="T71" s="651"/>
      <c r="U71" s="1300"/>
      <c r="V71" s="684"/>
      <c r="W71" s="651"/>
      <c r="X71" s="1300"/>
      <c r="Y71" s="684"/>
      <c r="Z71" s="651"/>
      <c r="AA71" s="1300"/>
      <c r="AB71" s="684"/>
      <c r="AC71" s="651"/>
      <c r="AD71" s="1300"/>
      <c r="AE71" s="684"/>
      <c r="AF71" s="651"/>
      <c r="AG71" s="1300"/>
      <c r="AH71" s="684"/>
      <c r="AI71" s="651"/>
      <c r="AJ71" s="1300"/>
      <c r="AK71" s="684"/>
      <c r="AL71" s="651"/>
      <c r="AM71" s="1300"/>
      <c r="AN71" s="684"/>
      <c r="AO71" s="651"/>
      <c r="AP71" s="1300"/>
      <c r="AQ71" s="684"/>
      <c r="AR71" s="651"/>
      <c r="AS71" s="1300"/>
      <c r="AT71" s="684"/>
      <c r="AU71" s="651"/>
      <c r="AV71" s="1300"/>
      <c r="AW71" s="684"/>
      <c r="AX71" s="651"/>
      <c r="AY71" s="1300"/>
      <c r="AZ71" s="684"/>
      <c r="BA71" s="651"/>
      <c r="BB71" s="1300"/>
      <c r="BC71" s="684"/>
      <c r="BD71" s="651"/>
      <c r="BE71" s="1300">
        <v>119000</v>
      </c>
      <c r="BF71" s="684">
        <v>630600</v>
      </c>
      <c r="BG71" s="651">
        <v>650613.33400000003</v>
      </c>
      <c r="BH71" s="1300">
        <v>119000</v>
      </c>
      <c r="BI71" s="684">
        <v>630600</v>
      </c>
      <c r="BJ71" s="651">
        <v>650613.33400000003</v>
      </c>
      <c r="BK71" s="1300"/>
      <c r="BL71" s="684"/>
      <c r="BM71" s="651"/>
      <c r="BN71" s="1300"/>
      <c r="BO71" s="684"/>
      <c r="BP71" s="651"/>
      <c r="BQ71" s="1300"/>
      <c r="BR71" s="684"/>
      <c r="BS71" s="651"/>
      <c r="BT71" s="1300"/>
      <c r="BU71" s="684"/>
      <c r="BV71" s="651"/>
      <c r="BW71" s="1300"/>
      <c r="BX71" s="684"/>
      <c r="BY71" s="651"/>
      <c r="BZ71" s="1300"/>
      <c r="CA71" s="684"/>
      <c r="CB71" s="651"/>
      <c r="CC71" s="1300"/>
      <c r="CD71" s="684"/>
      <c r="CE71" s="651"/>
      <c r="CF71" s="1300"/>
      <c r="CG71" s="684"/>
      <c r="CH71" s="651"/>
      <c r="CI71" s="1300"/>
      <c r="CJ71" s="684"/>
      <c r="CK71" s="1769"/>
      <c r="CL71" s="643"/>
      <c r="CM71" s="684"/>
      <c r="CN71" s="651"/>
      <c r="CO71" s="643"/>
      <c r="CP71" s="684"/>
      <c r="CQ71" s="651"/>
      <c r="CR71" s="1300"/>
      <c r="CS71" s="684"/>
      <c r="CT71" s="651"/>
      <c r="CU71" s="1300"/>
      <c r="CV71" s="684"/>
      <c r="CW71" s="651"/>
      <c r="CX71" s="1300"/>
      <c r="CY71" s="684"/>
      <c r="CZ71" s="651"/>
      <c r="DA71" s="643">
        <v>0</v>
      </c>
      <c r="DB71" s="684">
        <v>0</v>
      </c>
      <c r="DC71" s="651">
        <v>0</v>
      </c>
      <c r="DD71" s="643">
        <v>119000</v>
      </c>
      <c r="DE71" s="684">
        <v>630600</v>
      </c>
      <c r="DF71" s="651">
        <v>650613.33400000003</v>
      </c>
      <c r="DG71" s="1300"/>
      <c r="DH71" s="684"/>
      <c r="DI71" s="651"/>
      <c r="DJ71" s="1300"/>
      <c r="DK71" s="684"/>
      <c r="DL71" s="651"/>
      <c r="DM71" s="643">
        <v>0</v>
      </c>
      <c r="DN71" s="684">
        <v>0</v>
      </c>
      <c r="DO71" s="651">
        <v>0</v>
      </c>
      <c r="DP71" s="1300"/>
      <c r="DQ71" s="684"/>
      <c r="DR71" s="651"/>
      <c r="DS71" s="1300"/>
      <c r="DT71" s="684"/>
      <c r="DU71" s="651"/>
      <c r="DV71" s="643">
        <v>119000</v>
      </c>
      <c r="DW71" s="684">
        <v>630600</v>
      </c>
      <c r="DX71" s="651">
        <v>650613.33400000003</v>
      </c>
      <c r="DY71" s="704">
        <v>103.17369711385982</v>
      </c>
      <c r="DZ71" s="139"/>
      <c r="EA71" s="139"/>
      <c r="EB71" s="139"/>
      <c r="EC71" s="139"/>
      <c r="ED71" s="139"/>
      <c r="EE71" s="139"/>
      <c r="EF71" s="139"/>
      <c r="EG71" s="139"/>
      <c r="EH71" s="139"/>
      <c r="EI71" s="139"/>
      <c r="EJ71" s="139"/>
      <c r="EK71" s="139"/>
      <c r="EL71" s="139"/>
      <c r="EM71" s="139"/>
      <c r="EN71" s="139"/>
      <c r="EO71" s="139"/>
      <c r="EP71" s="139"/>
      <c r="EQ71" s="139"/>
      <c r="ER71" s="139"/>
      <c r="ES71" s="139"/>
      <c r="ET71" s="139"/>
      <c r="EU71" s="139"/>
      <c r="EV71" s="139"/>
      <c r="EW71" s="139"/>
      <c r="EX71" s="139"/>
      <c r="EY71" s="139"/>
      <c r="EZ71" s="139"/>
      <c r="FA71" s="139"/>
      <c r="FB71" s="139"/>
      <c r="FC71" s="139"/>
      <c r="FD71" s="139"/>
      <c r="FE71" s="139"/>
      <c r="FF71" s="139"/>
      <c r="FG71" s="139"/>
      <c r="FH71" s="139"/>
      <c r="FI71" s="139"/>
      <c r="FJ71" s="139"/>
      <c r="FK71" s="139"/>
      <c r="FL71" s="139"/>
      <c r="FM71" s="139"/>
      <c r="FN71" s="139"/>
      <c r="FO71" s="139"/>
      <c r="FP71" s="139"/>
      <c r="FQ71" s="139"/>
      <c r="FR71" s="139"/>
      <c r="FS71" s="139"/>
      <c r="FT71" s="139"/>
      <c r="FU71" s="139"/>
      <c r="FV71" s="139"/>
      <c r="FW71" s="139"/>
      <c r="FX71" s="139"/>
      <c r="FY71" s="139"/>
      <c r="FZ71" s="139"/>
      <c r="GA71" s="139"/>
      <c r="GB71" s="139"/>
      <c r="GC71" s="139"/>
      <c r="GD71" s="139"/>
      <c r="GE71" s="139"/>
      <c r="GF71" s="139"/>
      <c r="GG71" s="139"/>
      <c r="GH71" s="139"/>
      <c r="GI71" s="139"/>
      <c r="GJ71" s="139"/>
      <c r="GK71" s="139"/>
      <c r="GL71" s="139"/>
      <c r="GM71" s="139"/>
      <c r="GN71" s="139"/>
      <c r="GO71" s="139"/>
      <c r="GP71" s="139"/>
      <c r="GQ71" s="139"/>
      <c r="GR71" s="139"/>
      <c r="GS71" s="139"/>
      <c r="GT71" s="139"/>
      <c r="GU71" s="139"/>
      <c r="GV71" s="139"/>
      <c r="GW71" s="139"/>
      <c r="GX71" s="139"/>
      <c r="GY71" s="139"/>
      <c r="GZ71" s="139"/>
      <c r="HA71" s="139"/>
      <c r="HB71" s="139"/>
      <c r="HC71" s="139"/>
      <c r="HD71" s="139"/>
      <c r="HE71" s="139"/>
      <c r="HF71" s="139"/>
      <c r="HG71" s="139"/>
      <c r="HH71" s="139"/>
      <c r="HI71" s="139"/>
      <c r="HJ71" s="139"/>
      <c r="HK71" s="139"/>
      <c r="HL71" s="139"/>
      <c r="HM71" s="139"/>
      <c r="HN71" s="139"/>
      <c r="HO71" s="139"/>
      <c r="HP71" s="139"/>
    </row>
    <row r="72" spans="1:238" ht="12.75" customHeight="1" x14ac:dyDescent="0.2">
      <c r="A72" s="2321"/>
      <c r="B72" s="2323" t="s">
        <v>74</v>
      </c>
      <c r="C72" s="1620">
        <v>0</v>
      </c>
      <c r="D72" s="683">
        <v>0</v>
      </c>
      <c r="E72" s="650">
        <v>0</v>
      </c>
      <c r="F72" s="1620">
        <v>0</v>
      </c>
      <c r="G72" s="683">
        <v>0</v>
      </c>
      <c r="H72" s="650">
        <v>0</v>
      </c>
      <c r="I72" s="1620">
        <v>0</v>
      </c>
      <c r="J72" s="683">
        <v>0</v>
      </c>
      <c r="K72" s="650">
        <v>0</v>
      </c>
      <c r="L72" s="1620">
        <v>0</v>
      </c>
      <c r="M72" s="683">
        <v>0</v>
      </c>
      <c r="N72" s="650">
        <v>0</v>
      </c>
      <c r="O72" s="1620">
        <v>0</v>
      </c>
      <c r="P72" s="683">
        <v>0</v>
      </c>
      <c r="Q72" s="650">
        <v>0</v>
      </c>
      <c r="R72" s="1620">
        <v>0</v>
      </c>
      <c r="S72" s="683">
        <v>0</v>
      </c>
      <c r="T72" s="650">
        <v>0</v>
      </c>
      <c r="U72" s="1620">
        <v>0</v>
      </c>
      <c r="V72" s="683">
        <v>0</v>
      </c>
      <c r="W72" s="650">
        <v>0</v>
      </c>
      <c r="X72" s="1620">
        <v>0</v>
      </c>
      <c r="Y72" s="683">
        <v>0</v>
      </c>
      <c r="Z72" s="650">
        <v>0</v>
      </c>
      <c r="AA72" s="1620">
        <v>0</v>
      </c>
      <c r="AB72" s="683">
        <v>0</v>
      </c>
      <c r="AC72" s="650">
        <v>0</v>
      </c>
      <c r="AD72" s="1620">
        <v>0</v>
      </c>
      <c r="AE72" s="683">
        <v>0</v>
      </c>
      <c r="AF72" s="650">
        <v>0</v>
      </c>
      <c r="AG72" s="1620">
        <v>300000</v>
      </c>
      <c r="AH72" s="683">
        <v>207700</v>
      </c>
      <c r="AI72" s="650">
        <v>179581.50199999998</v>
      </c>
      <c r="AJ72" s="1620">
        <v>0</v>
      </c>
      <c r="AK72" s="683">
        <v>0</v>
      </c>
      <c r="AL72" s="650">
        <v>0</v>
      </c>
      <c r="AM72" s="1620">
        <v>0</v>
      </c>
      <c r="AN72" s="683">
        <v>0</v>
      </c>
      <c r="AO72" s="650">
        <v>0</v>
      </c>
      <c r="AP72" s="1620">
        <v>0</v>
      </c>
      <c r="AQ72" s="683">
        <v>0</v>
      </c>
      <c r="AR72" s="650">
        <v>0</v>
      </c>
      <c r="AS72" s="1620">
        <v>0</v>
      </c>
      <c r="AT72" s="683">
        <v>0</v>
      </c>
      <c r="AU72" s="650">
        <v>0</v>
      </c>
      <c r="AV72" s="1620">
        <v>0</v>
      </c>
      <c r="AW72" s="683">
        <v>0</v>
      </c>
      <c r="AX72" s="650">
        <v>0</v>
      </c>
      <c r="AY72" s="1620">
        <v>0</v>
      </c>
      <c r="AZ72" s="683">
        <v>0</v>
      </c>
      <c r="BA72" s="650">
        <v>0</v>
      </c>
      <c r="BB72" s="1620">
        <v>0</v>
      </c>
      <c r="BC72" s="683">
        <v>0</v>
      </c>
      <c r="BD72" s="650">
        <v>0</v>
      </c>
      <c r="BE72" s="1620">
        <v>0</v>
      </c>
      <c r="BF72" s="683">
        <v>0</v>
      </c>
      <c r="BG72" s="650">
        <v>0</v>
      </c>
      <c r="BH72" s="1620">
        <v>300000</v>
      </c>
      <c r="BI72" s="683">
        <v>207700</v>
      </c>
      <c r="BJ72" s="650">
        <v>179581.50199999998</v>
      </c>
      <c r="BK72" s="1620">
        <v>0</v>
      </c>
      <c r="BL72" s="683">
        <v>0</v>
      </c>
      <c r="BM72" s="650">
        <v>0</v>
      </c>
      <c r="BN72" s="1620">
        <v>0</v>
      </c>
      <c r="BO72" s="683">
        <v>0</v>
      </c>
      <c r="BP72" s="650">
        <v>0</v>
      </c>
      <c r="BQ72" s="1620">
        <v>0</v>
      </c>
      <c r="BR72" s="683">
        <v>0</v>
      </c>
      <c r="BS72" s="650">
        <v>0</v>
      </c>
      <c r="BT72" s="1620">
        <v>0</v>
      </c>
      <c r="BU72" s="683">
        <v>0</v>
      </c>
      <c r="BV72" s="650">
        <v>0</v>
      </c>
      <c r="BW72" s="1620">
        <v>0</v>
      </c>
      <c r="BX72" s="683">
        <v>0</v>
      </c>
      <c r="BY72" s="650">
        <v>0</v>
      </c>
      <c r="BZ72" s="1620">
        <v>0</v>
      </c>
      <c r="CA72" s="683">
        <v>0</v>
      </c>
      <c r="CB72" s="650">
        <v>0</v>
      </c>
      <c r="CC72" s="1620">
        <v>0</v>
      </c>
      <c r="CD72" s="683">
        <v>0</v>
      </c>
      <c r="CE72" s="650">
        <v>0</v>
      </c>
      <c r="CF72" s="1620">
        <v>0</v>
      </c>
      <c r="CG72" s="683">
        <v>0</v>
      </c>
      <c r="CH72" s="650">
        <v>0</v>
      </c>
      <c r="CI72" s="1620">
        <v>0</v>
      </c>
      <c r="CJ72" s="683">
        <v>0</v>
      </c>
      <c r="CK72" s="1768">
        <v>0</v>
      </c>
      <c r="CL72" s="1620">
        <v>0</v>
      </c>
      <c r="CM72" s="683">
        <v>0</v>
      </c>
      <c r="CN72" s="650">
        <v>0</v>
      </c>
      <c r="CO72" s="1620">
        <v>0</v>
      </c>
      <c r="CP72" s="683">
        <v>0</v>
      </c>
      <c r="CQ72" s="650">
        <v>0</v>
      </c>
      <c r="CR72" s="1620">
        <v>0</v>
      </c>
      <c r="CS72" s="683">
        <v>0</v>
      </c>
      <c r="CT72" s="650">
        <v>0</v>
      </c>
      <c r="CU72" s="1620">
        <v>0</v>
      </c>
      <c r="CV72" s="683">
        <v>0</v>
      </c>
      <c r="CW72" s="650">
        <v>0</v>
      </c>
      <c r="CX72" s="1620">
        <v>0</v>
      </c>
      <c r="CY72" s="683">
        <v>0</v>
      </c>
      <c r="CZ72" s="650">
        <v>0</v>
      </c>
      <c r="DA72" s="1620">
        <v>0</v>
      </c>
      <c r="DB72" s="683">
        <v>0</v>
      </c>
      <c r="DC72" s="650">
        <v>0</v>
      </c>
      <c r="DD72" s="1620">
        <v>300000</v>
      </c>
      <c r="DE72" s="683">
        <v>207700</v>
      </c>
      <c r="DF72" s="650">
        <v>179581.50199999998</v>
      </c>
      <c r="DG72" s="1620">
        <v>0</v>
      </c>
      <c r="DH72" s="683">
        <v>0</v>
      </c>
      <c r="DI72" s="650">
        <v>0</v>
      </c>
      <c r="DJ72" s="1620">
        <v>0</v>
      </c>
      <c r="DK72" s="683">
        <v>0</v>
      </c>
      <c r="DL72" s="650">
        <v>0</v>
      </c>
      <c r="DM72" s="1620">
        <v>0</v>
      </c>
      <c r="DN72" s="683">
        <v>0</v>
      </c>
      <c r="DO72" s="650">
        <v>0</v>
      </c>
      <c r="DP72" s="1620">
        <v>0</v>
      </c>
      <c r="DQ72" s="683">
        <v>0</v>
      </c>
      <c r="DR72" s="650">
        <v>0</v>
      </c>
      <c r="DS72" s="1620">
        <v>0</v>
      </c>
      <c r="DT72" s="683">
        <v>0</v>
      </c>
      <c r="DU72" s="650">
        <v>0</v>
      </c>
      <c r="DV72" s="1620">
        <v>300000</v>
      </c>
      <c r="DW72" s="683">
        <v>207700</v>
      </c>
      <c r="DX72" s="650">
        <v>179581.50199999998</v>
      </c>
      <c r="DY72" s="702">
        <v>86.461965334617233</v>
      </c>
      <c r="DZ72" s="139"/>
      <c r="EA72" s="139"/>
      <c r="EB72" s="139"/>
      <c r="EC72" s="139"/>
      <c r="ED72" s="139"/>
      <c r="EE72" s="139"/>
      <c r="EF72" s="139"/>
      <c r="EG72" s="139"/>
      <c r="EH72" s="139"/>
      <c r="EI72" s="139"/>
      <c r="EJ72" s="139"/>
      <c r="EK72" s="139"/>
      <c r="EL72" s="139"/>
      <c r="EM72" s="139"/>
      <c r="EN72" s="139"/>
      <c r="EO72" s="139"/>
      <c r="EP72" s="139"/>
      <c r="EQ72" s="139"/>
      <c r="ER72" s="139"/>
      <c r="ES72" s="139"/>
      <c r="ET72" s="139"/>
      <c r="EU72" s="139"/>
      <c r="EV72" s="139"/>
      <c r="EW72" s="139"/>
      <c r="EX72" s="139"/>
      <c r="EY72" s="139"/>
      <c r="EZ72" s="139"/>
      <c r="FA72" s="139"/>
      <c r="FB72" s="139"/>
      <c r="FC72" s="139"/>
      <c r="FD72" s="139"/>
      <c r="FE72" s="139"/>
      <c r="FF72" s="139"/>
      <c r="FG72" s="139"/>
      <c r="FH72" s="139"/>
      <c r="FI72" s="139"/>
      <c r="FJ72" s="139"/>
      <c r="FK72" s="139"/>
      <c r="FL72" s="139"/>
      <c r="FM72" s="139"/>
      <c r="FN72" s="139"/>
      <c r="FO72" s="139"/>
      <c r="FP72" s="139"/>
      <c r="FQ72" s="139"/>
      <c r="FR72" s="139"/>
      <c r="FS72" s="139"/>
      <c r="FT72" s="139"/>
      <c r="FU72" s="139"/>
      <c r="FV72" s="139"/>
      <c r="FW72" s="139"/>
      <c r="FX72" s="139"/>
      <c r="FY72" s="139"/>
      <c r="FZ72" s="139"/>
      <c r="GA72" s="139"/>
      <c r="GB72" s="139"/>
      <c r="GC72" s="139"/>
      <c r="GD72" s="139"/>
      <c r="GE72" s="139"/>
      <c r="GF72" s="139"/>
      <c r="GG72" s="139"/>
      <c r="GH72" s="139"/>
      <c r="GI72" s="139"/>
      <c r="GJ72" s="139"/>
      <c r="GK72" s="139"/>
      <c r="GL72" s="139"/>
      <c r="GM72" s="139"/>
      <c r="GN72" s="139"/>
      <c r="GO72" s="139"/>
      <c r="GP72" s="139"/>
      <c r="GQ72" s="139"/>
      <c r="GR72" s="139"/>
      <c r="GS72" s="139"/>
      <c r="GT72" s="139"/>
      <c r="GU72" s="139"/>
      <c r="GV72" s="139"/>
      <c r="GW72" s="139"/>
      <c r="GX72" s="139"/>
      <c r="GY72" s="139"/>
      <c r="GZ72" s="139"/>
      <c r="HA72" s="139"/>
      <c r="HB72" s="139"/>
      <c r="HC72" s="139"/>
      <c r="HD72" s="139"/>
      <c r="HE72" s="139"/>
      <c r="HF72" s="139"/>
      <c r="HG72" s="139"/>
      <c r="HH72" s="139"/>
      <c r="HI72" s="139"/>
      <c r="HJ72" s="139"/>
      <c r="HK72" s="139"/>
      <c r="HL72" s="139"/>
      <c r="HM72" s="139"/>
      <c r="HN72" s="139"/>
      <c r="HO72" s="139"/>
      <c r="HP72" s="139"/>
    </row>
    <row r="73" spans="1:238" s="133" customFormat="1" ht="12.75" customHeight="1" x14ac:dyDescent="0.2">
      <c r="A73" s="2321"/>
      <c r="B73" s="2307" t="s">
        <v>75</v>
      </c>
      <c r="C73" s="1300"/>
      <c r="D73" s="684"/>
      <c r="E73" s="651"/>
      <c r="F73" s="1300"/>
      <c r="G73" s="684"/>
      <c r="H73" s="651"/>
      <c r="I73" s="1300"/>
      <c r="J73" s="684"/>
      <c r="K73" s="651"/>
      <c r="L73" s="1300"/>
      <c r="M73" s="684"/>
      <c r="N73" s="651"/>
      <c r="O73" s="1300"/>
      <c r="P73" s="684"/>
      <c r="Q73" s="651"/>
      <c r="R73" s="1300"/>
      <c r="S73" s="684"/>
      <c r="T73" s="651"/>
      <c r="U73" s="1300"/>
      <c r="V73" s="684"/>
      <c r="W73" s="651"/>
      <c r="X73" s="1300"/>
      <c r="Y73" s="684"/>
      <c r="Z73" s="651"/>
      <c r="AA73" s="1300"/>
      <c r="AB73" s="684"/>
      <c r="AC73" s="651"/>
      <c r="AD73" s="1300"/>
      <c r="AE73" s="684"/>
      <c r="AF73" s="651"/>
      <c r="AG73" s="1300">
        <v>40000</v>
      </c>
      <c r="AH73" s="684">
        <v>40000</v>
      </c>
      <c r="AI73" s="651">
        <v>0</v>
      </c>
      <c r="AJ73" s="1300"/>
      <c r="AK73" s="684"/>
      <c r="AL73" s="651"/>
      <c r="AM73" s="1300"/>
      <c r="AN73" s="684"/>
      <c r="AO73" s="651"/>
      <c r="AP73" s="1300"/>
      <c r="AQ73" s="684"/>
      <c r="AR73" s="651"/>
      <c r="AS73" s="1300"/>
      <c r="AT73" s="684"/>
      <c r="AU73" s="651"/>
      <c r="AV73" s="1300"/>
      <c r="AW73" s="684"/>
      <c r="AX73" s="651"/>
      <c r="AY73" s="1300"/>
      <c r="AZ73" s="684"/>
      <c r="BA73" s="651"/>
      <c r="BB73" s="1300"/>
      <c r="BC73" s="684"/>
      <c r="BD73" s="651"/>
      <c r="BE73" s="1300"/>
      <c r="BF73" s="684"/>
      <c r="BG73" s="651"/>
      <c r="BH73" s="1300">
        <v>40000</v>
      </c>
      <c r="BI73" s="684">
        <v>40000</v>
      </c>
      <c r="BJ73" s="651">
        <v>0</v>
      </c>
      <c r="BK73" s="1300"/>
      <c r="BL73" s="684"/>
      <c r="BM73" s="651"/>
      <c r="BN73" s="1300"/>
      <c r="BO73" s="684"/>
      <c r="BP73" s="651"/>
      <c r="BQ73" s="1300"/>
      <c r="BR73" s="684"/>
      <c r="BS73" s="651"/>
      <c r="BT73" s="1300"/>
      <c r="BU73" s="684"/>
      <c r="BV73" s="651"/>
      <c r="BW73" s="1300"/>
      <c r="BX73" s="684"/>
      <c r="BY73" s="651"/>
      <c r="BZ73" s="1300"/>
      <c r="CA73" s="684"/>
      <c r="CB73" s="651"/>
      <c r="CC73" s="1300"/>
      <c r="CD73" s="684"/>
      <c r="CE73" s="651"/>
      <c r="CF73" s="1300"/>
      <c r="CG73" s="684"/>
      <c r="CH73" s="651"/>
      <c r="CI73" s="1300"/>
      <c r="CJ73" s="684"/>
      <c r="CK73" s="1769"/>
      <c r="CL73" s="643"/>
      <c r="CM73" s="684"/>
      <c r="CN73" s="651"/>
      <c r="CO73" s="643"/>
      <c r="CP73" s="684"/>
      <c r="CQ73" s="651"/>
      <c r="CR73" s="1300"/>
      <c r="CS73" s="684"/>
      <c r="CT73" s="651"/>
      <c r="CU73" s="1300"/>
      <c r="CV73" s="684"/>
      <c r="CW73" s="651"/>
      <c r="CX73" s="1300"/>
      <c r="CY73" s="684"/>
      <c r="CZ73" s="651"/>
      <c r="DA73" s="643">
        <v>0</v>
      </c>
      <c r="DB73" s="684">
        <v>0</v>
      </c>
      <c r="DC73" s="651">
        <v>0</v>
      </c>
      <c r="DD73" s="643">
        <v>40000</v>
      </c>
      <c r="DE73" s="684">
        <v>40000</v>
      </c>
      <c r="DF73" s="651">
        <v>0</v>
      </c>
      <c r="DG73" s="1300"/>
      <c r="DH73" s="684"/>
      <c r="DI73" s="651"/>
      <c r="DJ73" s="1300"/>
      <c r="DK73" s="684"/>
      <c r="DL73" s="651"/>
      <c r="DM73" s="643">
        <v>0</v>
      </c>
      <c r="DN73" s="684">
        <v>0</v>
      </c>
      <c r="DO73" s="651">
        <v>0</v>
      </c>
      <c r="DP73" s="1300"/>
      <c r="DQ73" s="684"/>
      <c r="DR73" s="651"/>
      <c r="DS73" s="1300"/>
      <c r="DT73" s="684"/>
      <c r="DU73" s="651"/>
      <c r="DV73" s="643">
        <v>40000</v>
      </c>
      <c r="DW73" s="684">
        <v>40000</v>
      </c>
      <c r="DX73" s="651">
        <v>0</v>
      </c>
      <c r="DY73" s="704">
        <v>0</v>
      </c>
      <c r="DZ73" s="586"/>
      <c r="EA73" s="586"/>
      <c r="EB73" s="586"/>
      <c r="EC73" s="586"/>
      <c r="ED73" s="586"/>
      <c r="EE73" s="586"/>
      <c r="EF73" s="586"/>
      <c r="EG73" s="586"/>
      <c r="EH73" s="586"/>
      <c r="EI73" s="586"/>
      <c r="EJ73" s="586"/>
      <c r="EK73" s="586"/>
      <c r="EL73" s="586"/>
      <c r="EM73" s="586"/>
      <c r="EN73" s="586"/>
      <c r="EO73" s="586"/>
      <c r="EP73" s="586"/>
      <c r="EQ73" s="586"/>
      <c r="ER73" s="586"/>
      <c r="ES73" s="586"/>
      <c r="ET73" s="586"/>
      <c r="EU73" s="586"/>
      <c r="EV73" s="586"/>
      <c r="EW73" s="586"/>
      <c r="EX73" s="586"/>
      <c r="EY73" s="586"/>
      <c r="EZ73" s="586"/>
      <c r="FA73" s="586"/>
      <c r="FB73" s="586"/>
      <c r="FC73" s="586"/>
      <c r="FD73" s="586"/>
      <c r="FE73" s="586"/>
      <c r="FF73" s="586"/>
      <c r="FG73" s="586"/>
      <c r="FH73" s="586"/>
      <c r="FI73" s="586"/>
      <c r="FJ73" s="586"/>
      <c r="FK73" s="586"/>
      <c r="FL73" s="586"/>
      <c r="FM73" s="586"/>
      <c r="FN73" s="586"/>
      <c r="FO73" s="586"/>
      <c r="FP73" s="586"/>
      <c r="FQ73" s="586"/>
      <c r="FR73" s="586"/>
      <c r="FS73" s="586"/>
      <c r="FT73" s="586"/>
      <c r="FU73" s="586"/>
      <c r="FV73" s="586"/>
      <c r="FW73" s="586"/>
      <c r="FX73" s="586"/>
      <c r="FY73" s="586"/>
      <c r="FZ73" s="586"/>
      <c r="GA73" s="586"/>
      <c r="GB73" s="586"/>
      <c r="GC73" s="586"/>
      <c r="GD73" s="586"/>
      <c r="GE73" s="586"/>
      <c r="GF73" s="586"/>
      <c r="GG73" s="586"/>
      <c r="GH73" s="586"/>
      <c r="GI73" s="586"/>
      <c r="GJ73" s="586"/>
      <c r="GK73" s="586"/>
      <c r="GL73" s="586"/>
      <c r="GM73" s="586"/>
      <c r="GN73" s="586"/>
      <c r="GO73" s="586"/>
      <c r="GP73" s="586"/>
      <c r="GQ73" s="586"/>
      <c r="GR73" s="586"/>
      <c r="GS73" s="586"/>
      <c r="GT73" s="586"/>
      <c r="GU73" s="586"/>
      <c r="GV73" s="586"/>
      <c r="GW73" s="586"/>
      <c r="GX73" s="586"/>
      <c r="GY73" s="586"/>
      <c r="GZ73" s="586"/>
      <c r="HA73" s="586"/>
      <c r="HB73" s="586"/>
      <c r="HC73" s="586"/>
      <c r="HD73" s="586"/>
      <c r="HE73" s="586"/>
      <c r="HF73" s="586"/>
      <c r="HG73" s="586"/>
      <c r="HH73" s="586"/>
      <c r="HI73" s="586"/>
      <c r="HJ73" s="586"/>
      <c r="HK73" s="586"/>
      <c r="HL73" s="586"/>
      <c r="HM73" s="586"/>
      <c r="HN73" s="586"/>
      <c r="HO73" s="586"/>
      <c r="HP73" s="586"/>
      <c r="HQ73" s="586"/>
      <c r="HR73" s="586"/>
      <c r="HS73" s="586"/>
      <c r="HT73" s="586"/>
      <c r="HU73" s="586"/>
      <c r="HV73" s="586"/>
      <c r="HW73" s="586"/>
      <c r="HX73" s="586"/>
      <c r="HY73" s="586"/>
      <c r="HZ73" s="586"/>
      <c r="IA73" s="586"/>
      <c r="IB73" s="586"/>
      <c r="IC73" s="586"/>
      <c r="ID73" s="586"/>
    </row>
    <row r="74" spans="1:238" ht="12.75" customHeight="1" x14ac:dyDescent="0.2">
      <c r="A74" s="2321"/>
      <c r="B74" s="2307" t="s">
        <v>76</v>
      </c>
      <c r="C74" s="1300"/>
      <c r="D74" s="684"/>
      <c r="E74" s="651"/>
      <c r="F74" s="1300"/>
      <c r="G74" s="684"/>
      <c r="H74" s="651"/>
      <c r="I74" s="1300"/>
      <c r="J74" s="684"/>
      <c r="K74" s="651"/>
      <c r="L74" s="1300"/>
      <c r="M74" s="684"/>
      <c r="N74" s="651"/>
      <c r="O74" s="1300"/>
      <c r="P74" s="684"/>
      <c r="Q74" s="651"/>
      <c r="R74" s="1300"/>
      <c r="S74" s="684"/>
      <c r="T74" s="651"/>
      <c r="U74" s="1300"/>
      <c r="V74" s="684"/>
      <c r="W74" s="651"/>
      <c r="X74" s="1300"/>
      <c r="Y74" s="684"/>
      <c r="Z74" s="651"/>
      <c r="AA74" s="1300"/>
      <c r="AB74" s="684"/>
      <c r="AC74" s="651"/>
      <c r="AD74" s="1300"/>
      <c r="AE74" s="684"/>
      <c r="AF74" s="651"/>
      <c r="AG74" s="1300">
        <v>260000</v>
      </c>
      <c r="AH74" s="684">
        <v>167700</v>
      </c>
      <c r="AI74" s="651">
        <v>179581.50199999998</v>
      </c>
      <c r="AJ74" s="1300"/>
      <c r="AK74" s="684"/>
      <c r="AL74" s="651"/>
      <c r="AM74" s="1300"/>
      <c r="AN74" s="684"/>
      <c r="AO74" s="651"/>
      <c r="AP74" s="1300"/>
      <c r="AQ74" s="684"/>
      <c r="AR74" s="651"/>
      <c r="AS74" s="1300"/>
      <c r="AT74" s="684"/>
      <c r="AU74" s="651"/>
      <c r="AV74" s="1300"/>
      <c r="AW74" s="684"/>
      <c r="AX74" s="651"/>
      <c r="AY74" s="1300"/>
      <c r="AZ74" s="684"/>
      <c r="BA74" s="651"/>
      <c r="BB74" s="1300"/>
      <c r="BC74" s="684"/>
      <c r="BD74" s="651"/>
      <c r="BE74" s="1300"/>
      <c r="BF74" s="684"/>
      <c r="BG74" s="651"/>
      <c r="BH74" s="646">
        <v>260000</v>
      </c>
      <c r="BI74" s="687">
        <v>167700</v>
      </c>
      <c r="BJ74" s="654">
        <v>179581.50199999998</v>
      </c>
      <c r="BK74" s="1300"/>
      <c r="BL74" s="684"/>
      <c r="BM74" s="651"/>
      <c r="BN74" s="1300"/>
      <c r="BO74" s="684"/>
      <c r="BP74" s="651"/>
      <c r="BQ74" s="1300"/>
      <c r="BR74" s="684"/>
      <c r="BS74" s="651"/>
      <c r="BT74" s="1300"/>
      <c r="BU74" s="684"/>
      <c r="BV74" s="651"/>
      <c r="BW74" s="1300"/>
      <c r="BX74" s="684"/>
      <c r="BY74" s="651"/>
      <c r="BZ74" s="1300"/>
      <c r="CA74" s="684"/>
      <c r="CB74" s="651"/>
      <c r="CC74" s="1300"/>
      <c r="CD74" s="684"/>
      <c r="CE74" s="651"/>
      <c r="CF74" s="1300"/>
      <c r="CG74" s="684"/>
      <c r="CH74" s="651"/>
      <c r="CI74" s="1300"/>
      <c r="CJ74" s="684"/>
      <c r="CK74" s="1769"/>
      <c r="CL74" s="643"/>
      <c r="CM74" s="684"/>
      <c r="CN74" s="651"/>
      <c r="CO74" s="643"/>
      <c r="CP74" s="684"/>
      <c r="CQ74" s="651"/>
      <c r="CR74" s="1300"/>
      <c r="CS74" s="684"/>
      <c r="CT74" s="651"/>
      <c r="CU74" s="1300"/>
      <c r="CV74" s="684"/>
      <c r="CW74" s="651"/>
      <c r="CX74" s="1300"/>
      <c r="CY74" s="684"/>
      <c r="CZ74" s="651"/>
      <c r="DA74" s="646">
        <v>0</v>
      </c>
      <c r="DB74" s="687">
        <v>0</v>
      </c>
      <c r="DC74" s="654">
        <v>0</v>
      </c>
      <c r="DD74" s="646">
        <v>260000</v>
      </c>
      <c r="DE74" s="687">
        <v>167700</v>
      </c>
      <c r="DF74" s="654">
        <v>179581.50199999998</v>
      </c>
      <c r="DG74" s="1300"/>
      <c r="DH74" s="684"/>
      <c r="DI74" s="651"/>
      <c r="DJ74" s="1300"/>
      <c r="DK74" s="684"/>
      <c r="DL74" s="651"/>
      <c r="DM74" s="646">
        <v>0</v>
      </c>
      <c r="DN74" s="687">
        <v>0</v>
      </c>
      <c r="DO74" s="654">
        <v>0</v>
      </c>
      <c r="DP74" s="1300"/>
      <c r="DQ74" s="684"/>
      <c r="DR74" s="651"/>
      <c r="DS74" s="1300"/>
      <c r="DT74" s="684"/>
      <c r="DU74" s="651"/>
      <c r="DV74" s="646">
        <v>260000</v>
      </c>
      <c r="DW74" s="687">
        <v>167700</v>
      </c>
      <c r="DX74" s="654">
        <v>179581.50199999998</v>
      </c>
      <c r="DY74" s="704">
        <v>107.08497435897435</v>
      </c>
      <c r="DZ74" s="139"/>
      <c r="EA74" s="139"/>
      <c r="EB74" s="139"/>
      <c r="EC74" s="139"/>
      <c r="ED74" s="139"/>
      <c r="EE74" s="139"/>
      <c r="EF74" s="139"/>
      <c r="EG74" s="139"/>
      <c r="EH74" s="139"/>
      <c r="EI74" s="139"/>
      <c r="EJ74" s="139"/>
      <c r="EK74" s="139"/>
      <c r="EL74" s="139"/>
      <c r="EM74" s="139"/>
      <c r="EN74" s="139"/>
      <c r="EO74" s="139"/>
      <c r="EP74" s="139"/>
      <c r="EQ74" s="139"/>
      <c r="ER74" s="139"/>
      <c r="ES74" s="139"/>
      <c r="ET74" s="139"/>
      <c r="EU74" s="139"/>
      <c r="EV74" s="139"/>
      <c r="EW74" s="139"/>
      <c r="EX74" s="139"/>
      <c r="EY74" s="139"/>
      <c r="EZ74" s="139"/>
      <c r="FA74" s="139"/>
      <c r="FB74" s="139"/>
      <c r="FC74" s="139"/>
      <c r="FD74" s="139"/>
      <c r="FE74" s="139"/>
      <c r="FF74" s="139"/>
      <c r="FG74" s="139"/>
      <c r="FH74" s="139"/>
      <c r="FI74" s="139"/>
      <c r="FJ74" s="139"/>
      <c r="FK74" s="139"/>
      <c r="FL74" s="139"/>
      <c r="FM74" s="139"/>
      <c r="FN74" s="139"/>
      <c r="FO74" s="139"/>
      <c r="FP74" s="139"/>
      <c r="FQ74" s="139"/>
      <c r="FR74" s="139"/>
      <c r="FS74" s="139"/>
      <c r="FT74" s="139"/>
      <c r="FU74" s="139"/>
      <c r="FV74" s="139"/>
      <c r="FW74" s="139"/>
      <c r="FX74" s="139"/>
      <c r="FY74" s="139"/>
      <c r="FZ74" s="139"/>
      <c r="GA74" s="139"/>
      <c r="GB74" s="139"/>
      <c r="GC74" s="139"/>
      <c r="GD74" s="139"/>
      <c r="GE74" s="139"/>
      <c r="GF74" s="139"/>
      <c r="GG74" s="139"/>
      <c r="GH74" s="139"/>
      <c r="GI74" s="139"/>
      <c r="GJ74" s="139"/>
      <c r="GK74" s="139"/>
      <c r="GL74" s="139"/>
      <c r="GM74" s="139"/>
      <c r="GN74" s="139"/>
      <c r="GO74" s="139"/>
      <c r="GP74" s="139"/>
      <c r="GQ74" s="139"/>
      <c r="GR74" s="139"/>
      <c r="GS74" s="139"/>
      <c r="GT74" s="139"/>
      <c r="GU74" s="139"/>
      <c r="GV74" s="139"/>
      <c r="GW74" s="139"/>
      <c r="GX74" s="139"/>
      <c r="GY74" s="139"/>
      <c r="GZ74" s="139"/>
      <c r="HA74" s="139"/>
      <c r="HB74" s="139"/>
      <c r="HC74" s="139"/>
      <c r="HD74" s="139"/>
      <c r="HE74" s="139"/>
      <c r="HF74" s="139"/>
      <c r="HG74" s="139"/>
      <c r="HH74" s="139"/>
      <c r="HI74" s="139"/>
      <c r="HJ74" s="139"/>
      <c r="HK74" s="139"/>
      <c r="HL74" s="139"/>
      <c r="HM74" s="139"/>
      <c r="HN74" s="139"/>
      <c r="HO74" s="139"/>
      <c r="HP74" s="139"/>
    </row>
    <row r="75" spans="1:238" ht="12.75" customHeight="1" x14ac:dyDescent="0.2">
      <c r="A75" s="2321"/>
      <c r="B75" s="2323" t="s">
        <v>77</v>
      </c>
      <c r="C75" s="645"/>
      <c r="D75" s="686"/>
      <c r="E75" s="653"/>
      <c r="F75" s="645"/>
      <c r="G75" s="686"/>
      <c r="H75" s="653"/>
      <c r="I75" s="645"/>
      <c r="J75" s="686"/>
      <c r="K75" s="653"/>
      <c r="L75" s="645"/>
      <c r="M75" s="686"/>
      <c r="N75" s="653"/>
      <c r="O75" s="645"/>
      <c r="P75" s="686"/>
      <c r="Q75" s="653"/>
      <c r="R75" s="645"/>
      <c r="S75" s="686"/>
      <c r="T75" s="653"/>
      <c r="U75" s="645"/>
      <c r="V75" s="686"/>
      <c r="W75" s="653"/>
      <c r="X75" s="645"/>
      <c r="Y75" s="686"/>
      <c r="Z75" s="653"/>
      <c r="AA75" s="645"/>
      <c r="AB75" s="686"/>
      <c r="AC75" s="653"/>
      <c r="AD75" s="645"/>
      <c r="AE75" s="686"/>
      <c r="AF75" s="653"/>
      <c r="AG75" s="645"/>
      <c r="AH75" s="686"/>
      <c r="AI75" s="653"/>
      <c r="AJ75" s="645"/>
      <c r="AK75" s="686"/>
      <c r="AL75" s="653"/>
      <c r="AM75" s="645"/>
      <c r="AN75" s="686"/>
      <c r="AO75" s="653"/>
      <c r="AP75" s="645"/>
      <c r="AQ75" s="686"/>
      <c r="AR75" s="653"/>
      <c r="AS75" s="645"/>
      <c r="AT75" s="686"/>
      <c r="AU75" s="653"/>
      <c r="AV75" s="645"/>
      <c r="AW75" s="686"/>
      <c r="AX75" s="653"/>
      <c r="AY75" s="645"/>
      <c r="AZ75" s="686"/>
      <c r="BA75" s="653"/>
      <c r="BB75" s="645"/>
      <c r="BC75" s="686"/>
      <c r="BD75" s="653"/>
      <c r="BE75" s="645">
        <v>1231000</v>
      </c>
      <c r="BF75" s="686">
        <v>590000</v>
      </c>
      <c r="BG75" s="653">
        <v>590000</v>
      </c>
      <c r="BH75" s="645">
        <v>1231000</v>
      </c>
      <c r="BI75" s="686">
        <v>590000</v>
      </c>
      <c r="BJ75" s="653">
        <v>590000</v>
      </c>
      <c r="BK75" s="645"/>
      <c r="BL75" s="686"/>
      <c r="BM75" s="653"/>
      <c r="BN75" s="645"/>
      <c r="BO75" s="686"/>
      <c r="BP75" s="653"/>
      <c r="BQ75" s="645"/>
      <c r="BR75" s="686"/>
      <c r="BS75" s="653"/>
      <c r="BT75" s="645"/>
      <c r="BU75" s="686"/>
      <c r="BV75" s="653"/>
      <c r="BW75" s="645"/>
      <c r="BX75" s="686"/>
      <c r="BY75" s="653"/>
      <c r="BZ75" s="645"/>
      <c r="CA75" s="686"/>
      <c r="CB75" s="653"/>
      <c r="CC75" s="645"/>
      <c r="CD75" s="686"/>
      <c r="CE75" s="653"/>
      <c r="CF75" s="645"/>
      <c r="CG75" s="686"/>
      <c r="CH75" s="653"/>
      <c r="CI75" s="645"/>
      <c r="CJ75" s="686"/>
      <c r="CK75" s="1777"/>
      <c r="CL75" s="645"/>
      <c r="CM75" s="686"/>
      <c r="CN75" s="653"/>
      <c r="CO75" s="645"/>
      <c r="CP75" s="686"/>
      <c r="CQ75" s="653"/>
      <c r="CR75" s="645"/>
      <c r="CS75" s="686"/>
      <c r="CT75" s="653"/>
      <c r="CU75" s="645"/>
      <c r="CV75" s="686"/>
      <c r="CW75" s="653"/>
      <c r="CX75" s="645"/>
      <c r="CY75" s="686"/>
      <c r="CZ75" s="653"/>
      <c r="DA75" s="645">
        <v>0</v>
      </c>
      <c r="DB75" s="686">
        <v>0</v>
      </c>
      <c r="DC75" s="653">
        <v>0</v>
      </c>
      <c r="DD75" s="645">
        <v>1231000</v>
      </c>
      <c r="DE75" s="686">
        <v>590000</v>
      </c>
      <c r="DF75" s="653">
        <v>590000</v>
      </c>
      <c r="DG75" s="645"/>
      <c r="DH75" s="686"/>
      <c r="DI75" s="653"/>
      <c r="DJ75" s="645"/>
      <c r="DK75" s="686"/>
      <c r="DL75" s="653"/>
      <c r="DM75" s="645">
        <v>0</v>
      </c>
      <c r="DN75" s="686">
        <v>0</v>
      </c>
      <c r="DO75" s="653">
        <v>0</v>
      </c>
      <c r="DP75" s="645"/>
      <c r="DQ75" s="686"/>
      <c r="DR75" s="653"/>
      <c r="DS75" s="645"/>
      <c r="DT75" s="686"/>
      <c r="DU75" s="653"/>
      <c r="DV75" s="645">
        <v>1231000</v>
      </c>
      <c r="DW75" s="686">
        <v>590000</v>
      </c>
      <c r="DX75" s="653">
        <v>590000</v>
      </c>
      <c r="DY75" s="702">
        <v>100</v>
      </c>
      <c r="DZ75" s="139"/>
      <c r="EA75" s="139"/>
      <c r="EB75" s="139"/>
      <c r="EC75" s="139"/>
      <c r="ED75" s="139"/>
      <c r="EE75" s="139"/>
      <c r="EF75" s="139"/>
      <c r="EG75" s="139"/>
      <c r="EH75" s="139"/>
      <c r="EI75" s="139"/>
      <c r="EJ75" s="139"/>
      <c r="EK75" s="139"/>
      <c r="EL75" s="139"/>
      <c r="EM75" s="139"/>
      <c r="EN75" s="139"/>
      <c r="EO75" s="139"/>
      <c r="EP75" s="139"/>
      <c r="EQ75" s="139"/>
      <c r="ER75" s="139"/>
      <c r="ES75" s="139"/>
      <c r="ET75" s="139"/>
      <c r="EU75" s="139"/>
      <c r="EV75" s="139"/>
      <c r="EW75" s="139"/>
      <c r="EX75" s="139"/>
      <c r="EY75" s="139"/>
      <c r="EZ75" s="139"/>
      <c r="FA75" s="139"/>
      <c r="FB75" s="139"/>
      <c r="FC75" s="139"/>
      <c r="FD75" s="139"/>
      <c r="FE75" s="139"/>
      <c r="FF75" s="139"/>
      <c r="FG75" s="139"/>
      <c r="FH75" s="139"/>
      <c r="FI75" s="139"/>
      <c r="FJ75" s="139"/>
      <c r="FK75" s="139"/>
      <c r="FL75" s="139"/>
      <c r="FM75" s="139"/>
      <c r="FN75" s="139"/>
      <c r="FO75" s="139"/>
      <c r="FP75" s="139"/>
      <c r="FQ75" s="139"/>
      <c r="FR75" s="139"/>
      <c r="FS75" s="139"/>
      <c r="FT75" s="139"/>
      <c r="FU75" s="139"/>
      <c r="FV75" s="139"/>
      <c r="FW75" s="139"/>
      <c r="FX75" s="139"/>
      <c r="FY75" s="139"/>
      <c r="FZ75" s="139"/>
      <c r="GA75" s="139"/>
      <c r="GB75" s="139"/>
      <c r="GC75" s="139"/>
      <c r="GD75" s="139"/>
      <c r="GE75" s="139"/>
      <c r="GF75" s="139"/>
      <c r="GG75" s="139"/>
      <c r="GH75" s="139"/>
      <c r="GI75" s="139"/>
      <c r="GJ75" s="139"/>
      <c r="GK75" s="139"/>
      <c r="GL75" s="139"/>
      <c r="GM75" s="139"/>
      <c r="GN75" s="139"/>
      <c r="GO75" s="139"/>
      <c r="GP75" s="139"/>
      <c r="GQ75" s="139"/>
      <c r="GR75" s="139"/>
      <c r="GS75" s="139"/>
      <c r="GT75" s="139"/>
      <c r="GU75" s="139"/>
      <c r="GV75" s="139"/>
      <c r="GW75" s="139"/>
      <c r="GX75" s="139"/>
      <c r="GY75" s="139"/>
      <c r="GZ75" s="139"/>
      <c r="HA75" s="139"/>
      <c r="HB75" s="139"/>
      <c r="HC75" s="139"/>
      <c r="HD75" s="139"/>
      <c r="HE75" s="139"/>
      <c r="HF75" s="139"/>
      <c r="HG75" s="139"/>
      <c r="HH75" s="139"/>
      <c r="HI75" s="139"/>
      <c r="HJ75" s="139"/>
      <c r="HK75" s="139"/>
      <c r="HL75" s="139"/>
      <c r="HM75" s="139"/>
      <c r="HN75" s="139"/>
      <c r="HO75" s="139"/>
      <c r="HP75" s="139"/>
    </row>
    <row r="76" spans="1:238" ht="12.75" hidden="1" customHeight="1" x14ac:dyDescent="0.2">
      <c r="A76" s="2324"/>
      <c r="B76" s="2323" t="s">
        <v>78</v>
      </c>
      <c r="C76" s="1621"/>
      <c r="D76" s="1622"/>
      <c r="E76" s="1623"/>
      <c r="F76" s="1621"/>
      <c r="G76" s="1622"/>
      <c r="H76" s="1623"/>
      <c r="I76" s="1621"/>
      <c r="J76" s="1622"/>
      <c r="K76" s="1623"/>
      <c r="L76" s="1621"/>
      <c r="M76" s="1622"/>
      <c r="N76" s="1623"/>
      <c r="O76" s="1621"/>
      <c r="P76" s="1622"/>
      <c r="Q76" s="1623"/>
      <c r="R76" s="1621"/>
      <c r="S76" s="1622"/>
      <c r="T76" s="1623"/>
      <c r="U76" s="1621"/>
      <c r="V76" s="1622"/>
      <c r="W76" s="1623"/>
      <c r="X76" s="1621"/>
      <c r="Y76" s="1622"/>
      <c r="Z76" s="1623"/>
      <c r="AA76" s="1621"/>
      <c r="AB76" s="1622"/>
      <c r="AC76" s="1623"/>
      <c r="AD76" s="1621"/>
      <c r="AE76" s="1622"/>
      <c r="AF76" s="1623"/>
      <c r="AG76" s="1621"/>
      <c r="AH76" s="1622"/>
      <c r="AI76" s="1623"/>
      <c r="AJ76" s="1621"/>
      <c r="AK76" s="1622"/>
      <c r="AL76" s="1623"/>
      <c r="AM76" s="1621"/>
      <c r="AN76" s="1622"/>
      <c r="AO76" s="1623"/>
      <c r="AP76" s="1621"/>
      <c r="AQ76" s="1622"/>
      <c r="AR76" s="1623"/>
      <c r="AS76" s="1621"/>
      <c r="AT76" s="1622"/>
      <c r="AU76" s="1623"/>
      <c r="AV76" s="1621"/>
      <c r="AW76" s="1622"/>
      <c r="AX76" s="1623"/>
      <c r="AY76" s="1621"/>
      <c r="AZ76" s="1622"/>
      <c r="BA76" s="1623"/>
      <c r="BB76" s="1621"/>
      <c r="BC76" s="1622"/>
      <c r="BD76" s="1623"/>
      <c r="BE76" s="1621"/>
      <c r="BF76" s="1622"/>
      <c r="BG76" s="1623"/>
      <c r="BH76" s="645">
        <v>0</v>
      </c>
      <c r="BI76" s="686">
        <v>0</v>
      </c>
      <c r="BJ76" s="653">
        <v>0</v>
      </c>
      <c r="BK76" s="1621"/>
      <c r="BL76" s="1622"/>
      <c r="BM76" s="1623"/>
      <c r="BN76" s="1621"/>
      <c r="BO76" s="1622"/>
      <c r="BP76" s="1623"/>
      <c r="BQ76" s="1621"/>
      <c r="BR76" s="1622"/>
      <c r="BS76" s="1623"/>
      <c r="BT76" s="1621"/>
      <c r="BU76" s="1622"/>
      <c r="BV76" s="1623"/>
      <c r="BW76" s="1621"/>
      <c r="BX76" s="1622"/>
      <c r="BY76" s="1623"/>
      <c r="BZ76" s="1621"/>
      <c r="CA76" s="1622"/>
      <c r="CB76" s="1623"/>
      <c r="CC76" s="1621"/>
      <c r="CD76" s="1622"/>
      <c r="CE76" s="1623"/>
      <c r="CF76" s="1621"/>
      <c r="CG76" s="1622"/>
      <c r="CH76" s="1623"/>
      <c r="CI76" s="1621"/>
      <c r="CJ76" s="1622"/>
      <c r="CK76" s="1781"/>
      <c r="CL76" s="645"/>
      <c r="CM76" s="686"/>
      <c r="CN76" s="653"/>
      <c r="CO76" s="645"/>
      <c r="CP76" s="686"/>
      <c r="CQ76" s="653"/>
      <c r="CR76" s="1621"/>
      <c r="CS76" s="1622"/>
      <c r="CT76" s="1623"/>
      <c r="CU76" s="1621"/>
      <c r="CV76" s="1622"/>
      <c r="CW76" s="1623"/>
      <c r="CX76" s="1621"/>
      <c r="CY76" s="1622"/>
      <c r="CZ76" s="1623"/>
      <c r="DA76" s="645">
        <v>0</v>
      </c>
      <c r="DB76" s="686">
        <v>0</v>
      </c>
      <c r="DC76" s="653">
        <v>0</v>
      </c>
      <c r="DD76" s="645">
        <v>0</v>
      </c>
      <c r="DE76" s="686">
        <v>0</v>
      </c>
      <c r="DF76" s="653">
        <v>0</v>
      </c>
      <c r="DG76" s="1621"/>
      <c r="DH76" s="1622"/>
      <c r="DI76" s="1623"/>
      <c r="DJ76" s="1621"/>
      <c r="DK76" s="1622"/>
      <c r="DL76" s="1623"/>
      <c r="DM76" s="645">
        <v>0</v>
      </c>
      <c r="DN76" s="686">
        <v>0</v>
      </c>
      <c r="DO76" s="653">
        <v>0</v>
      </c>
      <c r="DP76" s="1621"/>
      <c r="DQ76" s="1622"/>
      <c r="DR76" s="1623"/>
      <c r="DS76" s="1621"/>
      <c r="DT76" s="1622"/>
      <c r="DU76" s="1623"/>
      <c r="DV76" s="645">
        <v>0</v>
      </c>
      <c r="DW76" s="686">
        <v>0</v>
      </c>
      <c r="DX76" s="653">
        <v>0</v>
      </c>
      <c r="DY76" s="702">
        <v>0</v>
      </c>
      <c r="DZ76" s="139"/>
      <c r="EA76" s="139"/>
      <c r="EB76" s="139"/>
      <c r="EC76" s="139"/>
      <c r="ED76" s="139"/>
      <c r="EE76" s="139"/>
      <c r="EF76" s="139"/>
      <c r="EG76" s="139"/>
      <c r="EH76" s="139"/>
      <c r="EI76" s="139"/>
      <c r="EJ76" s="139"/>
      <c r="EK76" s="139"/>
      <c r="EL76" s="139"/>
      <c r="EM76" s="139"/>
      <c r="EN76" s="139"/>
      <c r="EO76" s="139"/>
      <c r="EP76" s="139"/>
      <c r="EQ76" s="139"/>
      <c r="ER76" s="139"/>
      <c r="ES76" s="139"/>
      <c r="ET76" s="139"/>
      <c r="EU76" s="139"/>
      <c r="EV76" s="139"/>
      <c r="EW76" s="139"/>
      <c r="EX76" s="139"/>
      <c r="EY76" s="139"/>
      <c r="EZ76" s="139"/>
      <c r="FA76" s="139"/>
      <c r="FB76" s="139"/>
      <c r="FC76" s="139"/>
      <c r="FD76" s="139"/>
      <c r="FE76" s="139"/>
      <c r="FF76" s="139"/>
      <c r="FG76" s="139"/>
      <c r="FH76" s="139"/>
      <c r="FI76" s="139"/>
      <c r="FJ76" s="139"/>
      <c r="FK76" s="139"/>
      <c r="FL76" s="139"/>
      <c r="FM76" s="139"/>
      <c r="FN76" s="139"/>
      <c r="FO76" s="139"/>
      <c r="FP76" s="139"/>
      <c r="FQ76" s="139"/>
      <c r="FR76" s="139"/>
      <c r="FS76" s="139"/>
      <c r="FT76" s="139"/>
      <c r="FU76" s="139"/>
      <c r="FV76" s="139"/>
      <c r="FW76" s="139"/>
      <c r="FX76" s="139"/>
      <c r="FY76" s="139"/>
      <c r="FZ76" s="139"/>
      <c r="GA76" s="139"/>
      <c r="GB76" s="139"/>
      <c r="GC76" s="139"/>
      <c r="GD76" s="139"/>
      <c r="GE76" s="139"/>
      <c r="GF76" s="139"/>
      <c r="GG76" s="139"/>
      <c r="GH76" s="139"/>
      <c r="GI76" s="139"/>
      <c r="GJ76" s="139"/>
      <c r="GK76" s="139"/>
      <c r="GL76" s="139"/>
      <c r="GM76" s="139"/>
      <c r="GN76" s="139"/>
      <c r="GO76" s="139"/>
      <c r="GP76" s="139"/>
      <c r="GQ76" s="139"/>
      <c r="GR76" s="139"/>
      <c r="GS76" s="139"/>
      <c r="GT76" s="139"/>
      <c r="GU76" s="139"/>
      <c r="GV76" s="139"/>
      <c r="GW76" s="139"/>
      <c r="GX76" s="139"/>
      <c r="GY76" s="139"/>
      <c r="GZ76" s="139"/>
      <c r="HA76" s="139"/>
      <c r="HB76" s="139"/>
      <c r="HC76" s="139"/>
      <c r="HD76" s="139"/>
      <c r="HE76" s="139"/>
      <c r="HF76" s="139"/>
      <c r="HG76" s="139"/>
      <c r="HH76" s="139"/>
      <c r="HI76" s="139"/>
      <c r="HJ76" s="139"/>
      <c r="HK76" s="139"/>
      <c r="HL76" s="139"/>
      <c r="HM76" s="139"/>
      <c r="HN76" s="139"/>
      <c r="HO76" s="139"/>
      <c r="HP76" s="139"/>
    </row>
    <row r="77" spans="1:238" s="132" customFormat="1" ht="12.75" customHeight="1" x14ac:dyDescent="0.2">
      <c r="A77" s="2304" t="s">
        <v>622</v>
      </c>
      <c r="B77" s="2305" t="s">
        <v>931</v>
      </c>
      <c r="C77" s="1624"/>
      <c r="D77" s="1625"/>
      <c r="E77" s="1626"/>
      <c r="F77" s="1635"/>
      <c r="G77" s="1636"/>
      <c r="H77" s="1637"/>
      <c r="I77" s="1624"/>
      <c r="J77" s="1625"/>
      <c r="K77" s="1626"/>
      <c r="L77" s="1624"/>
      <c r="M77" s="1625"/>
      <c r="N77" s="1626"/>
      <c r="O77" s="1624"/>
      <c r="P77" s="1625"/>
      <c r="Q77" s="1626"/>
      <c r="R77" s="1624"/>
      <c r="S77" s="1625"/>
      <c r="T77" s="1626"/>
      <c r="U77" s="1624"/>
      <c r="V77" s="1625"/>
      <c r="W77" s="1626"/>
      <c r="X77" s="1624"/>
      <c r="Y77" s="1625"/>
      <c r="Z77" s="1626"/>
      <c r="AA77" s="1624"/>
      <c r="AB77" s="1625"/>
      <c r="AC77" s="1626"/>
      <c r="AD77" s="1624"/>
      <c r="AE77" s="1625"/>
      <c r="AF77" s="1626"/>
      <c r="AG77" s="1624"/>
      <c r="AH77" s="1625"/>
      <c r="AI77" s="1626"/>
      <c r="AJ77" s="1624"/>
      <c r="AK77" s="1625"/>
      <c r="AL77" s="1626"/>
      <c r="AM77" s="1624"/>
      <c r="AN77" s="1625"/>
      <c r="AO77" s="1626"/>
      <c r="AP77" s="1624"/>
      <c r="AQ77" s="1625"/>
      <c r="AR77" s="1626"/>
      <c r="AS77" s="1624"/>
      <c r="AT77" s="1625"/>
      <c r="AU77" s="1626"/>
      <c r="AV77" s="1624"/>
      <c r="AW77" s="1625"/>
      <c r="AX77" s="1626"/>
      <c r="AY77" s="1624"/>
      <c r="AZ77" s="1625"/>
      <c r="BA77" s="1626"/>
      <c r="BB77" s="1624"/>
      <c r="BC77" s="1625"/>
      <c r="BD77" s="1626"/>
      <c r="BE77" s="1635"/>
      <c r="BF77" s="1636"/>
      <c r="BG77" s="1637"/>
      <c r="BH77" s="1635">
        <v>0</v>
      </c>
      <c r="BI77" s="1636">
        <v>0</v>
      </c>
      <c r="BJ77" s="1637">
        <v>0</v>
      </c>
      <c r="BK77" s="1624"/>
      <c r="BL77" s="1625"/>
      <c r="BM77" s="1626"/>
      <c r="BN77" s="1624"/>
      <c r="BO77" s="1625"/>
      <c r="BP77" s="1626"/>
      <c r="BQ77" s="1624"/>
      <c r="BR77" s="1625"/>
      <c r="BS77" s="1626"/>
      <c r="BT77" s="1624"/>
      <c r="BU77" s="1625"/>
      <c r="BV77" s="1626"/>
      <c r="BW77" s="1624"/>
      <c r="BX77" s="1625"/>
      <c r="BY77" s="1626"/>
      <c r="BZ77" s="1624"/>
      <c r="CA77" s="1625"/>
      <c r="CB77" s="1626"/>
      <c r="CC77" s="1624"/>
      <c r="CD77" s="1625"/>
      <c r="CE77" s="1626"/>
      <c r="CF77" s="1624"/>
      <c r="CG77" s="1625"/>
      <c r="CH77" s="1626"/>
      <c r="CI77" s="1624"/>
      <c r="CJ77" s="1625"/>
      <c r="CK77" s="1782"/>
      <c r="CL77" s="1624"/>
      <c r="CM77" s="1625"/>
      <c r="CN77" s="1626"/>
      <c r="CO77" s="1624"/>
      <c r="CP77" s="1625"/>
      <c r="CQ77" s="1626"/>
      <c r="CR77" s="1624"/>
      <c r="CS77" s="1625"/>
      <c r="CT77" s="1626"/>
      <c r="CU77" s="1624"/>
      <c r="CV77" s="1625"/>
      <c r="CW77" s="1626"/>
      <c r="CX77" s="1624"/>
      <c r="CY77" s="1625"/>
      <c r="CZ77" s="1626"/>
      <c r="DA77" s="1589">
        <v>0</v>
      </c>
      <c r="DB77" s="1590">
        <v>0</v>
      </c>
      <c r="DC77" s="1591">
        <v>0</v>
      </c>
      <c r="DD77" s="1589">
        <v>0</v>
      </c>
      <c r="DE77" s="1590">
        <v>0</v>
      </c>
      <c r="DF77" s="1591">
        <v>0</v>
      </c>
      <c r="DG77" s="1624"/>
      <c r="DH77" s="1625"/>
      <c r="DI77" s="1626"/>
      <c r="DJ77" s="1635">
        <v>1000</v>
      </c>
      <c r="DK77" s="1636">
        <v>42</v>
      </c>
      <c r="DL77" s="1637">
        <v>155.11699999999999</v>
      </c>
      <c r="DM77" s="1589">
        <v>1000</v>
      </c>
      <c r="DN77" s="1590">
        <v>42</v>
      </c>
      <c r="DO77" s="1591">
        <v>155.11699999999999</v>
      </c>
      <c r="DP77" s="1624"/>
      <c r="DQ77" s="1625"/>
      <c r="DR77" s="1626"/>
      <c r="DS77" s="1624"/>
      <c r="DT77" s="1590"/>
      <c r="DU77" s="1591"/>
      <c r="DV77" s="1589">
        <v>1000</v>
      </c>
      <c r="DW77" s="1590">
        <v>42</v>
      </c>
      <c r="DX77" s="1591">
        <v>155.11699999999999</v>
      </c>
      <c r="DY77" s="1650">
        <v>369.32619047619045</v>
      </c>
      <c r="DZ77" s="585"/>
      <c r="EA77" s="585"/>
      <c r="EB77" s="585"/>
      <c r="EC77" s="585"/>
      <c r="ED77" s="585"/>
      <c r="EE77" s="585"/>
      <c r="EF77" s="585"/>
      <c r="EG77" s="585"/>
      <c r="EH77" s="585"/>
      <c r="EI77" s="585"/>
      <c r="EJ77" s="585"/>
      <c r="EK77" s="585"/>
      <c r="EL77" s="585"/>
      <c r="EM77" s="585"/>
      <c r="EN77" s="585"/>
      <c r="EO77" s="585"/>
      <c r="EP77" s="585"/>
      <c r="EQ77" s="585"/>
      <c r="ER77" s="585"/>
      <c r="ES77" s="585"/>
      <c r="ET77" s="585"/>
      <c r="EU77" s="585"/>
      <c r="EV77" s="585"/>
      <c r="EW77" s="585"/>
      <c r="EX77" s="585"/>
      <c r="EY77" s="585"/>
      <c r="EZ77" s="585"/>
      <c r="FA77" s="585"/>
      <c r="FB77" s="585"/>
      <c r="FC77" s="585"/>
      <c r="FD77" s="585"/>
      <c r="FE77" s="585"/>
      <c r="FF77" s="585"/>
      <c r="FG77" s="585"/>
      <c r="FH77" s="585"/>
      <c r="FI77" s="585"/>
      <c r="FJ77" s="585"/>
      <c r="FK77" s="585"/>
      <c r="FL77" s="585"/>
      <c r="FM77" s="585"/>
      <c r="FN77" s="585"/>
      <c r="FO77" s="585"/>
      <c r="FP77" s="585"/>
      <c r="FQ77" s="585"/>
      <c r="FR77" s="585"/>
      <c r="FS77" s="585"/>
      <c r="FT77" s="585"/>
      <c r="FU77" s="585"/>
      <c r="FV77" s="585"/>
      <c r="FW77" s="585"/>
      <c r="FX77" s="585"/>
      <c r="FY77" s="585"/>
      <c r="FZ77" s="585"/>
      <c r="GA77" s="585"/>
      <c r="GB77" s="585"/>
      <c r="GC77" s="585"/>
      <c r="GD77" s="585"/>
      <c r="GE77" s="585"/>
      <c r="GF77" s="585"/>
      <c r="GG77" s="585"/>
      <c r="GH77" s="585"/>
      <c r="GI77" s="585"/>
      <c r="GJ77" s="585"/>
      <c r="GK77" s="585"/>
      <c r="GL77" s="585"/>
      <c r="GM77" s="585"/>
      <c r="GN77" s="585"/>
      <c r="GO77" s="585"/>
      <c r="GP77" s="585"/>
      <c r="GQ77" s="585"/>
      <c r="GR77" s="585"/>
      <c r="GS77" s="585"/>
      <c r="GT77" s="585"/>
      <c r="GU77" s="585"/>
      <c r="GV77" s="585"/>
      <c r="GW77" s="585"/>
      <c r="GX77" s="585"/>
      <c r="GY77" s="585"/>
      <c r="GZ77" s="585"/>
      <c r="HA77" s="585"/>
      <c r="HB77" s="585"/>
      <c r="HC77" s="585"/>
      <c r="HD77" s="585"/>
      <c r="HE77" s="585"/>
      <c r="HF77" s="585"/>
      <c r="HG77" s="585"/>
      <c r="HH77" s="585"/>
      <c r="HI77" s="585"/>
      <c r="HJ77" s="585"/>
      <c r="HK77" s="585"/>
      <c r="HL77" s="585"/>
      <c r="HM77" s="585"/>
      <c r="HN77" s="585"/>
      <c r="HO77" s="585"/>
      <c r="HP77" s="585"/>
      <c r="HQ77" s="585"/>
      <c r="HR77" s="585"/>
      <c r="HS77" s="585"/>
      <c r="HT77" s="585"/>
      <c r="HU77" s="585"/>
      <c r="HV77" s="585"/>
      <c r="HW77" s="585"/>
      <c r="HX77" s="585"/>
      <c r="HY77" s="585"/>
      <c r="HZ77" s="585"/>
      <c r="IA77" s="585"/>
      <c r="IB77" s="585"/>
      <c r="IC77" s="585"/>
      <c r="ID77" s="585"/>
    </row>
    <row r="78" spans="1:238" s="585" customFormat="1" ht="12.75" customHeight="1" x14ac:dyDescent="0.2">
      <c r="A78" s="2304" t="s">
        <v>932</v>
      </c>
      <c r="B78" s="2305" t="s">
        <v>933</v>
      </c>
      <c r="C78" s="1627"/>
      <c r="D78" s="1628"/>
      <c r="E78" s="1629"/>
      <c r="F78" s="1627"/>
      <c r="G78" s="1628"/>
      <c r="H78" s="1629"/>
      <c r="I78" s="1627"/>
      <c r="J78" s="1628"/>
      <c r="K78" s="1629"/>
      <c r="L78" s="1627"/>
      <c r="M78" s="1628"/>
      <c r="N78" s="1629"/>
      <c r="O78" s="1627"/>
      <c r="P78" s="1628"/>
      <c r="Q78" s="1629"/>
      <c r="R78" s="1627"/>
      <c r="S78" s="1628"/>
      <c r="T78" s="1629"/>
      <c r="U78" s="1627"/>
      <c r="V78" s="1628"/>
      <c r="W78" s="1629"/>
      <c r="X78" s="1627"/>
      <c r="Y78" s="1628"/>
      <c r="Z78" s="1629"/>
      <c r="AA78" s="1627"/>
      <c r="AB78" s="1628"/>
      <c r="AC78" s="1629"/>
      <c r="AD78" s="1627"/>
      <c r="AE78" s="1628"/>
      <c r="AF78" s="1629"/>
      <c r="AG78" s="1627"/>
      <c r="AH78" s="1628"/>
      <c r="AI78" s="1629"/>
      <c r="AJ78" s="1627"/>
      <c r="AK78" s="1628"/>
      <c r="AL78" s="1629"/>
      <c r="AM78" s="1627"/>
      <c r="AN78" s="1628"/>
      <c r="AO78" s="1629"/>
      <c r="AP78" s="1627"/>
      <c r="AQ78" s="1628"/>
      <c r="AR78" s="1629"/>
      <c r="AS78" s="1627"/>
      <c r="AT78" s="1628"/>
      <c r="AU78" s="1629"/>
      <c r="AV78" s="1627"/>
      <c r="AW78" s="1628"/>
      <c r="AX78" s="1629"/>
      <c r="AY78" s="1627"/>
      <c r="AZ78" s="1628"/>
      <c r="BA78" s="1629"/>
      <c r="BB78" s="1627"/>
      <c r="BC78" s="1628"/>
      <c r="BD78" s="1629"/>
      <c r="BE78" s="1638"/>
      <c r="BF78" s="1639">
        <v>7740</v>
      </c>
      <c r="BG78" s="1640">
        <v>7740</v>
      </c>
      <c r="BH78" s="1638">
        <v>0</v>
      </c>
      <c r="BI78" s="1639">
        <v>7740</v>
      </c>
      <c r="BJ78" s="1640">
        <v>7740</v>
      </c>
      <c r="BK78" s="1627"/>
      <c r="BL78" s="1628"/>
      <c r="BM78" s="1629"/>
      <c r="BN78" s="1627"/>
      <c r="BO78" s="1628"/>
      <c r="BP78" s="1629"/>
      <c r="BQ78" s="1627"/>
      <c r="BR78" s="1628"/>
      <c r="BS78" s="1629"/>
      <c r="BT78" s="1627"/>
      <c r="BU78" s="1628"/>
      <c r="BV78" s="1629"/>
      <c r="BW78" s="1627"/>
      <c r="BX78" s="1628"/>
      <c r="BY78" s="1629"/>
      <c r="BZ78" s="1627"/>
      <c r="CA78" s="1628"/>
      <c r="CB78" s="1629"/>
      <c r="CC78" s="1627"/>
      <c r="CD78" s="1628"/>
      <c r="CE78" s="1629"/>
      <c r="CF78" s="1627"/>
      <c r="CG78" s="1628"/>
      <c r="CH78" s="1629"/>
      <c r="CI78" s="1627"/>
      <c r="CJ78" s="1628"/>
      <c r="CK78" s="1783"/>
      <c r="CL78" s="1794"/>
      <c r="CM78" s="1795"/>
      <c r="CN78" s="1796"/>
      <c r="CO78" s="1794"/>
      <c r="CP78" s="1795"/>
      <c r="CQ78" s="1796"/>
      <c r="CR78" s="1627"/>
      <c r="CS78" s="1628"/>
      <c r="CT78" s="1629"/>
      <c r="CU78" s="1627"/>
      <c r="CV78" s="1628"/>
      <c r="CW78" s="1629"/>
      <c r="CX78" s="1627"/>
      <c r="CY78" s="1628"/>
      <c r="CZ78" s="1629"/>
      <c r="DA78" s="1589">
        <v>0</v>
      </c>
      <c r="DB78" s="1590">
        <v>0</v>
      </c>
      <c r="DC78" s="1591">
        <v>0</v>
      </c>
      <c r="DD78" s="1589">
        <v>0</v>
      </c>
      <c r="DE78" s="1590">
        <v>7740</v>
      </c>
      <c r="DF78" s="1591">
        <v>7740</v>
      </c>
      <c r="DG78" s="1627"/>
      <c r="DH78" s="1628"/>
      <c r="DI78" s="1629"/>
      <c r="DJ78" s="1627"/>
      <c r="DK78" s="1628"/>
      <c r="DL78" s="1629"/>
      <c r="DM78" s="1589">
        <v>0</v>
      </c>
      <c r="DN78" s="1590">
        <v>0</v>
      </c>
      <c r="DO78" s="1591">
        <v>0</v>
      </c>
      <c r="DP78" s="1627"/>
      <c r="DQ78" s="1628"/>
      <c r="DR78" s="1629"/>
      <c r="DS78" s="1627"/>
      <c r="DT78" s="1628"/>
      <c r="DU78" s="1629"/>
      <c r="DV78" s="1589">
        <v>0</v>
      </c>
      <c r="DW78" s="1590">
        <v>7740</v>
      </c>
      <c r="DX78" s="1591">
        <v>7740</v>
      </c>
      <c r="DY78" s="1650">
        <v>100</v>
      </c>
    </row>
    <row r="79" spans="1:238" s="585" customFormat="1" ht="15" customHeight="1" x14ac:dyDescent="0.2">
      <c r="A79" s="2313" t="s">
        <v>113</v>
      </c>
      <c r="B79" s="2314" t="s">
        <v>934</v>
      </c>
      <c r="C79" s="1142">
        <v>0</v>
      </c>
      <c r="D79" s="1143">
        <v>44000</v>
      </c>
      <c r="E79" s="894">
        <v>44000</v>
      </c>
      <c r="F79" s="1142">
        <v>0</v>
      </c>
      <c r="G79" s="1143">
        <v>0</v>
      </c>
      <c r="H79" s="894">
        <v>0</v>
      </c>
      <c r="I79" s="1142">
        <v>0</v>
      </c>
      <c r="J79" s="1143">
        <v>0</v>
      </c>
      <c r="K79" s="894">
        <v>0</v>
      </c>
      <c r="L79" s="1142">
        <v>0</v>
      </c>
      <c r="M79" s="1143">
        <v>0</v>
      </c>
      <c r="N79" s="894">
        <v>0</v>
      </c>
      <c r="O79" s="1142">
        <v>0</v>
      </c>
      <c r="P79" s="1143">
        <v>0</v>
      </c>
      <c r="Q79" s="894">
        <v>0</v>
      </c>
      <c r="R79" s="1142">
        <v>0</v>
      </c>
      <c r="S79" s="1143">
        <v>0</v>
      </c>
      <c r="T79" s="894">
        <v>0</v>
      </c>
      <c r="U79" s="1142">
        <v>0</v>
      </c>
      <c r="V79" s="1143">
        <v>0</v>
      </c>
      <c r="W79" s="894">
        <v>0</v>
      </c>
      <c r="X79" s="1142">
        <v>0</v>
      </c>
      <c r="Y79" s="1143">
        <v>0</v>
      </c>
      <c r="Z79" s="894">
        <v>0</v>
      </c>
      <c r="AA79" s="1142">
        <v>0</v>
      </c>
      <c r="AB79" s="1143">
        <v>0</v>
      </c>
      <c r="AC79" s="894">
        <v>0</v>
      </c>
      <c r="AD79" s="1142">
        <v>0</v>
      </c>
      <c r="AE79" s="1143">
        <v>0</v>
      </c>
      <c r="AF79" s="894">
        <v>0</v>
      </c>
      <c r="AG79" s="1142">
        <v>0</v>
      </c>
      <c r="AH79" s="1143">
        <v>0</v>
      </c>
      <c r="AI79" s="894">
        <v>0</v>
      </c>
      <c r="AJ79" s="1142">
        <v>0</v>
      </c>
      <c r="AK79" s="1143">
        <v>0</v>
      </c>
      <c r="AL79" s="894">
        <v>0</v>
      </c>
      <c r="AM79" s="1142">
        <v>0</v>
      </c>
      <c r="AN79" s="1143">
        <v>0</v>
      </c>
      <c r="AO79" s="894">
        <v>0</v>
      </c>
      <c r="AP79" s="1142">
        <v>0</v>
      </c>
      <c r="AQ79" s="1143">
        <v>0</v>
      </c>
      <c r="AR79" s="894">
        <v>0</v>
      </c>
      <c r="AS79" s="1142">
        <v>0</v>
      </c>
      <c r="AT79" s="1143">
        <v>0</v>
      </c>
      <c r="AU79" s="894">
        <v>0</v>
      </c>
      <c r="AV79" s="1142">
        <v>0</v>
      </c>
      <c r="AW79" s="1143">
        <v>0</v>
      </c>
      <c r="AX79" s="894">
        <v>0</v>
      </c>
      <c r="AY79" s="1142">
        <v>0</v>
      </c>
      <c r="AZ79" s="1143">
        <v>0</v>
      </c>
      <c r="BA79" s="894">
        <v>0</v>
      </c>
      <c r="BB79" s="1142">
        <v>0</v>
      </c>
      <c r="BC79" s="1143">
        <v>0</v>
      </c>
      <c r="BD79" s="894">
        <v>0</v>
      </c>
      <c r="BE79" s="1142">
        <v>0</v>
      </c>
      <c r="BF79" s="1143">
        <v>0</v>
      </c>
      <c r="BG79" s="894">
        <v>0</v>
      </c>
      <c r="BH79" s="1142">
        <v>0</v>
      </c>
      <c r="BI79" s="1143">
        <v>44000</v>
      </c>
      <c r="BJ79" s="894">
        <v>44000</v>
      </c>
      <c r="BK79" s="1142">
        <v>0</v>
      </c>
      <c r="BL79" s="1143">
        <v>0</v>
      </c>
      <c r="BM79" s="894">
        <v>0</v>
      </c>
      <c r="BN79" s="1142">
        <v>0</v>
      </c>
      <c r="BO79" s="1143">
        <v>0</v>
      </c>
      <c r="BP79" s="894">
        <v>0</v>
      </c>
      <c r="BQ79" s="1142">
        <v>0</v>
      </c>
      <c r="BR79" s="1143">
        <v>0</v>
      </c>
      <c r="BS79" s="894">
        <v>0</v>
      </c>
      <c r="BT79" s="1142">
        <v>0</v>
      </c>
      <c r="BU79" s="1143">
        <v>0</v>
      </c>
      <c r="BV79" s="894">
        <v>0</v>
      </c>
      <c r="BW79" s="1142">
        <v>0</v>
      </c>
      <c r="BX79" s="1143">
        <v>0</v>
      </c>
      <c r="BY79" s="894">
        <v>0</v>
      </c>
      <c r="BZ79" s="1142">
        <v>0</v>
      </c>
      <c r="CA79" s="1143">
        <v>0</v>
      </c>
      <c r="CB79" s="894">
        <v>0</v>
      </c>
      <c r="CC79" s="1142">
        <v>0</v>
      </c>
      <c r="CD79" s="1143">
        <v>0</v>
      </c>
      <c r="CE79" s="894">
        <v>0</v>
      </c>
      <c r="CF79" s="1142">
        <v>0</v>
      </c>
      <c r="CG79" s="1143">
        <v>0</v>
      </c>
      <c r="CH79" s="894">
        <v>0</v>
      </c>
      <c r="CI79" s="1142">
        <v>885500</v>
      </c>
      <c r="CJ79" s="1143">
        <v>885500</v>
      </c>
      <c r="CK79" s="1784">
        <v>884501.31299999997</v>
      </c>
      <c r="CL79" s="1142">
        <v>0</v>
      </c>
      <c r="CM79" s="1143">
        <v>0</v>
      </c>
      <c r="CN79" s="894">
        <v>0</v>
      </c>
      <c r="CO79" s="1142">
        <v>0</v>
      </c>
      <c r="CP79" s="1143">
        <v>0</v>
      </c>
      <c r="CQ79" s="894">
        <v>0</v>
      </c>
      <c r="CR79" s="1142">
        <v>0</v>
      </c>
      <c r="CS79" s="1143">
        <v>0</v>
      </c>
      <c r="CT79" s="894">
        <v>0</v>
      </c>
      <c r="CU79" s="1142">
        <v>0</v>
      </c>
      <c r="CV79" s="1143">
        <v>0</v>
      </c>
      <c r="CW79" s="894">
        <v>0</v>
      </c>
      <c r="CX79" s="1142">
        <v>0</v>
      </c>
      <c r="CY79" s="1143">
        <v>0</v>
      </c>
      <c r="CZ79" s="894">
        <v>0</v>
      </c>
      <c r="DA79" s="1142">
        <v>885500</v>
      </c>
      <c r="DB79" s="1143">
        <v>885500</v>
      </c>
      <c r="DC79" s="894">
        <v>884501.31299999997</v>
      </c>
      <c r="DD79" s="1142">
        <v>885500</v>
      </c>
      <c r="DE79" s="1143">
        <v>929500</v>
      </c>
      <c r="DF79" s="894">
        <v>928501.31299999997</v>
      </c>
      <c r="DG79" s="1142">
        <v>0</v>
      </c>
      <c r="DH79" s="1143">
        <v>0</v>
      </c>
      <c r="DI79" s="894">
        <v>0</v>
      </c>
      <c r="DJ79" s="1142">
        <v>1500</v>
      </c>
      <c r="DK79" s="1143">
        <v>1500</v>
      </c>
      <c r="DL79" s="894">
        <v>1630.4760000000001</v>
      </c>
      <c r="DM79" s="1142">
        <v>1500</v>
      </c>
      <c r="DN79" s="1143">
        <v>1500</v>
      </c>
      <c r="DO79" s="894">
        <v>1630.4760000000001</v>
      </c>
      <c r="DP79" s="1142">
        <v>0</v>
      </c>
      <c r="DQ79" s="1143">
        <v>0</v>
      </c>
      <c r="DR79" s="894">
        <v>0</v>
      </c>
      <c r="DS79" s="1142">
        <v>0</v>
      </c>
      <c r="DT79" s="1143">
        <v>0</v>
      </c>
      <c r="DU79" s="894">
        <v>0</v>
      </c>
      <c r="DV79" s="1142">
        <v>887000</v>
      </c>
      <c r="DW79" s="1143">
        <v>931000</v>
      </c>
      <c r="DX79" s="894">
        <v>930131.78899999999</v>
      </c>
      <c r="DY79" s="703">
        <v>99.906744253490871</v>
      </c>
    </row>
    <row r="80" spans="1:238" s="585" customFormat="1" ht="12.75" customHeight="1" x14ac:dyDescent="0.2">
      <c r="A80" s="2304" t="s">
        <v>40</v>
      </c>
      <c r="B80" s="2311" t="s">
        <v>953</v>
      </c>
      <c r="C80" s="646"/>
      <c r="D80" s="687"/>
      <c r="E80" s="654"/>
      <c r="F80" s="646"/>
      <c r="G80" s="687"/>
      <c r="H80" s="654"/>
      <c r="I80" s="646"/>
      <c r="J80" s="687"/>
      <c r="K80" s="654"/>
      <c r="L80" s="646"/>
      <c r="M80" s="687"/>
      <c r="N80" s="654"/>
      <c r="O80" s="646"/>
      <c r="P80" s="687"/>
      <c r="Q80" s="654"/>
      <c r="R80" s="646"/>
      <c r="S80" s="687"/>
      <c r="T80" s="654"/>
      <c r="U80" s="646"/>
      <c r="V80" s="687"/>
      <c r="W80" s="654"/>
      <c r="X80" s="646"/>
      <c r="Y80" s="687"/>
      <c r="Z80" s="654"/>
      <c r="AA80" s="646"/>
      <c r="AB80" s="687"/>
      <c r="AC80" s="654"/>
      <c r="AD80" s="646"/>
      <c r="AE80" s="687"/>
      <c r="AF80" s="654"/>
      <c r="AG80" s="645"/>
      <c r="AH80" s="686"/>
      <c r="AI80" s="653"/>
      <c r="AJ80" s="646"/>
      <c r="AK80" s="687"/>
      <c r="AL80" s="654"/>
      <c r="AM80" s="645"/>
      <c r="AN80" s="686"/>
      <c r="AO80" s="653"/>
      <c r="AP80" s="646"/>
      <c r="AQ80" s="687"/>
      <c r="AR80" s="654"/>
      <c r="AS80" s="646"/>
      <c r="AT80" s="687"/>
      <c r="AU80" s="654"/>
      <c r="AV80" s="646"/>
      <c r="AW80" s="687"/>
      <c r="AX80" s="654"/>
      <c r="AY80" s="646"/>
      <c r="AZ80" s="687"/>
      <c r="BA80" s="654"/>
      <c r="BB80" s="646"/>
      <c r="BC80" s="687"/>
      <c r="BD80" s="654"/>
      <c r="BE80" s="646"/>
      <c r="BF80" s="687"/>
      <c r="BG80" s="654"/>
      <c r="BH80" s="645">
        <v>0</v>
      </c>
      <c r="BI80" s="686">
        <v>0</v>
      </c>
      <c r="BJ80" s="653">
        <v>0</v>
      </c>
      <c r="BK80" s="646"/>
      <c r="BL80" s="687"/>
      <c r="BM80" s="654"/>
      <c r="BN80" s="646"/>
      <c r="BO80" s="687"/>
      <c r="BP80" s="654"/>
      <c r="BQ80" s="646"/>
      <c r="BR80" s="687"/>
      <c r="BS80" s="654"/>
      <c r="BT80" s="646"/>
      <c r="BU80" s="687"/>
      <c r="BV80" s="654"/>
      <c r="BW80" s="646"/>
      <c r="BX80" s="687"/>
      <c r="BY80" s="654"/>
      <c r="BZ80" s="646"/>
      <c r="CA80" s="687"/>
      <c r="CB80" s="654"/>
      <c r="CC80" s="646"/>
      <c r="CD80" s="687"/>
      <c r="CE80" s="654"/>
      <c r="CF80" s="646"/>
      <c r="CG80" s="687"/>
      <c r="CH80" s="654"/>
      <c r="CI80" s="646"/>
      <c r="CJ80" s="687"/>
      <c r="CK80" s="1778"/>
      <c r="CL80" s="646"/>
      <c r="CM80" s="687"/>
      <c r="CN80" s="654"/>
      <c r="CO80" s="646"/>
      <c r="CP80" s="687"/>
      <c r="CQ80" s="654"/>
      <c r="CR80" s="646"/>
      <c r="CS80" s="687"/>
      <c r="CT80" s="654"/>
      <c r="CU80" s="646"/>
      <c r="CV80" s="687"/>
      <c r="CW80" s="654"/>
      <c r="CX80" s="646"/>
      <c r="CY80" s="687"/>
      <c r="CZ80" s="654"/>
      <c r="DA80" s="645">
        <v>0</v>
      </c>
      <c r="DB80" s="686">
        <v>0</v>
      </c>
      <c r="DC80" s="653">
        <v>0</v>
      </c>
      <c r="DD80" s="645">
        <v>0</v>
      </c>
      <c r="DE80" s="686">
        <v>0</v>
      </c>
      <c r="DF80" s="653">
        <v>0</v>
      </c>
      <c r="DG80" s="646"/>
      <c r="DH80" s="687"/>
      <c r="DI80" s="654"/>
      <c r="DJ80" s="645"/>
      <c r="DK80" s="686"/>
      <c r="DL80" s="653"/>
      <c r="DM80" s="645">
        <v>0</v>
      </c>
      <c r="DN80" s="686">
        <v>0</v>
      </c>
      <c r="DO80" s="653">
        <v>0</v>
      </c>
      <c r="DP80" s="646"/>
      <c r="DQ80" s="687"/>
      <c r="DR80" s="654"/>
      <c r="DS80" s="645"/>
      <c r="DT80" s="686"/>
      <c r="DU80" s="653"/>
      <c r="DV80" s="645">
        <v>0</v>
      </c>
      <c r="DW80" s="686">
        <v>0</v>
      </c>
      <c r="DX80" s="653">
        <v>0</v>
      </c>
      <c r="DY80" s="702">
        <v>0</v>
      </c>
    </row>
    <row r="81" spans="1:238" s="585" customFormat="1" ht="12.75" customHeight="1" x14ac:dyDescent="0.2">
      <c r="A81" s="2304" t="s">
        <v>621</v>
      </c>
      <c r="B81" s="2325" t="s">
        <v>954</v>
      </c>
      <c r="C81" s="646"/>
      <c r="D81" s="687"/>
      <c r="E81" s="654"/>
      <c r="F81" s="646"/>
      <c r="G81" s="687"/>
      <c r="H81" s="654"/>
      <c r="I81" s="646"/>
      <c r="J81" s="687"/>
      <c r="K81" s="654"/>
      <c r="L81" s="646"/>
      <c r="M81" s="687"/>
      <c r="N81" s="654"/>
      <c r="O81" s="646"/>
      <c r="P81" s="687"/>
      <c r="Q81" s="654"/>
      <c r="R81" s="646"/>
      <c r="S81" s="687"/>
      <c r="T81" s="654"/>
      <c r="U81" s="646"/>
      <c r="V81" s="687"/>
      <c r="W81" s="654"/>
      <c r="X81" s="646"/>
      <c r="Y81" s="687"/>
      <c r="Z81" s="654"/>
      <c r="AA81" s="646"/>
      <c r="AB81" s="687"/>
      <c r="AC81" s="654"/>
      <c r="AD81" s="646"/>
      <c r="AE81" s="687"/>
      <c r="AF81" s="654"/>
      <c r="AG81" s="645"/>
      <c r="AH81" s="686"/>
      <c r="AI81" s="653"/>
      <c r="AJ81" s="646"/>
      <c r="AK81" s="687"/>
      <c r="AL81" s="654"/>
      <c r="AM81" s="645"/>
      <c r="AN81" s="686"/>
      <c r="AO81" s="653"/>
      <c r="AP81" s="646"/>
      <c r="AQ81" s="687"/>
      <c r="AR81" s="654"/>
      <c r="AS81" s="646"/>
      <c r="AT81" s="687"/>
      <c r="AU81" s="654"/>
      <c r="AV81" s="646"/>
      <c r="AW81" s="687"/>
      <c r="AX81" s="654"/>
      <c r="AY81" s="646"/>
      <c r="AZ81" s="687"/>
      <c r="BA81" s="654"/>
      <c r="BB81" s="646"/>
      <c r="BC81" s="687"/>
      <c r="BD81" s="654"/>
      <c r="BE81" s="645"/>
      <c r="BF81" s="686"/>
      <c r="BG81" s="653"/>
      <c r="BH81" s="645">
        <v>0</v>
      </c>
      <c r="BI81" s="686">
        <v>0</v>
      </c>
      <c r="BJ81" s="653">
        <v>0</v>
      </c>
      <c r="BK81" s="646"/>
      <c r="BL81" s="687"/>
      <c r="BM81" s="654"/>
      <c r="BN81" s="646"/>
      <c r="BO81" s="687"/>
      <c r="BP81" s="654"/>
      <c r="BQ81" s="646"/>
      <c r="BR81" s="687"/>
      <c r="BS81" s="654"/>
      <c r="BT81" s="646"/>
      <c r="BU81" s="687"/>
      <c r="BV81" s="654"/>
      <c r="BW81" s="646"/>
      <c r="BX81" s="687"/>
      <c r="BY81" s="654"/>
      <c r="BZ81" s="646"/>
      <c r="CA81" s="687"/>
      <c r="CB81" s="654"/>
      <c r="CC81" s="646"/>
      <c r="CD81" s="687"/>
      <c r="CE81" s="654"/>
      <c r="CF81" s="646"/>
      <c r="CG81" s="687"/>
      <c r="CH81" s="654"/>
      <c r="CI81" s="645">
        <v>885500</v>
      </c>
      <c r="CJ81" s="683">
        <v>885500</v>
      </c>
      <c r="CK81" s="1777">
        <v>884501.31299999997</v>
      </c>
      <c r="CL81" s="645"/>
      <c r="CM81" s="686"/>
      <c r="CN81" s="653"/>
      <c r="CO81" s="645"/>
      <c r="CP81" s="686"/>
      <c r="CQ81" s="653"/>
      <c r="CR81" s="646"/>
      <c r="CS81" s="687"/>
      <c r="CT81" s="654"/>
      <c r="CU81" s="646"/>
      <c r="CV81" s="687"/>
      <c r="CW81" s="654"/>
      <c r="CX81" s="646"/>
      <c r="CY81" s="687"/>
      <c r="CZ81" s="654"/>
      <c r="DA81" s="645">
        <v>885500</v>
      </c>
      <c r="DB81" s="686">
        <v>885500</v>
      </c>
      <c r="DC81" s="653">
        <v>884501.31299999997</v>
      </c>
      <c r="DD81" s="645">
        <v>885500</v>
      </c>
      <c r="DE81" s="686">
        <v>885500</v>
      </c>
      <c r="DF81" s="653">
        <v>884501.31299999997</v>
      </c>
      <c r="DG81" s="646"/>
      <c r="DH81" s="687"/>
      <c r="DI81" s="654"/>
      <c r="DJ81" s="645">
        <v>1500</v>
      </c>
      <c r="DK81" s="686">
        <v>1500</v>
      </c>
      <c r="DL81" s="653">
        <v>1630.4760000000001</v>
      </c>
      <c r="DM81" s="645">
        <v>1500</v>
      </c>
      <c r="DN81" s="686">
        <v>1500</v>
      </c>
      <c r="DO81" s="653">
        <v>1630.4760000000001</v>
      </c>
      <c r="DP81" s="646"/>
      <c r="DQ81" s="687"/>
      <c r="DR81" s="654"/>
      <c r="DS81" s="645"/>
      <c r="DT81" s="686"/>
      <c r="DU81" s="653"/>
      <c r="DV81" s="645">
        <v>887000</v>
      </c>
      <c r="DW81" s="1831">
        <v>887000</v>
      </c>
      <c r="DX81" s="653">
        <v>886131.78899999999</v>
      </c>
      <c r="DY81" s="702">
        <v>99.902118263810593</v>
      </c>
    </row>
    <row r="82" spans="1:238" s="585" customFormat="1" ht="12.75" customHeight="1" x14ac:dyDescent="0.2">
      <c r="A82" s="2304" t="s">
        <v>834</v>
      </c>
      <c r="B82" s="2305" t="s">
        <v>955</v>
      </c>
      <c r="C82" s="1299"/>
      <c r="D82" s="686">
        <v>44000</v>
      </c>
      <c r="E82" s="653">
        <v>44000</v>
      </c>
      <c r="F82" s="1301"/>
      <c r="G82" s="687"/>
      <c r="H82" s="654"/>
      <c r="I82" s="1301"/>
      <c r="J82" s="687"/>
      <c r="K82" s="654"/>
      <c r="L82" s="1301"/>
      <c r="M82" s="687"/>
      <c r="N82" s="654"/>
      <c r="O82" s="1301"/>
      <c r="P82" s="687"/>
      <c r="Q82" s="654"/>
      <c r="R82" s="1301"/>
      <c r="S82" s="687"/>
      <c r="T82" s="654"/>
      <c r="U82" s="1301"/>
      <c r="V82" s="687"/>
      <c r="W82" s="654"/>
      <c r="X82" s="1301"/>
      <c r="Y82" s="687"/>
      <c r="Z82" s="654"/>
      <c r="AA82" s="1301"/>
      <c r="AB82" s="687"/>
      <c r="AC82" s="654"/>
      <c r="AD82" s="1301"/>
      <c r="AE82" s="687"/>
      <c r="AF82" s="654"/>
      <c r="AG82" s="1299"/>
      <c r="AH82" s="686"/>
      <c r="AI82" s="653"/>
      <c r="AJ82" s="1301"/>
      <c r="AK82" s="687"/>
      <c r="AL82" s="654"/>
      <c r="AM82" s="1299"/>
      <c r="AN82" s="686"/>
      <c r="AO82" s="653"/>
      <c r="AP82" s="1301"/>
      <c r="AQ82" s="687"/>
      <c r="AR82" s="654"/>
      <c r="AS82" s="1301"/>
      <c r="AT82" s="687"/>
      <c r="AU82" s="654"/>
      <c r="AV82" s="1301"/>
      <c r="AW82" s="687"/>
      <c r="AX82" s="654"/>
      <c r="AY82" s="1301"/>
      <c r="AZ82" s="687"/>
      <c r="BA82" s="654"/>
      <c r="BB82" s="1301"/>
      <c r="BC82" s="687"/>
      <c r="BD82" s="654"/>
      <c r="BE82" s="1301"/>
      <c r="BF82" s="687"/>
      <c r="BG82" s="654"/>
      <c r="BH82" s="1299">
        <v>0</v>
      </c>
      <c r="BI82" s="686">
        <v>44000</v>
      </c>
      <c r="BJ82" s="653">
        <v>44000</v>
      </c>
      <c r="BK82" s="1301"/>
      <c r="BL82" s="687"/>
      <c r="BM82" s="654"/>
      <c r="BN82" s="1301"/>
      <c r="BO82" s="687"/>
      <c r="BP82" s="654"/>
      <c r="BQ82" s="1301"/>
      <c r="BR82" s="687"/>
      <c r="BS82" s="654"/>
      <c r="BT82" s="1301"/>
      <c r="BU82" s="687"/>
      <c r="BV82" s="654"/>
      <c r="BW82" s="1301"/>
      <c r="BX82" s="687"/>
      <c r="BY82" s="654"/>
      <c r="BZ82" s="1301"/>
      <c r="CA82" s="687"/>
      <c r="CB82" s="654"/>
      <c r="CC82" s="1301"/>
      <c r="CD82" s="687"/>
      <c r="CE82" s="654"/>
      <c r="CF82" s="1301"/>
      <c r="CG82" s="687"/>
      <c r="CH82" s="654"/>
      <c r="CI82" s="1299"/>
      <c r="CJ82" s="686"/>
      <c r="CK82" s="1777"/>
      <c r="CL82" s="645"/>
      <c r="CM82" s="686"/>
      <c r="CN82" s="653"/>
      <c r="CO82" s="645"/>
      <c r="CP82" s="686"/>
      <c r="CQ82" s="653"/>
      <c r="CR82" s="1301"/>
      <c r="CS82" s="687"/>
      <c r="CT82" s="654"/>
      <c r="CU82" s="1301"/>
      <c r="CV82" s="687"/>
      <c r="CW82" s="654"/>
      <c r="CX82" s="1301"/>
      <c r="CY82" s="687"/>
      <c r="CZ82" s="654"/>
      <c r="DA82" s="645">
        <v>0</v>
      </c>
      <c r="DB82" s="686">
        <v>0</v>
      </c>
      <c r="DC82" s="653">
        <v>0</v>
      </c>
      <c r="DD82" s="645">
        <v>0</v>
      </c>
      <c r="DE82" s="686">
        <v>44000</v>
      </c>
      <c r="DF82" s="653">
        <v>44000</v>
      </c>
      <c r="DG82" s="1301"/>
      <c r="DH82" s="687"/>
      <c r="DI82" s="654"/>
      <c r="DJ82" s="1299"/>
      <c r="DK82" s="686"/>
      <c r="DL82" s="653"/>
      <c r="DM82" s="645">
        <v>0</v>
      </c>
      <c r="DN82" s="686">
        <v>0</v>
      </c>
      <c r="DO82" s="653">
        <v>0</v>
      </c>
      <c r="DP82" s="1301"/>
      <c r="DQ82" s="1631"/>
      <c r="DR82" s="1674"/>
      <c r="DS82" s="1299"/>
      <c r="DT82" s="686"/>
      <c r="DU82" s="653"/>
      <c r="DV82" s="645">
        <v>0</v>
      </c>
      <c r="DW82" s="1831">
        <v>44000</v>
      </c>
      <c r="DX82" s="653">
        <v>44000</v>
      </c>
      <c r="DY82" s="702">
        <v>100</v>
      </c>
    </row>
    <row r="83" spans="1:238" ht="20.100000000000001" customHeight="1" thickBot="1" x14ac:dyDescent="0.25">
      <c r="A83" s="2326" t="s">
        <v>661</v>
      </c>
      <c r="B83" s="2327" t="s">
        <v>935</v>
      </c>
      <c r="C83" s="644">
        <v>27163</v>
      </c>
      <c r="D83" s="685">
        <v>75273</v>
      </c>
      <c r="E83" s="652">
        <v>49642.159</v>
      </c>
      <c r="F83" s="644">
        <v>1327971</v>
      </c>
      <c r="G83" s="685">
        <v>797002</v>
      </c>
      <c r="H83" s="652">
        <v>924091.58100000001</v>
      </c>
      <c r="I83" s="644">
        <v>134579</v>
      </c>
      <c r="J83" s="685">
        <v>212850</v>
      </c>
      <c r="K83" s="652">
        <v>236216.41899999999</v>
      </c>
      <c r="L83" s="644">
        <v>10000</v>
      </c>
      <c r="M83" s="685">
        <v>10030</v>
      </c>
      <c r="N83" s="652">
        <v>1330</v>
      </c>
      <c r="O83" s="644">
        <v>0</v>
      </c>
      <c r="P83" s="685">
        <v>0</v>
      </c>
      <c r="Q83" s="652">
        <v>0</v>
      </c>
      <c r="R83" s="644">
        <v>57080</v>
      </c>
      <c r="S83" s="685">
        <v>558761</v>
      </c>
      <c r="T83" s="652">
        <v>556561.36300000001</v>
      </c>
      <c r="U83" s="644">
        <v>106395</v>
      </c>
      <c r="V83" s="685">
        <v>107269</v>
      </c>
      <c r="W83" s="652">
        <v>70378.37</v>
      </c>
      <c r="X83" s="644">
        <v>2159</v>
      </c>
      <c r="Y83" s="685">
        <v>9016.32</v>
      </c>
      <c r="Z83" s="652">
        <v>9396.84</v>
      </c>
      <c r="AA83" s="644">
        <v>0</v>
      </c>
      <c r="AB83" s="685">
        <v>0</v>
      </c>
      <c r="AC83" s="652">
        <v>0</v>
      </c>
      <c r="AD83" s="644">
        <v>0</v>
      </c>
      <c r="AE83" s="685">
        <v>0</v>
      </c>
      <c r="AF83" s="652">
        <v>0</v>
      </c>
      <c r="AG83" s="644">
        <v>960682</v>
      </c>
      <c r="AH83" s="685">
        <v>1050672</v>
      </c>
      <c r="AI83" s="652">
        <v>781272.89899999998</v>
      </c>
      <c r="AJ83" s="644">
        <v>9612439</v>
      </c>
      <c r="AK83" s="685">
        <v>9655439</v>
      </c>
      <c r="AL83" s="652">
        <v>8145907.2940000007</v>
      </c>
      <c r="AM83" s="644">
        <v>0</v>
      </c>
      <c r="AN83" s="685">
        <v>0</v>
      </c>
      <c r="AO83" s="652">
        <v>0</v>
      </c>
      <c r="AP83" s="644">
        <v>0</v>
      </c>
      <c r="AQ83" s="685">
        <v>0</v>
      </c>
      <c r="AR83" s="652">
        <v>0</v>
      </c>
      <c r="AS83" s="644">
        <v>0</v>
      </c>
      <c r="AT83" s="685">
        <v>0</v>
      </c>
      <c r="AU83" s="652">
        <v>6.9169999999999998</v>
      </c>
      <c r="AV83" s="644">
        <v>313417</v>
      </c>
      <c r="AW83" s="685">
        <v>243567</v>
      </c>
      <c r="AX83" s="652">
        <v>209497.851</v>
      </c>
      <c r="AY83" s="644">
        <v>0</v>
      </c>
      <c r="AZ83" s="685">
        <v>140</v>
      </c>
      <c r="BA83" s="652">
        <v>150</v>
      </c>
      <c r="BB83" s="644">
        <v>2881606.0490000001</v>
      </c>
      <c r="BC83" s="685">
        <v>2843986.0619999999</v>
      </c>
      <c r="BD83" s="652">
        <v>2827835.659</v>
      </c>
      <c r="BE83" s="644">
        <v>1704569.9509999999</v>
      </c>
      <c r="BF83" s="685">
        <v>1442729.2509999999</v>
      </c>
      <c r="BG83" s="652">
        <v>1460682.186</v>
      </c>
      <c r="BH83" s="644">
        <v>17138061</v>
      </c>
      <c r="BI83" s="685">
        <v>17006734.633000001</v>
      </c>
      <c r="BJ83" s="652">
        <v>15272969.538000001</v>
      </c>
      <c r="BK83" s="644">
        <v>0</v>
      </c>
      <c r="BL83" s="685">
        <v>0</v>
      </c>
      <c r="BM83" s="652">
        <v>0</v>
      </c>
      <c r="BN83" s="644">
        <v>15540</v>
      </c>
      <c r="BO83" s="685">
        <v>14300</v>
      </c>
      <c r="BP83" s="652">
        <v>18083.78</v>
      </c>
      <c r="BQ83" s="644">
        <v>0</v>
      </c>
      <c r="BR83" s="685">
        <v>0</v>
      </c>
      <c r="BS83" s="652">
        <v>0</v>
      </c>
      <c r="BT83" s="644">
        <v>0</v>
      </c>
      <c r="BU83" s="685">
        <v>0</v>
      </c>
      <c r="BV83" s="652">
        <v>0</v>
      </c>
      <c r="BW83" s="644">
        <v>0</v>
      </c>
      <c r="BX83" s="685">
        <v>0</v>
      </c>
      <c r="BY83" s="652">
        <v>0</v>
      </c>
      <c r="BZ83" s="644">
        <v>635</v>
      </c>
      <c r="CA83" s="685">
        <v>635</v>
      </c>
      <c r="CB83" s="652">
        <v>2903.04</v>
      </c>
      <c r="CC83" s="644">
        <v>0</v>
      </c>
      <c r="CD83" s="685">
        <v>423</v>
      </c>
      <c r="CE83" s="652">
        <v>1420.9090000000001</v>
      </c>
      <c r="CF83" s="644">
        <v>0</v>
      </c>
      <c r="CG83" s="685">
        <v>0</v>
      </c>
      <c r="CH83" s="652">
        <v>0</v>
      </c>
      <c r="CI83" s="644">
        <v>885500</v>
      </c>
      <c r="CJ83" s="685">
        <v>886148.36100000003</v>
      </c>
      <c r="CK83" s="1770">
        <v>885661.86899999995</v>
      </c>
      <c r="CL83" s="644">
        <v>164597</v>
      </c>
      <c r="CM83" s="685">
        <v>81264</v>
      </c>
      <c r="CN83" s="652">
        <v>68140.278000000006</v>
      </c>
      <c r="CO83" s="644">
        <v>3937</v>
      </c>
      <c r="CP83" s="685">
        <v>5525</v>
      </c>
      <c r="CQ83" s="652">
        <v>1891.9589999999998</v>
      </c>
      <c r="CR83" s="644">
        <v>0</v>
      </c>
      <c r="CS83" s="685">
        <v>0</v>
      </c>
      <c r="CT83" s="652">
        <v>0</v>
      </c>
      <c r="CU83" s="644">
        <v>0</v>
      </c>
      <c r="CV83" s="685">
        <v>0</v>
      </c>
      <c r="CW83" s="652">
        <v>0</v>
      </c>
      <c r="CX83" s="644">
        <v>0</v>
      </c>
      <c r="CY83" s="685">
        <v>0</v>
      </c>
      <c r="CZ83" s="652">
        <v>0</v>
      </c>
      <c r="DA83" s="644">
        <v>1070209</v>
      </c>
      <c r="DB83" s="685">
        <v>988295.36100000003</v>
      </c>
      <c r="DC83" s="652">
        <v>978101.83499999996</v>
      </c>
      <c r="DD83" s="644">
        <v>18208270</v>
      </c>
      <c r="DE83" s="685">
        <v>17995029.994000003</v>
      </c>
      <c r="DF83" s="652">
        <v>16251071.373</v>
      </c>
      <c r="DG83" s="644">
        <v>2690</v>
      </c>
      <c r="DH83" s="685">
        <v>72568.33</v>
      </c>
      <c r="DI83" s="652">
        <v>71340.584999999992</v>
      </c>
      <c r="DJ83" s="644">
        <v>10088</v>
      </c>
      <c r="DK83" s="685">
        <v>17742.218000000001</v>
      </c>
      <c r="DL83" s="652">
        <v>14688.885</v>
      </c>
      <c r="DM83" s="644">
        <v>12778</v>
      </c>
      <c r="DN83" s="685">
        <v>90310.547999999995</v>
      </c>
      <c r="DO83" s="652">
        <v>86029.47</v>
      </c>
      <c r="DP83" s="644">
        <v>127695</v>
      </c>
      <c r="DQ83" s="685">
        <v>139015.02900000001</v>
      </c>
      <c r="DR83" s="652">
        <v>127543.58399999999</v>
      </c>
      <c r="DS83" s="644">
        <v>1670946</v>
      </c>
      <c r="DT83" s="685">
        <v>1942325.3859999999</v>
      </c>
      <c r="DU83" s="652">
        <v>1932773.9859999998</v>
      </c>
      <c r="DV83" s="644">
        <v>20019689</v>
      </c>
      <c r="DW83" s="685">
        <v>20166680.957000002</v>
      </c>
      <c r="DX83" s="652">
        <v>18397418.413000003</v>
      </c>
      <c r="DY83" s="706">
        <v>91.226803519267875</v>
      </c>
      <c r="DZ83" s="139"/>
      <c r="EA83" s="139"/>
      <c r="EB83" s="139"/>
      <c r="EC83" s="139"/>
      <c r="ED83" s="139"/>
      <c r="EE83" s="139"/>
      <c r="EF83" s="139"/>
      <c r="EG83" s="139"/>
      <c r="EH83" s="139"/>
      <c r="EI83" s="139"/>
      <c r="EJ83" s="139"/>
      <c r="EK83" s="139"/>
      <c r="EL83" s="139"/>
      <c r="EM83" s="139"/>
      <c r="EN83" s="139"/>
      <c r="EO83" s="139"/>
      <c r="EP83" s="139"/>
      <c r="EQ83" s="139"/>
      <c r="ER83" s="139"/>
      <c r="ES83" s="139"/>
      <c r="ET83" s="139"/>
      <c r="EU83" s="139"/>
      <c r="EV83" s="139"/>
      <c r="EW83" s="139"/>
      <c r="EX83" s="139"/>
      <c r="EY83" s="139"/>
      <c r="EZ83" s="139"/>
      <c r="FA83" s="139"/>
      <c r="FB83" s="139"/>
      <c r="FC83" s="139"/>
      <c r="FD83" s="139"/>
      <c r="FE83" s="139"/>
      <c r="FF83" s="139"/>
      <c r="FG83" s="139"/>
      <c r="FH83" s="139"/>
      <c r="FI83" s="139"/>
      <c r="FJ83" s="139"/>
      <c r="FK83" s="139"/>
      <c r="FL83" s="139"/>
      <c r="FM83" s="139"/>
      <c r="FN83" s="139"/>
      <c r="FO83" s="139"/>
      <c r="FP83" s="139"/>
      <c r="FQ83" s="139"/>
      <c r="FR83" s="139"/>
      <c r="FS83" s="139"/>
      <c r="FT83" s="139"/>
      <c r="FU83" s="139"/>
      <c r="FV83" s="139"/>
      <c r="FW83" s="139"/>
      <c r="FX83" s="139"/>
      <c r="FY83" s="139"/>
      <c r="FZ83" s="139"/>
      <c r="GA83" s="139"/>
      <c r="GB83" s="139"/>
      <c r="GC83" s="139"/>
      <c r="GD83" s="139"/>
      <c r="GE83" s="139"/>
      <c r="GF83" s="139"/>
      <c r="GG83" s="139"/>
      <c r="GH83" s="139"/>
      <c r="GI83" s="139"/>
      <c r="GJ83" s="139"/>
      <c r="GK83" s="139"/>
      <c r="GL83" s="139"/>
      <c r="GM83" s="139"/>
      <c r="GN83" s="139"/>
      <c r="GO83" s="139"/>
      <c r="GP83" s="139"/>
      <c r="GQ83" s="139"/>
      <c r="GR83" s="139"/>
      <c r="GS83" s="139"/>
      <c r="GT83" s="139"/>
      <c r="GU83" s="139"/>
      <c r="GV83" s="139"/>
      <c r="GW83" s="139"/>
      <c r="GX83" s="139"/>
      <c r="GY83" s="139"/>
      <c r="GZ83" s="139"/>
      <c r="HA83" s="139"/>
      <c r="HB83" s="139"/>
      <c r="HC83" s="139"/>
      <c r="HD83" s="139"/>
      <c r="HE83" s="139"/>
      <c r="HF83" s="139"/>
      <c r="HG83" s="139"/>
      <c r="HH83" s="139"/>
      <c r="HI83" s="139"/>
      <c r="HJ83" s="139"/>
      <c r="HK83" s="139"/>
      <c r="HL83" s="139"/>
      <c r="HM83" s="139"/>
      <c r="HN83" s="139"/>
      <c r="HO83" s="139"/>
      <c r="HP83" s="139"/>
    </row>
    <row r="84" spans="1:238" s="135" customFormat="1" ht="20.100000000000001" customHeight="1" thickBot="1" x14ac:dyDescent="0.3">
      <c r="A84" s="2300" t="s">
        <v>9</v>
      </c>
      <c r="B84" s="2301" t="s">
        <v>936</v>
      </c>
      <c r="C84" s="1641">
        <v>0</v>
      </c>
      <c r="D84" s="690">
        <v>0</v>
      </c>
      <c r="E84" s="772">
        <v>0</v>
      </c>
      <c r="F84" s="1641">
        <v>0</v>
      </c>
      <c r="G84" s="690">
        <v>0</v>
      </c>
      <c r="H84" s="772">
        <v>0</v>
      </c>
      <c r="I84" s="1641">
        <v>0</v>
      </c>
      <c r="J84" s="690">
        <v>0</v>
      </c>
      <c r="K84" s="772">
        <v>0</v>
      </c>
      <c r="L84" s="1641">
        <v>0</v>
      </c>
      <c r="M84" s="690">
        <v>0</v>
      </c>
      <c r="N84" s="772">
        <v>0</v>
      </c>
      <c r="O84" s="1641">
        <v>0</v>
      </c>
      <c r="P84" s="690">
        <v>0</v>
      </c>
      <c r="Q84" s="772">
        <v>0</v>
      </c>
      <c r="R84" s="1641">
        <v>0</v>
      </c>
      <c r="S84" s="690">
        <v>0</v>
      </c>
      <c r="T84" s="772">
        <v>0</v>
      </c>
      <c r="U84" s="1641">
        <v>0</v>
      </c>
      <c r="V84" s="690">
        <v>0</v>
      </c>
      <c r="W84" s="772">
        <v>0</v>
      </c>
      <c r="X84" s="1641">
        <v>0</v>
      </c>
      <c r="Y84" s="690">
        <v>0</v>
      </c>
      <c r="Z84" s="772">
        <v>0</v>
      </c>
      <c r="AA84" s="1641">
        <v>0</v>
      </c>
      <c r="AB84" s="690">
        <v>0</v>
      </c>
      <c r="AC84" s="772">
        <v>0</v>
      </c>
      <c r="AD84" s="1641">
        <v>0</v>
      </c>
      <c r="AE84" s="690">
        <v>0</v>
      </c>
      <c r="AF84" s="772">
        <v>0</v>
      </c>
      <c r="AG84" s="1641">
        <v>0</v>
      </c>
      <c r="AH84" s="690">
        <v>0</v>
      </c>
      <c r="AI84" s="772">
        <v>0</v>
      </c>
      <c r="AJ84" s="1641">
        <v>0</v>
      </c>
      <c r="AK84" s="690">
        <v>0</v>
      </c>
      <c r="AL84" s="772">
        <v>0</v>
      </c>
      <c r="AM84" s="1641">
        <v>0</v>
      </c>
      <c r="AN84" s="690">
        <v>0</v>
      </c>
      <c r="AO84" s="772">
        <v>0</v>
      </c>
      <c r="AP84" s="1641">
        <v>0</v>
      </c>
      <c r="AQ84" s="690">
        <v>0</v>
      </c>
      <c r="AR84" s="772">
        <v>0</v>
      </c>
      <c r="AS84" s="1641">
        <v>0</v>
      </c>
      <c r="AT84" s="690">
        <v>0</v>
      </c>
      <c r="AU84" s="772">
        <v>0</v>
      </c>
      <c r="AV84" s="1641">
        <v>0</v>
      </c>
      <c r="AW84" s="690">
        <v>0</v>
      </c>
      <c r="AX84" s="772">
        <v>0</v>
      </c>
      <c r="AY84" s="1641">
        <v>0</v>
      </c>
      <c r="AZ84" s="690">
        <v>0</v>
      </c>
      <c r="BA84" s="772">
        <v>0</v>
      </c>
      <c r="BB84" s="1641">
        <v>3478925</v>
      </c>
      <c r="BC84" s="690">
        <v>8723898.5859999992</v>
      </c>
      <c r="BD84" s="772">
        <v>8869256.504999999</v>
      </c>
      <c r="BE84" s="1641">
        <v>0</v>
      </c>
      <c r="BF84" s="690">
        <v>0</v>
      </c>
      <c r="BG84" s="772">
        <v>0</v>
      </c>
      <c r="BH84" s="1641">
        <v>3478925</v>
      </c>
      <c r="BI84" s="690">
        <v>8723898.5859999992</v>
      </c>
      <c r="BJ84" s="772">
        <v>8869256.504999999</v>
      </c>
      <c r="BK84" s="1641">
        <v>0</v>
      </c>
      <c r="BL84" s="690">
        <v>0</v>
      </c>
      <c r="BM84" s="772">
        <v>0</v>
      </c>
      <c r="BN84" s="1641">
        <v>0</v>
      </c>
      <c r="BO84" s="690">
        <v>0</v>
      </c>
      <c r="BP84" s="772">
        <v>0</v>
      </c>
      <c r="BQ84" s="1641">
        <v>0</v>
      </c>
      <c r="BR84" s="690">
        <v>0</v>
      </c>
      <c r="BS84" s="772">
        <v>0</v>
      </c>
      <c r="BT84" s="1641">
        <v>0</v>
      </c>
      <c r="BU84" s="690">
        <v>0</v>
      </c>
      <c r="BV84" s="772">
        <v>0</v>
      </c>
      <c r="BW84" s="1641">
        <v>0</v>
      </c>
      <c r="BX84" s="690">
        <v>0</v>
      </c>
      <c r="BY84" s="772">
        <v>0</v>
      </c>
      <c r="BZ84" s="1641">
        <v>0</v>
      </c>
      <c r="CA84" s="690">
        <v>0</v>
      </c>
      <c r="CB84" s="772">
        <v>0</v>
      </c>
      <c r="CC84" s="1641">
        <v>0</v>
      </c>
      <c r="CD84" s="690">
        <v>0</v>
      </c>
      <c r="CE84" s="772">
        <v>0</v>
      </c>
      <c r="CF84" s="1641">
        <v>0</v>
      </c>
      <c r="CG84" s="690">
        <v>0</v>
      </c>
      <c r="CH84" s="772">
        <v>0</v>
      </c>
      <c r="CI84" s="1641">
        <v>0</v>
      </c>
      <c r="CJ84" s="690">
        <v>0</v>
      </c>
      <c r="CK84" s="1785">
        <v>0</v>
      </c>
      <c r="CL84" s="1641">
        <v>0</v>
      </c>
      <c r="CM84" s="690">
        <v>0</v>
      </c>
      <c r="CN84" s="772">
        <v>0</v>
      </c>
      <c r="CO84" s="1641">
        <v>0</v>
      </c>
      <c r="CP84" s="690">
        <v>0</v>
      </c>
      <c r="CQ84" s="772">
        <v>0</v>
      </c>
      <c r="CR84" s="1641">
        <v>0</v>
      </c>
      <c r="CS84" s="690">
        <v>0</v>
      </c>
      <c r="CT84" s="772">
        <v>0</v>
      </c>
      <c r="CU84" s="1641">
        <v>0</v>
      </c>
      <c r="CV84" s="690">
        <v>0</v>
      </c>
      <c r="CW84" s="772">
        <v>0</v>
      </c>
      <c r="CX84" s="1641">
        <v>0</v>
      </c>
      <c r="CY84" s="690">
        <v>0</v>
      </c>
      <c r="CZ84" s="772">
        <v>0</v>
      </c>
      <c r="DA84" s="1302">
        <v>0</v>
      </c>
      <c r="DB84" s="688">
        <v>0</v>
      </c>
      <c r="DC84" s="655">
        <v>0</v>
      </c>
      <c r="DD84" s="1641">
        <v>3478925</v>
      </c>
      <c r="DE84" s="690">
        <v>8723898.5859999992</v>
      </c>
      <c r="DF84" s="772">
        <v>8869256.504999999</v>
      </c>
      <c r="DG84" s="1641">
        <v>0</v>
      </c>
      <c r="DH84" s="690">
        <v>0</v>
      </c>
      <c r="DI84" s="772">
        <v>0</v>
      </c>
      <c r="DJ84" s="1641">
        <v>0</v>
      </c>
      <c r="DK84" s="690">
        <v>372765.02100000001</v>
      </c>
      <c r="DL84" s="772">
        <v>372765.02100000001</v>
      </c>
      <c r="DM84" s="1302">
        <v>0</v>
      </c>
      <c r="DN84" s="688">
        <v>372765.02100000001</v>
      </c>
      <c r="DO84" s="655">
        <v>372765.02100000001</v>
      </c>
      <c r="DP84" s="1641">
        <v>0</v>
      </c>
      <c r="DQ84" s="690">
        <v>66013.057000000001</v>
      </c>
      <c r="DR84" s="772">
        <v>66012.656999999992</v>
      </c>
      <c r="DS84" s="1641">
        <v>0</v>
      </c>
      <c r="DT84" s="690">
        <v>176128.22700000001</v>
      </c>
      <c r="DU84" s="772">
        <v>176128.22700000001</v>
      </c>
      <c r="DV84" s="1641">
        <v>3478925</v>
      </c>
      <c r="DW84" s="690">
        <v>9338804.8909999989</v>
      </c>
      <c r="DX84" s="772">
        <v>9484162.4099999983</v>
      </c>
      <c r="DY84" s="1658">
        <v>101.55648951548484</v>
      </c>
      <c r="DZ84" s="587"/>
      <c r="EA84" s="587"/>
      <c r="EB84" s="587"/>
      <c r="EC84" s="587"/>
      <c r="ED84" s="587"/>
      <c r="EE84" s="587"/>
      <c r="EF84" s="587"/>
      <c r="EG84" s="587"/>
      <c r="EH84" s="587"/>
      <c r="EI84" s="587"/>
      <c r="EJ84" s="587"/>
      <c r="EK84" s="587"/>
      <c r="EL84" s="587"/>
      <c r="EM84" s="587"/>
      <c r="EN84" s="587"/>
      <c r="EO84" s="587"/>
      <c r="EP84" s="587"/>
      <c r="EQ84" s="587"/>
      <c r="ER84" s="587"/>
      <c r="ES84" s="587"/>
      <c r="ET84" s="587"/>
      <c r="EU84" s="587"/>
      <c r="EV84" s="587"/>
      <c r="EW84" s="587"/>
      <c r="EX84" s="587"/>
      <c r="EY84" s="587"/>
      <c r="EZ84" s="587"/>
      <c r="FA84" s="587"/>
      <c r="FB84" s="587"/>
      <c r="FC84" s="587"/>
      <c r="FD84" s="587"/>
      <c r="FE84" s="587"/>
      <c r="FF84" s="587"/>
      <c r="FG84" s="587"/>
      <c r="FH84" s="587"/>
      <c r="FI84" s="587"/>
      <c r="FJ84" s="587"/>
      <c r="FK84" s="587"/>
      <c r="FL84" s="587"/>
      <c r="FM84" s="587"/>
      <c r="FN84" s="587"/>
      <c r="FO84" s="587"/>
      <c r="FP84" s="587"/>
      <c r="FQ84" s="587"/>
      <c r="FR84" s="587"/>
      <c r="FS84" s="587"/>
      <c r="FT84" s="587"/>
      <c r="FU84" s="587"/>
      <c r="FV84" s="587"/>
      <c r="FW84" s="587"/>
      <c r="FX84" s="587"/>
      <c r="FY84" s="587"/>
      <c r="FZ84" s="587"/>
      <c r="GA84" s="587"/>
      <c r="GB84" s="587"/>
      <c r="GC84" s="587"/>
      <c r="GD84" s="587"/>
      <c r="GE84" s="587"/>
      <c r="GF84" s="587"/>
      <c r="GG84" s="587"/>
      <c r="GH84" s="587"/>
      <c r="GI84" s="587"/>
      <c r="GJ84" s="587"/>
      <c r="GK84" s="587"/>
      <c r="GL84" s="587"/>
      <c r="GM84" s="587"/>
      <c r="GN84" s="587"/>
      <c r="GO84" s="587"/>
      <c r="GP84" s="587"/>
      <c r="GQ84" s="587"/>
      <c r="GR84" s="587"/>
      <c r="GS84" s="587"/>
      <c r="GT84" s="587"/>
      <c r="GU84" s="587"/>
      <c r="GV84" s="587"/>
      <c r="GW84" s="587"/>
      <c r="GX84" s="587"/>
      <c r="GY84" s="587"/>
      <c r="GZ84" s="587"/>
      <c r="HA84" s="587"/>
      <c r="HB84" s="587"/>
      <c r="HC84" s="587"/>
      <c r="HD84" s="587"/>
      <c r="HE84" s="587"/>
      <c r="HF84" s="587"/>
      <c r="HG84" s="587"/>
      <c r="HH84" s="587"/>
      <c r="HI84" s="587"/>
      <c r="HJ84" s="587"/>
      <c r="HK84" s="587"/>
      <c r="HL84" s="587"/>
      <c r="HM84" s="587"/>
      <c r="HN84" s="587"/>
      <c r="HO84" s="587"/>
      <c r="HP84" s="587"/>
      <c r="HQ84" s="587"/>
      <c r="HR84" s="587"/>
      <c r="HS84" s="587"/>
      <c r="HT84" s="587"/>
      <c r="HU84" s="587"/>
      <c r="HV84" s="587"/>
      <c r="HW84" s="587"/>
      <c r="HX84" s="587"/>
      <c r="HY84" s="587"/>
      <c r="HZ84" s="587"/>
      <c r="IA84" s="587"/>
      <c r="IB84" s="587"/>
      <c r="IC84" s="587"/>
      <c r="ID84" s="587"/>
    </row>
    <row r="85" spans="1:238" s="122" customFormat="1" ht="15" customHeight="1" x14ac:dyDescent="0.2">
      <c r="A85" s="2302" t="s">
        <v>318</v>
      </c>
      <c r="B85" s="2303" t="s">
        <v>1001</v>
      </c>
      <c r="C85" s="1641">
        <v>0</v>
      </c>
      <c r="D85" s="690">
        <v>0</v>
      </c>
      <c r="E85" s="772">
        <v>0</v>
      </c>
      <c r="F85" s="1641">
        <v>0</v>
      </c>
      <c r="G85" s="690">
        <v>0</v>
      </c>
      <c r="H85" s="772">
        <v>0</v>
      </c>
      <c r="I85" s="1641">
        <v>0</v>
      </c>
      <c r="J85" s="690">
        <v>0</v>
      </c>
      <c r="K85" s="772">
        <v>0</v>
      </c>
      <c r="L85" s="1641">
        <v>0</v>
      </c>
      <c r="M85" s="690">
        <v>0</v>
      </c>
      <c r="N85" s="772">
        <v>0</v>
      </c>
      <c r="O85" s="1641">
        <v>0</v>
      </c>
      <c r="P85" s="690">
        <v>0</v>
      </c>
      <c r="Q85" s="772">
        <v>0</v>
      </c>
      <c r="R85" s="1641">
        <v>0</v>
      </c>
      <c r="S85" s="690">
        <v>0</v>
      </c>
      <c r="T85" s="772">
        <v>0</v>
      </c>
      <c r="U85" s="1641">
        <v>0</v>
      </c>
      <c r="V85" s="690">
        <v>0</v>
      </c>
      <c r="W85" s="772">
        <v>0</v>
      </c>
      <c r="X85" s="1641">
        <v>0</v>
      </c>
      <c r="Y85" s="690">
        <v>0</v>
      </c>
      <c r="Z85" s="772">
        <v>0</v>
      </c>
      <c r="AA85" s="1641">
        <v>0</v>
      </c>
      <c r="AB85" s="690">
        <v>0</v>
      </c>
      <c r="AC85" s="772">
        <v>0</v>
      </c>
      <c r="AD85" s="1641">
        <v>0</v>
      </c>
      <c r="AE85" s="690">
        <v>0</v>
      </c>
      <c r="AF85" s="772">
        <v>0</v>
      </c>
      <c r="AG85" s="1641">
        <v>0</v>
      </c>
      <c r="AH85" s="690">
        <v>0</v>
      </c>
      <c r="AI85" s="772">
        <v>0</v>
      </c>
      <c r="AJ85" s="1641">
        <v>0</v>
      </c>
      <c r="AK85" s="690">
        <v>0</v>
      </c>
      <c r="AL85" s="772">
        <v>0</v>
      </c>
      <c r="AM85" s="1641">
        <v>0</v>
      </c>
      <c r="AN85" s="690">
        <v>0</v>
      </c>
      <c r="AO85" s="772">
        <v>0</v>
      </c>
      <c r="AP85" s="1641">
        <v>0</v>
      </c>
      <c r="AQ85" s="690">
        <v>0</v>
      </c>
      <c r="AR85" s="772">
        <v>0</v>
      </c>
      <c r="AS85" s="1641">
        <v>0</v>
      </c>
      <c r="AT85" s="690">
        <v>0</v>
      </c>
      <c r="AU85" s="772">
        <v>0</v>
      </c>
      <c r="AV85" s="1641">
        <v>0</v>
      </c>
      <c r="AW85" s="690">
        <v>0</v>
      </c>
      <c r="AX85" s="772">
        <v>0</v>
      </c>
      <c r="AY85" s="1641">
        <v>0</v>
      </c>
      <c r="AZ85" s="690">
        <v>0</v>
      </c>
      <c r="BA85" s="772">
        <v>0</v>
      </c>
      <c r="BB85" s="1641">
        <v>3478925</v>
      </c>
      <c r="BC85" s="690">
        <v>8723898.5859999992</v>
      </c>
      <c r="BD85" s="772">
        <v>8869256.504999999</v>
      </c>
      <c r="BE85" s="1641">
        <v>0</v>
      </c>
      <c r="BF85" s="690">
        <v>0</v>
      </c>
      <c r="BG85" s="772">
        <v>0</v>
      </c>
      <c r="BH85" s="1641">
        <v>3478925</v>
      </c>
      <c r="BI85" s="690">
        <v>8723898.5859999992</v>
      </c>
      <c r="BJ85" s="772">
        <v>8869256.504999999</v>
      </c>
      <c r="BK85" s="1641">
        <v>0</v>
      </c>
      <c r="BL85" s="690">
        <v>0</v>
      </c>
      <c r="BM85" s="772">
        <v>0</v>
      </c>
      <c r="BN85" s="1641">
        <v>0</v>
      </c>
      <c r="BO85" s="690">
        <v>0</v>
      </c>
      <c r="BP85" s="772">
        <v>0</v>
      </c>
      <c r="BQ85" s="1641">
        <v>0</v>
      </c>
      <c r="BR85" s="690">
        <v>0</v>
      </c>
      <c r="BS85" s="772">
        <v>0</v>
      </c>
      <c r="BT85" s="1641">
        <v>0</v>
      </c>
      <c r="BU85" s="690">
        <v>0</v>
      </c>
      <c r="BV85" s="772">
        <v>0</v>
      </c>
      <c r="BW85" s="1641">
        <v>0</v>
      </c>
      <c r="BX85" s="690">
        <v>0</v>
      </c>
      <c r="BY85" s="772">
        <v>0</v>
      </c>
      <c r="BZ85" s="1641">
        <v>0</v>
      </c>
      <c r="CA85" s="690">
        <v>0</v>
      </c>
      <c r="CB85" s="772">
        <v>0</v>
      </c>
      <c r="CC85" s="1641">
        <v>0</v>
      </c>
      <c r="CD85" s="690">
        <v>0</v>
      </c>
      <c r="CE85" s="772">
        <v>0</v>
      </c>
      <c r="CF85" s="1641">
        <v>0</v>
      </c>
      <c r="CG85" s="690">
        <v>0</v>
      </c>
      <c r="CH85" s="772">
        <v>0</v>
      </c>
      <c r="CI85" s="1641">
        <v>0</v>
      </c>
      <c r="CJ85" s="690">
        <v>0</v>
      </c>
      <c r="CK85" s="1785">
        <v>0</v>
      </c>
      <c r="CL85" s="1641">
        <v>0</v>
      </c>
      <c r="CM85" s="690">
        <v>0</v>
      </c>
      <c r="CN85" s="772">
        <v>0</v>
      </c>
      <c r="CO85" s="1641">
        <v>0</v>
      </c>
      <c r="CP85" s="690">
        <v>0</v>
      </c>
      <c r="CQ85" s="772">
        <v>0</v>
      </c>
      <c r="CR85" s="1641">
        <v>0</v>
      </c>
      <c r="CS85" s="690">
        <v>0</v>
      </c>
      <c r="CT85" s="772">
        <v>0</v>
      </c>
      <c r="CU85" s="1641">
        <v>0</v>
      </c>
      <c r="CV85" s="690">
        <v>0</v>
      </c>
      <c r="CW85" s="772">
        <v>0</v>
      </c>
      <c r="CX85" s="1641">
        <v>0</v>
      </c>
      <c r="CY85" s="690">
        <v>0</v>
      </c>
      <c r="CZ85" s="772">
        <v>0</v>
      </c>
      <c r="DA85" s="1641">
        <v>0</v>
      </c>
      <c r="DB85" s="690">
        <v>0</v>
      </c>
      <c r="DC85" s="772">
        <v>0</v>
      </c>
      <c r="DD85" s="1641">
        <v>3478925</v>
      </c>
      <c r="DE85" s="690">
        <v>8723898.5859999992</v>
      </c>
      <c r="DF85" s="772">
        <v>8869256.504999999</v>
      </c>
      <c r="DG85" s="1641">
        <v>0</v>
      </c>
      <c r="DH85" s="690">
        <v>0</v>
      </c>
      <c r="DI85" s="772">
        <v>0</v>
      </c>
      <c r="DJ85" s="1641">
        <v>0</v>
      </c>
      <c r="DK85" s="690">
        <v>372765.02100000001</v>
      </c>
      <c r="DL85" s="772">
        <v>372765.02100000001</v>
      </c>
      <c r="DM85" s="1641">
        <v>0</v>
      </c>
      <c r="DN85" s="690">
        <v>372765.02100000001</v>
      </c>
      <c r="DO85" s="772">
        <v>372765.02100000001</v>
      </c>
      <c r="DP85" s="1302">
        <v>0</v>
      </c>
      <c r="DQ85" s="688">
        <v>66013.057000000001</v>
      </c>
      <c r="DR85" s="655">
        <v>66012.656999999992</v>
      </c>
      <c r="DS85" s="1302">
        <v>0</v>
      </c>
      <c r="DT85" s="688">
        <v>176128.22700000001</v>
      </c>
      <c r="DU85" s="655">
        <v>176128.22700000001</v>
      </c>
      <c r="DV85" s="1641">
        <v>3478925</v>
      </c>
      <c r="DW85" s="690">
        <v>9338804.8909999989</v>
      </c>
      <c r="DX85" s="772">
        <v>9484162.4099999983</v>
      </c>
      <c r="DY85" s="1658">
        <v>101.55648951548484</v>
      </c>
      <c r="DZ85" s="585"/>
      <c r="EA85" s="585"/>
      <c r="EB85" s="585"/>
      <c r="EC85" s="585"/>
      <c r="ED85" s="585"/>
      <c r="EE85" s="585"/>
      <c r="EF85" s="585"/>
      <c r="EG85" s="585"/>
      <c r="EH85" s="585"/>
      <c r="EI85" s="585"/>
      <c r="EJ85" s="585"/>
      <c r="EK85" s="585"/>
      <c r="EL85" s="585"/>
      <c r="EM85" s="585"/>
      <c r="EN85" s="585"/>
      <c r="EO85" s="585"/>
      <c r="EP85" s="585"/>
      <c r="EQ85" s="585"/>
      <c r="ER85" s="585"/>
      <c r="ES85" s="585"/>
      <c r="ET85" s="585"/>
      <c r="EU85" s="585"/>
      <c r="EV85" s="585"/>
      <c r="EW85" s="585"/>
      <c r="EX85" s="585"/>
      <c r="EY85" s="585"/>
      <c r="EZ85" s="585"/>
      <c r="FA85" s="585"/>
      <c r="FB85" s="585"/>
      <c r="FC85" s="585"/>
      <c r="FD85" s="585"/>
      <c r="FE85" s="585"/>
      <c r="FF85" s="585"/>
      <c r="FG85" s="585"/>
      <c r="FH85" s="585"/>
      <c r="FI85" s="585"/>
      <c r="FJ85" s="585"/>
      <c r="FK85" s="585"/>
      <c r="FL85" s="585"/>
      <c r="FM85" s="585"/>
      <c r="FN85" s="585"/>
      <c r="FO85" s="585"/>
      <c r="FP85" s="585"/>
      <c r="FQ85" s="585"/>
      <c r="FR85" s="585"/>
      <c r="FS85" s="585"/>
      <c r="FT85" s="585"/>
      <c r="FU85" s="585"/>
      <c r="FV85" s="585"/>
      <c r="FW85" s="585"/>
      <c r="FX85" s="585"/>
      <c r="FY85" s="585"/>
      <c r="FZ85" s="585"/>
      <c r="GA85" s="585"/>
      <c r="GB85" s="585"/>
      <c r="GC85" s="585"/>
      <c r="GD85" s="585"/>
      <c r="GE85" s="585"/>
      <c r="GF85" s="585"/>
      <c r="GG85" s="585"/>
      <c r="GH85" s="585"/>
      <c r="GI85" s="585"/>
      <c r="GJ85" s="585"/>
      <c r="GK85" s="585"/>
      <c r="GL85" s="585"/>
      <c r="GM85" s="585"/>
      <c r="GN85" s="585"/>
      <c r="GO85" s="585"/>
      <c r="GP85" s="585"/>
      <c r="GQ85" s="585"/>
      <c r="GR85" s="585"/>
      <c r="GS85" s="585"/>
      <c r="GT85" s="585"/>
      <c r="GU85" s="585"/>
      <c r="GV85" s="585"/>
      <c r="GW85" s="585"/>
      <c r="GX85" s="585"/>
      <c r="GY85" s="585"/>
      <c r="GZ85" s="585"/>
      <c r="HA85" s="585"/>
      <c r="HB85" s="585"/>
      <c r="HC85" s="585"/>
      <c r="HD85" s="585"/>
      <c r="HE85" s="585"/>
      <c r="HF85" s="585"/>
      <c r="HG85" s="585"/>
      <c r="HH85" s="585"/>
      <c r="HI85" s="585"/>
      <c r="HJ85" s="585"/>
      <c r="HK85" s="585"/>
      <c r="HL85" s="585"/>
      <c r="HM85" s="585"/>
      <c r="HN85" s="585"/>
      <c r="HO85" s="585"/>
      <c r="HP85" s="585"/>
      <c r="HQ85" s="585"/>
      <c r="HR85" s="585"/>
      <c r="HS85" s="585"/>
      <c r="HT85" s="585"/>
      <c r="HU85" s="585"/>
      <c r="HV85" s="585"/>
      <c r="HW85" s="585"/>
      <c r="HX85" s="585"/>
      <c r="HY85" s="585"/>
      <c r="HZ85" s="585"/>
      <c r="IA85" s="585"/>
      <c r="IB85" s="585"/>
      <c r="IC85" s="585"/>
      <c r="ID85" s="585"/>
    </row>
    <row r="86" spans="1:238" s="122" customFormat="1" ht="12.75" customHeight="1" x14ac:dyDescent="0.2">
      <c r="A86" s="2304" t="s">
        <v>563</v>
      </c>
      <c r="B86" s="2305" t="s">
        <v>938</v>
      </c>
      <c r="C86" s="647"/>
      <c r="D86" s="688"/>
      <c r="E86" s="655"/>
      <c r="F86" s="647"/>
      <c r="G86" s="688"/>
      <c r="H86" s="655"/>
      <c r="I86" s="647"/>
      <c r="J86" s="688"/>
      <c r="K86" s="655"/>
      <c r="L86" s="647"/>
      <c r="M86" s="688"/>
      <c r="N86" s="655"/>
      <c r="O86" s="647"/>
      <c r="P86" s="688"/>
      <c r="Q86" s="655"/>
      <c r="R86" s="647"/>
      <c r="S86" s="688"/>
      <c r="T86" s="655"/>
      <c r="U86" s="647"/>
      <c r="V86" s="688"/>
      <c r="W86" s="655"/>
      <c r="X86" s="647"/>
      <c r="Y86" s="688"/>
      <c r="Z86" s="655"/>
      <c r="AA86" s="647"/>
      <c r="AB86" s="688"/>
      <c r="AC86" s="655"/>
      <c r="AD86" s="647"/>
      <c r="AE86" s="688"/>
      <c r="AF86" s="655"/>
      <c r="AG86" s="647"/>
      <c r="AH86" s="688"/>
      <c r="AI86" s="655"/>
      <c r="AJ86" s="647"/>
      <c r="AK86" s="688"/>
      <c r="AL86" s="655"/>
      <c r="AM86" s="647"/>
      <c r="AN86" s="688"/>
      <c r="AO86" s="655"/>
      <c r="AP86" s="647"/>
      <c r="AQ86" s="688"/>
      <c r="AR86" s="655"/>
      <c r="AS86" s="647"/>
      <c r="AT86" s="688"/>
      <c r="AU86" s="655"/>
      <c r="AV86" s="647"/>
      <c r="AW86" s="688"/>
      <c r="AX86" s="655"/>
      <c r="AY86" s="647"/>
      <c r="AZ86" s="688"/>
      <c r="BA86" s="655"/>
      <c r="BB86" s="647"/>
      <c r="BC86" s="688"/>
      <c r="BD86" s="655"/>
      <c r="BE86" s="647"/>
      <c r="BF86" s="688"/>
      <c r="BG86" s="655"/>
      <c r="BH86" s="1302">
        <v>0</v>
      </c>
      <c r="BI86" s="688">
        <v>0</v>
      </c>
      <c r="BJ86" s="655">
        <v>0</v>
      </c>
      <c r="BK86" s="647"/>
      <c r="BL86" s="688"/>
      <c r="BM86" s="655"/>
      <c r="BN86" s="647"/>
      <c r="BO86" s="688"/>
      <c r="BP86" s="655"/>
      <c r="BQ86" s="647"/>
      <c r="BR86" s="688"/>
      <c r="BS86" s="655"/>
      <c r="BT86" s="647"/>
      <c r="BU86" s="688"/>
      <c r="BV86" s="655"/>
      <c r="BW86" s="647"/>
      <c r="BX86" s="688"/>
      <c r="BY86" s="655"/>
      <c r="BZ86" s="647"/>
      <c r="CA86" s="688"/>
      <c r="CB86" s="655"/>
      <c r="CC86" s="647"/>
      <c r="CD86" s="688"/>
      <c r="CE86" s="655"/>
      <c r="CF86" s="647"/>
      <c r="CG86" s="688"/>
      <c r="CH86" s="655"/>
      <c r="CI86" s="647"/>
      <c r="CJ86" s="688"/>
      <c r="CK86" s="1786"/>
      <c r="CL86" s="647"/>
      <c r="CM86" s="688"/>
      <c r="CN86" s="655"/>
      <c r="CO86" s="647"/>
      <c r="CP86" s="688"/>
      <c r="CQ86" s="655"/>
      <c r="CR86" s="647"/>
      <c r="CS86" s="688"/>
      <c r="CT86" s="655"/>
      <c r="CU86" s="647"/>
      <c r="CV86" s="688"/>
      <c r="CW86" s="655"/>
      <c r="CX86" s="647"/>
      <c r="CY86" s="688"/>
      <c r="CZ86" s="655"/>
      <c r="DA86" s="1589">
        <v>0</v>
      </c>
      <c r="DB86" s="1590">
        <v>0</v>
      </c>
      <c r="DC86" s="1591">
        <v>0</v>
      </c>
      <c r="DD86" s="1589">
        <v>0</v>
      </c>
      <c r="DE86" s="1590">
        <v>0</v>
      </c>
      <c r="DF86" s="1591">
        <v>0</v>
      </c>
      <c r="DG86" s="647"/>
      <c r="DH86" s="688"/>
      <c r="DI86" s="655"/>
      <c r="DJ86" s="647"/>
      <c r="DK86" s="688"/>
      <c r="DL86" s="655"/>
      <c r="DM86" s="1589">
        <v>0</v>
      </c>
      <c r="DN86" s="1590">
        <v>0</v>
      </c>
      <c r="DO86" s="1591">
        <v>0</v>
      </c>
      <c r="DP86" s="647"/>
      <c r="DQ86" s="688"/>
      <c r="DR86" s="655"/>
      <c r="DS86" s="647"/>
      <c r="DT86" s="688"/>
      <c r="DU86" s="655"/>
      <c r="DV86" s="1589">
        <v>0</v>
      </c>
      <c r="DW86" s="1590">
        <v>0</v>
      </c>
      <c r="DX86" s="1591">
        <v>0</v>
      </c>
      <c r="DY86" s="1650">
        <v>0</v>
      </c>
      <c r="DZ86" s="585"/>
      <c r="EA86" s="585"/>
      <c r="EB86" s="585"/>
      <c r="EC86" s="585"/>
      <c r="ED86" s="585"/>
      <c r="EE86" s="585"/>
      <c r="EF86" s="585"/>
      <c r="EG86" s="585"/>
      <c r="EH86" s="585"/>
      <c r="EI86" s="585"/>
      <c r="EJ86" s="585"/>
      <c r="EK86" s="585"/>
      <c r="EL86" s="585"/>
      <c r="EM86" s="585"/>
      <c r="EN86" s="585"/>
      <c r="EO86" s="585"/>
      <c r="EP86" s="585"/>
      <c r="EQ86" s="585"/>
      <c r="ER86" s="585"/>
      <c r="ES86" s="585"/>
      <c r="ET86" s="585"/>
      <c r="EU86" s="585"/>
      <c r="EV86" s="585"/>
      <c r="EW86" s="585"/>
      <c r="EX86" s="585"/>
      <c r="EY86" s="585"/>
      <c r="EZ86" s="585"/>
      <c r="FA86" s="585"/>
      <c r="FB86" s="585"/>
      <c r="FC86" s="585"/>
      <c r="FD86" s="585"/>
      <c r="FE86" s="585"/>
      <c r="FF86" s="585"/>
      <c r="FG86" s="585"/>
      <c r="FH86" s="585"/>
      <c r="FI86" s="585"/>
      <c r="FJ86" s="585"/>
      <c r="FK86" s="585"/>
      <c r="FL86" s="585"/>
      <c r="FM86" s="585"/>
      <c r="FN86" s="585"/>
      <c r="FO86" s="585"/>
      <c r="FP86" s="585"/>
      <c r="FQ86" s="585"/>
      <c r="FR86" s="585"/>
      <c r="FS86" s="585"/>
      <c r="FT86" s="585"/>
      <c r="FU86" s="585"/>
      <c r="FV86" s="585"/>
      <c r="FW86" s="585"/>
      <c r="FX86" s="585"/>
      <c r="FY86" s="585"/>
      <c r="FZ86" s="585"/>
      <c r="GA86" s="585"/>
      <c r="GB86" s="585"/>
      <c r="GC86" s="585"/>
      <c r="GD86" s="585"/>
      <c r="GE86" s="585"/>
      <c r="GF86" s="585"/>
      <c r="GG86" s="585"/>
      <c r="GH86" s="585"/>
      <c r="GI86" s="585"/>
      <c r="GJ86" s="585"/>
      <c r="GK86" s="585"/>
      <c r="GL86" s="585"/>
      <c r="GM86" s="585"/>
      <c r="GN86" s="585"/>
      <c r="GO86" s="585"/>
      <c r="GP86" s="585"/>
      <c r="GQ86" s="585"/>
      <c r="GR86" s="585"/>
      <c r="GS86" s="585"/>
      <c r="GT86" s="585"/>
      <c r="GU86" s="585"/>
      <c r="GV86" s="585"/>
      <c r="GW86" s="585"/>
      <c r="GX86" s="585"/>
      <c r="GY86" s="585"/>
      <c r="GZ86" s="585"/>
      <c r="HA86" s="585"/>
      <c r="HB86" s="585"/>
      <c r="HC86" s="585"/>
      <c r="HD86" s="585"/>
      <c r="HE86" s="585"/>
      <c r="HF86" s="585"/>
      <c r="HG86" s="585"/>
      <c r="HH86" s="585"/>
      <c r="HI86" s="585"/>
      <c r="HJ86" s="585"/>
      <c r="HK86" s="585"/>
      <c r="HL86" s="585"/>
      <c r="HM86" s="585"/>
      <c r="HN86" s="585"/>
      <c r="HO86" s="585"/>
      <c r="HP86" s="585"/>
      <c r="HQ86" s="585"/>
      <c r="HR86" s="585"/>
      <c r="HS86" s="585"/>
      <c r="HT86" s="585"/>
      <c r="HU86" s="585"/>
      <c r="HV86" s="585"/>
      <c r="HW86" s="585"/>
      <c r="HX86" s="585"/>
      <c r="HY86" s="585"/>
      <c r="HZ86" s="585"/>
      <c r="IA86" s="585"/>
      <c r="IB86" s="585"/>
      <c r="IC86" s="585"/>
      <c r="ID86" s="585"/>
    </row>
    <row r="87" spans="1:238" s="122" customFormat="1" ht="12.75" customHeight="1" x14ac:dyDescent="0.2">
      <c r="A87" s="2304" t="s">
        <v>564</v>
      </c>
      <c r="B87" s="2311" t="s">
        <v>956</v>
      </c>
      <c r="C87" s="1302"/>
      <c r="D87" s="688"/>
      <c r="E87" s="655"/>
      <c r="F87" s="1302"/>
      <c r="G87" s="688"/>
      <c r="H87" s="655"/>
      <c r="I87" s="1302"/>
      <c r="J87" s="688"/>
      <c r="K87" s="655"/>
      <c r="L87" s="1302"/>
      <c r="M87" s="688"/>
      <c r="N87" s="655"/>
      <c r="O87" s="1302"/>
      <c r="P87" s="688"/>
      <c r="Q87" s="655"/>
      <c r="R87" s="1302"/>
      <c r="S87" s="688"/>
      <c r="T87" s="655"/>
      <c r="U87" s="1302"/>
      <c r="V87" s="688"/>
      <c r="W87" s="655"/>
      <c r="X87" s="1302"/>
      <c r="Y87" s="688"/>
      <c r="Z87" s="655"/>
      <c r="AA87" s="1302"/>
      <c r="AB87" s="688"/>
      <c r="AC87" s="655"/>
      <c r="AD87" s="1302"/>
      <c r="AE87" s="688"/>
      <c r="AF87" s="655"/>
      <c r="AG87" s="1302"/>
      <c r="AH87" s="688"/>
      <c r="AI87" s="655"/>
      <c r="AJ87" s="1302"/>
      <c r="AK87" s="688"/>
      <c r="AL87" s="655"/>
      <c r="AM87" s="1302"/>
      <c r="AN87" s="688"/>
      <c r="AO87" s="655"/>
      <c r="AP87" s="1302"/>
      <c r="AQ87" s="688"/>
      <c r="AR87" s="655"/>
      <c r="AS87" s="1302"/>
      <c r="AT87" s="688"/>
      <c r="AU87" s="655"/>
      <c r="AV87" s="1302"/>
      <c r="AW87" s="688"/>
      <c r="AX87" s="655"/>
      <c r="AY87" s="1302"/>
      <c r="AZ87" s="688"/>
      <c r="BA87" s="655"/>
      <c r="BB87" s="1302"/>
      <c r="BC87" s="688"/>
      <c r="BD87" s="655"/>
      <c r="BE87" s="1302"/>
      <c r="BF87" s="688"/>
      <c r="BG87" s="655"/>
      <c r="BH87" s="1302">
        <v>0</v>
      </c>
      <c r="BI87" s="688">
        <v>0</v>
      </c>
      <c r="BJ87" s="655">
        <v>0</v>
      </c>
      <c r="BK87" s="1302"/>
      <c r="BL87" s="688"/>
      <c r="BM87" s="655"/>
      <c r="BN87" s="1302"/>
      <c r="BO87" s="688"/>
      <c r="BP87" s="655"/>
      <c r="BQ87" s="1302"/>
      <c r="BR87" s="688"/>
      <c r="BS87" s="655"/>
      <c r="BT87" s="1302"/>
      <c r="BU87" s="688"/>
      <c r="BV87" s="655"/>
      <c r="BW87" s="1302"/>
      <c r="BX87" s="688"/>
      <c r="BY87" s="655"/>
      <c r="BZ87" s="1302"/>
      <c r="CA87" s="688"/>
      <c r="CB87" s="655"/>
      <c r="CC87" s="1302"/>
      <c r="CD87" s="688"/>
      <c r="CE87" s="655"/>
      <c r="CF87" s="1302"/>
      <c r="CG87" s="688"/>
      <c r="CH87" s="655"/>
      <c r="CI87" s="1302"/>
      <c r="CJ87" s="688"/>
      <c r="CK87" s="1786"/>
      <c r="CL87" s="1302"/>
      <c r="CM87" s="688"/>
      <c r="CN87" s="655"/>
      <c r="CO87" s="1302"/>
      <c r="CP87" s="688"/>
      <c r="CQ87" s="655"/>
      <c r="CR87" s="1302"/>
      <c r="CS87" s="688"/>
      <c r="CT87" s="655"/>
      <c r="CU87" s="1302"/>
      <c r="CV87" s="688"/>
      <c r="CW87" s="655"/>
      <c r="CX87" s="1302"/>
      <c r="CY87" s="688"/>
      <c r="CZ87" s="655"/>
      <c r="DA87" s="1589">
        <v>0</v>
      </c>
      <c r="DB87" s="1590">
        <v>0</v>
      </c>
      <c r="DC87" s="1591">
        <v>0</v>
      </c>
      <c r="DD87" s="1589">
        <v>0</v>
      </c>
      <c r="DE87" s="1590">
        <v>0</v>
      </c>
      <c r="DF87" s="1591">
        <v>0</v>
      </c>
      <c r="DG87" s="1302"/>
      <c r="DH87" s="688"/>
      <c r="DI87" s="655"/>
      <c r="DJ87" s="1302"/>
      <c r="DK87" s="688"/>
      <c r="DL87" s="655"/>
      <c r="DM87" s="1589">
        <v>0</v>
      </c>
      <c r="DN87" s="1590">
        <v>0</v>
      </c>
      <c r="DO87" s="1591">
        <v>0</v>
      </c>
      <c r="DP87" s="1302"/>
      <c r="DQ87" s="688"/>
      <c r="DR87" s="655"/>
      <c r="DS87" s="1302"/>
      <c r="DT87" s="688"/>
      <c r="DU87" s="655"/>
      <c r="DV87" s="1589">
        <v>0</v>
      </c>
      <c r="DW87" s="1590">
        <v>0</v>
      </c>
      <c r="DX87" s="1591">
        <v>0</v>
      </c>
      <c r="DY87" s="707">
        <v>0</v>
      </c>
      <c r="DZ87" s="585"/>
      <c r="EA87" s="585"/>
      <c r="EB87" s="585"/>
      <c r="EC87" s="585"/>
      <c r="ED87" s="585"/>
      <c r="EE87" s="585"/>
      <c r="EF87" s="585"/>
      <c r="EG87" s="585"/>
      <c r="EH87" s="585"/>
      <c r="EI87" s="585"/>
      <c r="EJ87" s="585"/>
      <c r="EK87" s="585"/>
      <c r="EL87" s="585"/>
      <c r="EM87" s="585"/>
      <c r="EN87" s="585"/>
      <c r="EO87" s="585"/>
      <c r="EP87" s="585"/>
      <c r="EQ87" s="585"/>
      <c r="ER87" s="585"/>
      <c r="ES87" s="585"/>
      <c r="ET87" s="585"/>
      <c r="EU87" s="585"/>
      <c r="EV87" s="585"/>
      <c r="EW87" s="585"/>
      <c r="EX87" s="585"/>
      <c r="EY87" s="585"/>
      <c r="EZ87" s="585"/>
      <c r="FA87" s="585"/>
      <c r="FB87" s="585"/>
      <c r="FC87" s="585"/>
      <c r="FD87" s="585"/>
      <c r="FE87" s="585"/>
      <c r="FF87" s="585"/>
      <c r="FG87" s="585"/>
      <c r="FH87" s="585"/>
      <c r="FI87" s="585"/>
      <c r="FJ87" s="585"/>
      <c r="FK87" s="585"/>
      <c r="FL87" s="585"/>
      <c r="FM87" s="585"/>
      <c r="FN87" s="585"/>
      <c r="FO87" s="585"/>
      <c r="FP87" s="585"/>
      <c r="FQ87" s="585"/>
      <c r="FR87" s="585"/>
      <c r="FS87" s="585"/>
      <c r="FT87" s="585"/>
      <c r="FU87" s="585"/>
      <c r="FV87" s="585"/>
      <c r="FW87" s="585"/>
      <c r="FX87" s="585"/>
      <c r="FY87" s="585"/>
      <c r="FZ87" s="585"/>
      <c r="GA87" s="585"/>
      <c r="GB87" s="585"/>
      <c r="GC87" s="585"/>
      <c r="GD87" s="585"/>
      <c r="GE87" s="585"/>
      <c r="GF87" s="585"/>
      <c r="GG87" s="585"/>
      <c r="GH87" s="585"/>
      <c r="GI87" s="585"/>
      <c r="GJ87" s="585"/>
      <c r="GK87" s="585"/>
      <c r="GL87" s="585"/>
      <c r="GM87" s="585"/>
      <c r="GN87" s="585"/>
      <c r="GO87" s="585"/>
      <c r="GP87" s="585"/>
      <c r="GQ87" s="585"/>
      <c r="GR87" s="585"/>
      <c r="GS87" s="585"/>
      <c r="GT87" s="585"/>
      <c r="GU87" s="585"/>
      <c r="GV87" s="585"/>
      <c r="GW87" s="585"/>
      <c r="GX87" s="585"/>
      <c r="GY87" s="585"/>
      <c r="GZ87" s="585"/>
      <c r="HA87" s="585"/>
      <c r="HB87" s="585"/>
      <c r="HC87" s="585"/>
      <c r="HD87" s="585"/>
      <c r="HE87" s="585"/>
      <c r="HF87" s="585"/>
      <c r="HG87" s="585"/>
      <c r="HH87" s="585"/>
      <c r="HI87" s="585"/>
      <c r="HJ87" s="585"/>
      <c r="HK87" s="585"/>
      <c r="HL87" s="585"/>
      <c r="HM87" s="585"/>
      <c r="HN87" s="585"/>
      <c r="HO87" s="585"/>
      <c r="HP87" s="585"/>
      <c r="HQ87" s="585"/>
      <c r="HR87" s="585"/>
      <c r="HS87" s="585"/>
      <c r="HT87" s="585"/>
      <c r="HU87" s="585"/>
      <c r="HV87" s="585"/>
      <c r="HW87" s="585"/>
      <c r="HX87" s="585"/>
      <c r="HY87" s="585"/>
      <c r="HZ87" s="585"/>
      <c r="IA87" s="585"/>
      <c r="IB87" s="585"/>
      <c r="IC87" s="585"/>
      <c r="ID87" s="585"/>
    </row>
    <row r="88" spans="1:238" s="122" customFormat="1" ht="12.75" customHeight="1" x14ac:dyDescent="0.2">
      <c r="A88" s="2304" t="s">
        <v>565</v>
      </c>
      <c r="B88" s="2325" t="s">
        <v>957</v>
      </c>
      <c r="C88" s="1302"/>
      <c r="D88" s="688"/>
      <c r="E88" s="655"/>
      <c r="F88" s="1302"/>
      <c r="G88" s="688"/>
      <c r="H88" s="655"/>
      <c r="I88" s="1302"/>
      <c r="J88" s="688"/>
      <c r="K88" s="655"/>
      <c r="L88" s="1302"/>
      <c r="M88" s="688"/>
      <c r="N88" s="655"/>
      <c r="O88" s="1302"/>
      <c r="P88" s="688"/>
      <c r="Q88" s="655"/>
      <c r="R88" s="1302"/>
      <c r="S88" s="688"/>
      <c r="T88" s="655"/>
      <c r="U88" s="1302"/>
      <c r="V88" s="688"/>
      <c r="W88" s="655"/>
      <c r="X88" s="1302"/>
      <c r="Y88" s="688"/>
      <c r="Z88" s="655"/>
      <c r="AA88" s="1302"/>
      <c r="AB88" s="688"/>
      <c r="AC88" s="655"/>
      <c r="AD88" s="1302"/>
      <c r="AE88" s="688"/>
      <c r="AF88" s="655"/>
      <c r="AG88" s="1302"/>
      <c r="AH88" s="688"/>
      <c r="AI88" s="655"/>
      <c r="AJ88" s="1302"/>
      <c r="AK88" s="688"/>
      <c r="AL88" s="655"/>
      <c r="AM88" s="1302"/>
      <c r="AN88" s="688"/>
      <c r="AO88" s="655"/>
      <c r="AP88" s="1302"/>
      <c r="AQ88" s="688"/>
      <c r="AR88" s="655"/>
      <c r="AS88" s="1302"/>
      <c r="AT88" s="688"/>
      <c r="AU88" s="655"/>
      <c r="AV88" s="1302"/>
      <c r="AW88" s="688"/>
      <c r="AX88" s="655"/>
      <c r="AY88" s="1302"/>
      <c r="AZ88" s="688"/>
      <c r="BA88" s="655"/>
      <c r="BB88" s="1302">
        <v>511403</v>
      </c>
      <c r="BC88" s="688">
        <v>2762860.5859999997</v>
      </c>
      <c r="BD88" s="655">
        <v>2762860.5859999997</v>
      </c>
      <c r="BE88" s="1302"/>
      <c r="BF88" s="688"/>
      <c r="BG88" s="655"/>
      <c r="BH88" s="1302">
        <v>511403</v>
      </c>
      <c r="BI88" s="688">
        <v>2762860.5859999997</v>
      </c>
      <c r="BJ88" s="655">
        <v>2762860.5859999997</v>
      </c>
      <c r="BK88" s="1302"/>
      <c r="BL88" s="688"/>
      <c r="BM88" s="655"/>
      <c r="BN88" s="1302"/>
      <c r="BO88" s="688"/>
      <c r="BP88" s="655"/>
      <c r="BQ88" s="1302"/>
      <c r="BR88" s="688"/>
      <c r="BS88" s="655"/>
      <c r="BT88" s="1302"/>
      <c r="BU88" s="688"/>
      <c r="BV88" s="655"/>
      <c r="BW88" s="1302"/>
      <c r="BX88" s="688"/>
      <c r="BY88" s="655"/>
      <c r="BZ88" s="1302"/>
      <c r="CA88" s="688"/>
      <c r="CB88" s="655"/>
      <c r="CC88" s="1302"/>
      <c r="CD88" s="688"/>
      <c r="CE88" s="655"/>
      <c r="CF88" s="1302"/>
      <c r="CG88" s="688"/>
      <c r="CH88" s="655"/>
      <c r="CI88" s="1302"/>
      <c r="CJ88" s="688"/>
      <c r="CK88" s="1786"/>
      <c r="CL88" s="1302"/>
      <c r="CM88" s="688"/>
      <c r="CN88" s="655"/>
      <c r="CO88" s="1302"/>
      <c r="CP88" s="688"/>
      <c r="CQ88" s="655"/>
      <c r="CR88" s="1302"/>
      <c r="CS88" s="688"/>
      <c r="CT88" s="655"/>
      <c r="CU88" s="1302"/>
      <c r="CV88" s="688"/>
      <c r="CW88" s="655"/>
      <c r="CX88" s="1302"/>
      <c r="CY88" s="688"/>
      <c r="CZ88" s="655"/>
      <c r="DA88" s="1589">
        <v>0</v>
      </c>
      <c r="DB88" s="1590">
        <v>0</v>
      </c>
      <c r="DC88" s="1591">
        <v>0</v>
      </c>
      <c r="DD88" s="1589">
        <v>511403</v>
      </c>
      <c r="DE88" s="1590">
        <v>2762860.5859999997</v>
      </c>
      <c r="DF88" s="1591">
        <v>2762860.5859999997</v>
      </c>
      <c r="DG88" s="1302"/>
      <c r="DH88" s="688"/>
      <c r="DI88" s="655"/>
      <c r="DJ88" s="1302"/>
      <c r="DK88" s="688">
        <v>259798.02100000001</v>
      </c>
      <c r="DL88" s="655">
        <v>259798.02100000001</v>
      </c>
      <c r="DM88" s="1589">
        <v>0</v>
      </c>
      <c r="DN88" s="1590">
        <v>259798.02100000001</v>
      </c>
      <c r="DO88" s="1591">
        <v>259798.02100000001</v>
      </c>
      <c r="DP88" s="1302"/>
      <c r="DQ88" s="688">
        <v>49806.512999999999</v>
      </c>
      <c r="DR88" s="655">
        <v>49806.112999999998</v>
      </c>
      <c r="DS88" s="1302"/>
      <c r="DT88" s="688">
        <v>163022.22700000001</v>
      </c>
      <c r="DU88" s="655">
        <v>163022.22700000001</v>
      </c>
      <c r="DV88" s="1589">
        <v>511403</v>
      </c>
      <c r="DW88" s="1590">
        <v>3235487.3469999996</v>
      </c>
      <c r="DX88" s="1591">
        <v>3235486.9469999997</v>
      </c>
      <c r="DY88" s="707">
        <v>99.999987637102024</v>
      </c>
      <c r="DZ88" s="585"/>
      <c r="EA88" s="585"/>
      <c r="EB88" s="585"/>
      <c r="EC88" s="585"/>
      <c r="ED88" s="585"/>
      <c r="EE88" s="585"/>
      <c r="EF88" s="585"/>
      <c r="EG88" s="585"/>
      <c r="EH88" s="585"/>
      <c r="EI88" s="585"/>
      <c r="EJ88" s="585"/>
      <c r="EK88" s="585"/>
      <c r="EL88" s="585"/>
      <c r="EM88" s="585"/>
      <c r="EN88" s="585"/>
      <c r="EO88" s="585"/>
      <c r="EP88" s="585"/>
      <c r="EQ88" s="585"/>
      <c r="ER88" s="585"/>
      <c r="ES88" s="585"/>
      <c r="ET88" s="585"/>
      <c r="EU88" s="585"/>
      <c r="EV88" s="585"/>
      <c r="EW88" s="585"/>
      <c r="EX88" s="585"/>
      <c r="EY88" s="585"/>
      <c r="EZ88" s="585"/>
      <c r="FA88" s="585"/>
      <c r="FB88" s="585"/>
      <c r="FC88" s="585"/>
      <c r="FD88" s="585"/>
      <c r="FE88" s="585"/>
      <c r="FF88" s="585"/>
      <c r="FG88" s="585"/>
      <c r="FH88" s="585"/>
      <c r="FI88" s="585"/>
      <c r="FJ88" s="585"/>
      <c r="FK88" s="585"/>
      <c r="FL88" s="585"/>
      <c r="FM88" s="585"/>
      <c r="FN88" s="585"/>
      <c r="FO88" s="585"/>
      <c r="FP88" s="585"/>
      <c r="FQ88" s="585"/>
      <c r="FR88" s="585"/>
      <c r="FS88" s="585"/>
      <c r="FT88" s="585"/>
      <c r="FU88" s="585"/>
      <c r="FV88" s="585"/>
      <c r="FW88" s="585"/>
      <c r="FX88" s="585"/>
      <c r="FY88" s="585"/>
      <c r="FZ88" s="585"/>
      <c r="GA88" s="585"/>
      <c r="GB88" s="585"/>
      <c r="GC88" s="585"/>
      <c r="GD88" s="585"/>
      <c r="GE88" s="585"/>
      <c r="GF88" s="585"/>
      <c r="GG88" s="585"/>
      <c r="GH88" s="585"/>
      <c r="GI88" s="585"/>
      <c r="GJ88" s="585"/>
      <c r="GK88" s="585"/>
      <c r="GL88" s="585"/>
      <c r="GM88" s="585"/>
      <c r="GN88" s="585"/>
      <c r="GO88" s="585"/>
      <c r="GP88" s="585"/>
      <c r="GQ88" s="585"/>
      <c r="GR88" s="585"/>
      <c r="GS88" s="585"/>
      <c r="GT88" s="585"/>
      <c r="GU88" s="585"/>
      <c r="GV88" s="585"/>
      <c r="GW88" s="585"/>
      <c r="GX88" s="585"/>
      <c r="GY88" s="585"/>
      <c r="GZ88" s="585"/>
      <c r="HA88" s="585"/>
      <c r="HB88" s="585"/>
      <c r="HC88" s="585"/>
      <c r="HD88" s="585"/>
      <c r="HE88" s="585"/>
      <c r="HF88" s="585"/>
      <c r="HG88" s="585"/>
      <c r="HH88" s="585"/>
      <c r="HI88" s="585"/>
      <c r="HJ88" s="585"/>
      <c r="HK88" s="585"/>
      <c r="HL88" s="585"/>
      <c r="HM88" s="585"/>
      <c r="HN88" s="585"/>
      <c r="HO88" s="585"/>
      <c r="HP88" s="585"/>
      <c r="HQ88" s="585"/>
      <c r="HR88" s="585"/>
      <c r="HS88" s="585"/>
      <c r="HT88" s="585"/>
      <c r="HU88" s="585"/>
      <c r="HV88" s="585"/>
      <c r="HW88" s="585"/>
      <c r="HX88" s="585"/>
      <c r="HY88" s="585"/>
      <c r="HZ88" s="585"/>
      <c r="IA88" s="585"/>
      <c r="IB88" s="585"/>
      <c r="IC88" s="585"/>
      <c r="ID88" s="585"/>
    </row>
    <row r="89" spans="1:238" s="122" customFormat="1" ht="12.75" customHeight="1" x14ac:dyDescent="0.2">
      <c r="A89" s="2304"/>
      <c r="B89" s="2325" t="s">
        <v>958</v>
      </c>
      <c r="C89" s="1302"/>
      <c r="D89" s="688"/>
      <c r="E89" s="655"/>
      <c r="F89" s="1302"/>
      <c r="G89" s="688"/>
      <c r="H89" s="655"/>
      <c r="I89" s="1302"/>
      <c r="J89" s="688"/>
      <c r="K89" s="655"/>
      <c r="L89" s="1302"/>
      <c r="M89" s="688"/>
      <c r="N89" s="655"/>
      <c r="O89" s="1302"/>
      <c r="P89" s="688"/>
      <c r="Q89" s="655"/>
      <c r="R89" s="1302"/>
      <c r="S89" s="688"/>
      <c r="T89" s="655"/>
      <c r="U89" s="1302"/>
      <c r="V89" s="688"/>
      <c r="W89" s="655"/>
      <c r="X89" s="1302"/>
      <c r="Y89" s="688"/>
      <c r="Z89" s="655"/>
      <c r="AA89" s="1302"/>
      <c r="AB89" s="688"/>
      <c r="AC89" s="655"/>
      <c r="AD89" s="1302"/>
      <c r="AE89" s="688"/>
      <c r="AF89" s="655"/>
      <c r="AG89" s="1302"/>
      <c r="AH89" s="688"/>
      <c r="AI89" s="655"/>
      <c r="AJ89" s="1302"/>
      <c r="AK89" s="688"/>
      <c r="AL89" s="655"/>
      <c r="AM89" s="1302"/>
      <c r="AN89" s="688"/>
      <c r="AO89" s="655"/>
      <c r="AP89" s="1302"/>
      <c r="AQ89" s="688"/>
      <c r="AR89" s="655"/>
      <c r="AS89" s="1302"/>
      <c r="AT89" s="688"/>
      <c r="AU89" s="655"/>
      <c r="AV89" s="1302"/>
      <c r="AW89" s="688"/>
      <c r="AX89" s="655"/>
      <c r="AY89" s="1302"/>
      <c r="AZ89" s="688"/>
      <c r="BA89" s="655"/>
      <c r="BB89" s="1302">
        <v>2967522</v>
      </c>
      <c r="BC89" s="688">
        <v>5961038</v>
      </c>
      <c r="BD89" s="655">
        <v>5961038</v>
      </c>
      <c r="BE89" s="1302"/>
      <c r="BF89" s="688"/>
      <c r="BG89" s="655"/>
      <c r="BH89" s="1302">
        <v>2967522</v>
      </c>
      <c r="BI89" s="688">
        <v>5961038</v>
      </c>
      <c r="BJ89" s="655">
        <v>5961038</v>
      </c>
      <c r="BK89" s="1302"/>
      <c r="BL89" s="688"/>
      <c r="BM89" s="655"/>
      <c r="BN89" s="1302"/>
      <c r="BO89" s="688"/>
      <c r="BP89" s="655"/>
      <c r="BQ89" s="1302"/>
      <c r="BR89" s="688"/>
      <c r="BS89" s="655"/>
      <c r="BT89" s="1302"/>
      <c r="BU89" s="688"/>
      <c r="BV89" s="655"/>
      <c r="BW89" s="1302"/>
      <c r="BX89" s="688"/>
      <c r="BY89" s="655"/>
      <c r="BZ89" s="1302"/>
      <c r="CA89" s="688"/>
      <c r="CB89" s="655"/>
      <c r="CC89" s="1302"/>
      <c r="CD89" s="688"/>
      <c r="CE89" s="655"/>
      <c r="CF89" s="1302"/>
      <c r="CG89" s="688"/>
      <c r="CH89" s="655"/>
      <c r="CI89" s="1302"/>
      <c r="CJ89" s="688"/>
      <c r="CK89" s="1786"/>
      <c r="CL89" s="1302"/>
      <c r="CM89" s="688"/>
      <c r="CN89" s="655"/>
      <c r="CO89" s="1302"/>
      <c r="CP89" s="688"/>
      <c r="CQ89" s="655"/>
      <c r="CR89" s="1302"/>
      <c r="CS89" s="688"/>
      <c r="CT89" s="655"/>
      <c r="CU89" s="1302"/>
      <c r="CV89" s="688"/>
      <c r="CW89" s="655"/>
      <c r="CX89" s="1302"/>
      <c r="CY89" s="688"/>
      <c r="CZ89" s="655"/>
      <c r="DA89" s="1589">
        <v>0</v>
      </c>
      <c r="DB89" s="1590">
        <v>0</v>
      </c>
      <c r="DC89" s="1591">
        <v>0</v>
      </c>
      <c r="DD89" s="1589">
        <v>2967522</v>
      </c>
      <c r="DE89" s="1590">
        <v>5961038</v>
      </c>
      <c r="DF89" s="1591">
        <v>5961038</v>
      </c>
      <c r="DG89" s="1302"/>
      <c r="DH89" s="688"/>
      <c r="DI89" s="655"/>
      <c r="DJ89" s="1302"/>
      <c r="DK89" s="688">
        <v>112967</v>
      </c>
      <c r="DL89" s="655">
        <v>112967</v>
      </c>
      <c r="DM89" s="1589">
        <v>0</v>
      </c>
      <c r="DN89" s="1590">
        <v>112967</v>
      </c>
      <c r="DO89" s="1591">
        <v>112967</v>
      </c>
      <c r="DP89" s="1302"/>
      <c r="DQ89" s="688">
        <v>16206.544</v>
      </c>
      <c r="DR89" s="655">
        <v>16206.544</v>
      </c>
      <c r="DS89" s="1302"/>
      <c r="DT89" s="688">
        <v>13106</v>
      </c>
      <c r="DU89" s="655">
        <v>13106</v>
      </c>
      <c r="DV89" s="1589">
        <v>2967522</v>
      </c>
      <c r="DW89" s="1590">
        <v>6103317.5439999998</v>
      </c>
      <c r="DX89" s="1591">
        <v>6103317.5439999998</v>
      </c>
      <c r="DY89" s="707">
        <v>100</v>
      </c>
      <c r="DZ89" s="585"/>
      <c r="EA89" s="585"/>
      <c r="EB89" s="585"/>
      <c r="EC89" s="585"/>
      <c r="ED89" s="585"/>
      <c r="EE89" s="585"/>
      <c r="EF89" s="585"/>
      <c r="EG89" s="585"/>
      <c r="EH89" s="585"/>
      <c r="EI89" s="585"/>
      <c r="EJ89" s="585"/>
      <c r="EK89" s="585"/>
      <c r="EL89" s="585"/>
      <c r="EM89" s="585"/>
      <c r="EN89" s="585"/>
      <c r="EO89" s="585"/>
      <c r="EP89" s="585"/>
      <c r="EQ89" s="585"/>
      <c r="ER89" s="585"/>
      <c r="ES89" s="585"/>
      <c r="ET89" s="585"/>
      <c r="EU89" s="585"/>
      <c r="EV89" s="585"/>
      <c r="EW89" s="585"/>
      <c r="EX89" s="585"/>
      <c r="EY89" s="585"/>
      <c r="EZ89" s="585"/>
      <c r="FA89" s="585"/>
      <c r="FB89" s="585"/>
      <c r="FC89" s="585"/>
      <c r="FD89" s="585"/>
      <c r="FE89" s="585"/>
      <c r="FF89" s="585"/>
      <c r="FG89" s="585"/>
      <c r="FH89" s="585"/>
      <c r="FI89" s="585"/>
      <c r="FJ89" s="585"/>
      <c r="FK89" s="585"/>
      <c r="FL89" s="585"/>
      <c r="FM89" s="585"/>
      <c r="FN89" s="585"/>
      <c r="FO89" s="585"/>
      <c r="FP89" s="585"/>
      <c r="FQ89" s="585"/>
      <c r="FR89" s="585"/>
      <c r="FS89" s="585"/>
      <c r="FT89" s="585"/>
      <c r="FU89" s="585"/>
      <c r="FV89" s="585"/>
      <c r="FW89" s="585"/>
      <c r="FX89" s="585"/>
      <c r="FY89" s="585"/>
      <c r="FZ89" s="585"/>
      <c r="GA89" s="585"/>
      <c r="GB89" s="585"/>
      <c r="GC89" s="585"/>
      <c r="GD89" s="585"/>
      <c r="GE89" s="585"/>
      <c r="GF89" s="585"/>
      <c r="GG89" s="585"/>
      <c r="GH89" s="585"/>
      <c r="GI89" s="585"/>
      <c r="GJ89" s="585"/>
      <c r="GK89" s="585"/>
      <c r="GL89" s="585"/>
      <c r="GM89" s="585"/>
      <c r="GN89" s="585"/>
      <c r="GO89" s="585"/>
      <c r="GP89" s="585"/>
      <c r="GQ89" s="585"/>
      <c r="GR89" s="585"/>
      <c r="GS89" s="585"/>
      <c r="GT89" s="585"/>
      <c r="GU89" s="585"/>
      <c r="GV89" s="585"/>
      <c r="GW89" s="585"/>
      <c r="GX89" s="585"/>
      <c r="GY89" s="585"/>
      <c r="GZ89" s="585"/>
      <c r="HA89" s="585"/>
      <c r="HB89" s="585"/>
      <c r="HC89" s="585"/>
      <c r="HD89" s="585"/>
      <c r="HE89" s="585"/>
      <c r="HF89" s="585"/>
      <c r="HG89" s="585"/>
      <c r="HH89" s="585"/>
      <c r="HI89" s="585"/>
      <c r="HJ89" s="585"/>
      <c r="HK89" s="585"/>
      <c r="HL89" s="585"/>
      <c r="HM89" s="585"/>
      <c r="HN89" s="585"/>
      <c r="HO89" s="585"/>
      <c r="HP89" s="585"/>
      <c r="HQ89" s="585"/>
      <c r="HR89" s="585"/>
      <c r="HS89" s="585"/>
      <c r="HT89" s="585"/>
      <c r="HU89" s="585"/>
      <c r="HV89" s="585"/>
      <c r="HW89" s="585"/>
      <c r="HX89" s="585"/>
      <c r="HY89" s="585"/>
      <c r="HZ89" s="585"/>
      <c r="IA89" s="585"/>
      <c r="IB89" s="585"/>
      <c r="IC89" s="585"/>
      <c r="ID89" s="585"/>
    </row>
    <row r="90" spans="1:238" ht="12.75" customHeight="1" x14ac:dyDescent="0.2">
      <c r="A90" s="2304" t="s">
        <v>566</v>
      </c>
      <c r="B90" s="2325" t="s">
        <v>1117</v>
      </c>
      <c r="C90" s="641"/>
      <c r="D90" s="682"/>
      <c r="E90" s="649"/>
      <c r="F90" s="641"/>
      <c r="G90" s="682"/>
      <c r="H90" s="649"/>
      <c r="I90" s="641"/>
      <c r="J90" s="682"/>
      <c r="K90" s="649"/>
      <c r="L90" s="641"/>
      <c r="M90" s="682"/>
      <c r="N90" s="649"/>
      <c r="O90" s="641"/>
      <c r="P90" s="682"/>
      <c r="Q90" s="649"/>
      <c r="R90" s="641"/>
      <c r="S90" s="682"/>
      <c r="T90" s="649"/>
      <c r="U90" s="641"/>
      <c r="V90" s="682"/>
      <c r="W90" s="649"/>
      <c r="X90" s="641"/>
      <c r="Y90" s="682"/>
      <c r="Z90" s="649"/>
      <c r="AA90" s="641"/>
      <c r="AB90" s="682"/>
      <c r="AC90" s="649"/>
      <c r="AD90" s="641"/>
      <c r="AE90" s="682"/>
      <c r="AF90" s="649"/>
      <c r="AG90" s="641"/>
      <c r="AH90" s="682"/>
      <c r="AI90" s="649"/>
      <c r="AJ90" s="641"/>
      <c r="AK90" s="682"/>
      <c r="AL90" s="649"/>
      <c r="AM90" s="641"/>
      <c r="AN90" s="682"/>
      <c r="AO90" s="649"/>
      <c r="AP90" s="641"/>
      <c r="AQ90" s="682"/>
      <c r="AR90" s="649"/>
      <c r="AS90" s="641"/>
      <c r="AT90" s="682"/>
      <c r="AU90" s="649"/>
      <c r="AV90" s="641"/>
      <c r="AW90" s="682"/>
      <c r="AX90" s="649"/>
      <c r="AY90" s="641"/>
      <c r="AZ90" s="682"/>
      <c r="BA90" s="649"/>
      <c r="BB90" s="641"/>
      <c r="BC90" s="1660"/>
      <c r="BD90" s="1661">
        <v>145357.91899999999</v>
      </c>
      <c r="BE90" s="641"/>
      <c r="BF90" s="1660"/>
      <c r="BG90" s="1661"/>
      <c r="BH90" s="641">
        <v>0</v>
      </c>
      <c r="BI90" s="1660">
        <v>0</v>
      </c>
      <c r="BJ90" s="1661">
        <v>145357.91899999999</v>
      </c>
      <c r="BK90" s="641"/>
      <c r="BL90" s="682"/>
      <c r="BM90" s="649"/>
      <c r="BN90" s="641"/>
      <c r="BO90" s="682"/>
      <c r="BP90" s="649"/>
      <c r="BQ90" s="641"/>
      <c r="BR90" s="682"/>
      <c r="BS90" s="649"/>
      <c r="BT90" s="641"/>
      <c r="BU90" s="682"/>
      <c r="BV90" s="649"/>
      <c r="BW90" s="641"/>
      <c r="BX90" s="682"/>
      <c r="BY90" s="649"/>
      <c r="BZ90" s="641"/>
      <c r="CA90" s="682"/>
      <c r="CB90" s="649"/>
      <c r="CC90" s="641"/>
      <c r="CD90" s="682"/>
      <c r="CE90" s="649"/>
      <c r="CF90" s="641"/>
      <c r="CG90" s="682"/>
      <c r="CH90" s="649"/>
      <c r="CI90" s="641"/>
      <c r="CJ90" s="682"/>
      <c r="CK90" s="1766"/>
      <c r="CL90" s="641"/>
      <c r="CM90" s="682"/>
      <c r="CN90" s="649"/>
      <c r="CO90" s="641"/>
      <c r="CP90" s="682"/>
      <c r="CQ90" s="649"/>
      <c r="CR90" s="641"/>
      <c r="CS90" s="682"/>
      <c r="CT90" s="649"/>
      <c r="CU90" s="641"/>
      <c r="CV90" s="682"/>
      <c r="CW90" s="649"/>
      <c r="CX90" s="641"/>
      <c r="CY90" s="682"/>
      <c r="CZ90" s="649"/>
      <c r="DA90" s="1589">
        <v>0</v>
      </c>
      <c r="DB90" s="1590">
        <v>0</v>
      </c>
      <c r="DC90" s="1591">
        <v>0</v>
      </c>
      <c r="DD90" s="1589">
        <v>0</v>
      </c>
      <c r="DE90" s="1590">
        <v>0</v>
      </c>
      <c r="DF90" s="1591">
        <v>145357.91899999999</v>
      </c>
      <c r="DG90" s="1659"/>
      <c r="DH90" s="1660"/>
      <c r="DI90" s="1661"/>
      <c r="DJ90" s="1659"/>
      <c r="DK90" s="1660"/>
      <c r="DL90" s="1661"/>
      <c r="DM90" s="1589">
        <v>0</v>
      </c>
      <c r="DN90" s="1590">
        <v>0</v>
      </c>
      <c r="DO90" s="1591">
        <v>0</v>
      </c>
      <c r="DP90" s="1659"/>
      <c r="DQ90" s="1660"/>
      <c r="DR90" s="1661"/>
      <c r="DS90" s="1659"/>
      <c r="DT90" s="1660"/>
      <c r="DU90" s="1661"/>
      <c r="DV90" s="1589">
        <v>0</v>
      </c>
      <c r="DW90" s="1590">
        <v>0</v>
      </c>
      <c r="DX90" s="1591">
        <v>145357.91899999999</v>
      </c>
      <c r="DY90" s="707">
        <v>0</v>
      </c>
      <c r="DZ90" s="139"/>
      <c r="EA90" s="139"/>
      <c r="EB90" s="139"/>
      <c r="EC90" s="139"/>
      <c r="ED90" s="139"/>
      <c r="EE90" s="139"/>
      <c r="EF90" s="139"/>
      <c r="EG90" s="139"/>
      <c r="EH90" s="139"/>
      <c r="EI90" s="139"/>
      <c r="EJ90" s="139"/>
      <c r="EK90" s="139"/>
      <c r="EL90" s="139"/>
      <c r="EM90" s="139"/>
      <c r="EN90" s="139"/>
      <c r="EO90" s="139"/>
      <c r="EP90" s="139"/>
      <c r="EQ90" s="139"/>
      <c r="ER90" s="139"/>
      <c r="ES90" s="139"/>
      <c r="ET90" s="139"/>
      <c r="EU90" s="139"/>
      <c r="EV90" s="139"/>
      <c r="EW90" s="139"/>
      <c r="EX90" s="139"/>
      <c r="EY90" s="139"/>
      <c r="EZ90" s="139"/>
      <c r="FA90" s="139"/>
      <c r="FB90" s="139"/>
      <c r="FC90" s="139"/>
      <c r="FD90" s="139"/>
      <c r="FE90" s="139"/>
      <c r="FF90" s="139"/>
      <c r="FG90" s="139"/>
      <c r="FH90" s="139"/>
      <c r="FI90" s="139"/>
      <c r="FJ90" s="139"/>
      <c r="FK90" s="139"/>
      <c r="FL90" s="139"/>
      <c r="FM90" s="139"/>
      <c r="FN90" s="139"/>
      <c r="FO90" s="139"/>
      <c r="FP90" s="139"/>
      <c r="FQ90" s="139"/>
      <c r="FR90" s="139"/>
      <c r="FS90" s="139"/>
      <c r="FT90" s="139"/>
      <c r="FU90" s="139"/>
      <c r="FV90" s="139"/>
      <c r="FW90" s="139"/>
      <c r="FX90" s="139"/>
      <c r="FY90" s="139"/>
      <c r="FZ90" s="139"/>
      <c r="GA90" s="139"/>
      <c r="GB90" s="139"/>
      <c r="GC90" s="139"/>
      <c r="GD90" s="139"/>
      <c r="GE90" s="139"/>
      <c r="GF90" s="139"/>
      <c r="GG90" s="139"/>
      <c r="GH90" s="139"/>
      <c r="GI90" s="139"/>
      <c r="GJ90" s="139"/>
      <c r="GK90" s="139"/>
      <c r="GL90" s="139"/>
      <c r="GM90" s="139"/>
      <c r="GN90" s="139"/>
      <c r="GO90" s="139"/>
      <c r="GP90" s="139"/>
      <c r="GQ90" s="139"/>
      <c r="GR90" s="139"/>
      <c r="GS90" s="139"/>
      <c r="GT90" s="139"/>
      <c r="GU90" s="139"/>
      <c r="GV90" s="139"/>
      <c r="GW90" s="139"/>
      <c r="GX90" s="139"/>
      <c r="GY90" s="139"/>
      <c r="GZ90" s="139"/>
      <c r="HA90" s="139"/>
      <c r="HB90" s="139"/>
      <c r="HC90" s="139"/>
      <c r="HD90" s="139"/>
      <c r="HE90" s="139"/>
      <c r="HF90" s="139"/>
      <c r="HG90" s="139"/>
      <c r="HH90" s="139"/>
      <c r="HI90" s="139"/>
      <c r="HJ90" s="139"/>
      <c r="HK90" s="139"/>
      <c r="HL90" s="139"/>
      <c r="HM90" s="139"/>
      <c r="HN90" s="139"/>
      <c r="HO90" s="139"/>
      <c r="HP90" s="139"/>
    </row>
    <row r="91" spans="1:238" ht="12.75" customHeight="1" thickBot="1" x14ac:dyDescent="0.25">
      <c r="A91" s="2304" t="s">
        <v>37</v>
      </c>
      <c r="B91" s="2325" t="s">
        <v>1040</v>
      </c>
      <c r="C91" s="641"/>
      <c r="D91" s="682"/>
      <c r="E91" s="649"/>
      <c r="F91" s="641"/>
      <c r="G91" s="682"/>
      <c r="H91" s="649"/>
      <c r="I91" s="641"/>
      <c r="J91" s="682"/>
      <c r="K91" s="649"/>
      <c r="L91" s="641"/>
      <c r="M91" s="682"/>
      <c r="N91" s="649"/>
      <c r="O91" s="641"/>
      <c r="P91" s="682"/>
      <c r="Q91" s="649"/>
      <c r="R91" s="641"/>
      <c r="S91" s="682"/>
      <c r="T91" s="649"/>
      <c r="U91" s="641"/>
      <c r="V91" s="682"/>
      <c r="W91" s="649"/>
      <c r="X91" s="641"/>
      <c r="Y91" s="682"/>
      <c r="Z91" s="649"/>
      <c r="AA91" s="641"/>
      <c r="AB91" s="682"/>
      <c r="AC91" s="649"/>
      <c r="AD91" s="641"/>
      <c r="AE91" s="682"/>
      <c r="AF91" s="649"/>
      <c r="AG91" s="641"/>
      <c r="AH91" s="682"/>
      <c r="AI91" s="649"/>
      <c r="AJ91" s="641"/>
      <c r="AK91" s="682"/>
      <c r="AL91" s="649"/>
      <c r="AM91" s="641"/>
      <c r="AN91" s="682"/>
      <c r="AO91" s="649"/>
      <c r="AP91" s="641"/>
      <c r="AQ91" s="682"/>
      <c r="AR91" s="649"/>
      <c r="AS91" s="641"/>
      <c r="AT91" s="682"/>
      <c r="AU91" s="649"/>
      <c r="AV91" s="641"/>
      <c r="AW91" s="682"/>
      <c r="AX91" s="649"/>
      <c r="AY91" s="641"/>
      <c r="AZ91" s="682"/>
      <c r="BA91" s="649"/>
      <c r="BB91" s="641"/>
      <c r="BC91" s="682"/>
      <c r="BD91" s="649"/>
      <c r="BE91" s="1659"/>
      <c r="BF91" s="1660"/>
      <c r="BG91" s="1661"/>
      <c r="BH91" s="1659">
        <v>0</v>
      </c>
      <c r="BI91" s="1660">
        <v>0</v>
      </c>
      <c r="BJ91" s="1661">
        <v>0</v>
      </c>
      <c r="BK91" s="641"/>
      <c r="BL91" s="682"/>
      <c r="BM91" s="649"/>
      <c r="BN91" s="641"/>
      <c r="BO91" s="682"/>
      <c r="BP91" s="649"/>
      <c r="BQ91" s="641"/>
      <c r="BR91" s="682"/>
      <c r="BS91" s="649"/>
      <c r="BT91" s="641"/>
      <c r="BU91" s="682"/>
      <c r="BV91" s="649"/>
      <c r="BW91" s="641"/>
      <c r="BX91" s="682"/>
      <c r="BY91" s="649"/>
      <c r="BZ91" s="641"/>
      <c r="CA91" s="682"/>
      <c r="CB91" s="649"/>
      <c r="CC91" s="641"/>
      <c r="CD91" s="682"/>
      <c r="CE91" s="649"/>
      <c r="CF91" s="641"/>
      <c r="CG91" s="682"/>
      <c r="CH91" s="649"/>
      <c r="CI91" s="641"/>
      <c r="CJ91" s="682"/>
      <c r="CK91" s="1766"/>
      <c r="CL91" s="641"/>
      <c r="CM91" s="682"/>
      <c r="CN91" s="649"/>
      <c r="CO91" s="641"/>
      <c r="CP91" s="682"/>
      <c r="CQ91" s="649"/>
      <c r="CR91" s="641"/>
      <c r="CS91" s="682"/>
      <c r="CT91" s="649"/>
      <c r="CU91" s="641"/>
      <c r="CV91" s="682"/>
      <c r="CW91" s="649"/>
      <c r="CX91" s="641"/>
      <c r="CY91" s="682"/>
      <c r="CZ91" s="649"/>
      <c r="DA91" s="1589">
        <v>0</v>
      </c>
      <c r="DB91" s="1590">
        <v>0</v>
      </c>
      <c r="DC91" s="1591">
        <v>0</v>
      </c>
      <c r="DD91" s="1589">
        <v>0</v>
      </c>
      <c r="DE91" s="1590">
        <v>0</v>
      </c>
      <c r="DF91" s="1591">
        <v>0</v>
      </c>
      <c r="DG91" s="641"/>
      <c r="DH91" s="682"/>
      <c r="DI91" s="649"/>
      <c r="DJ91" s="1659"/>
      <c r="DK91" s="1660"/>
      <c r="DL91" s="1661"/>
      <c r="DM91" s="1589">
        <v>0</v>
      </c>
      <c r="DN91" s="1590">
        <v>0</v>
      </c>
      <c r="DO91" s="1591">
        <v>0</v>
      </c>
      <c r="DP91" s="641"/>
      <c r="DQ91" s="682"/>
      <c r="DR91" s="649"/>
      <c r="DS91" s="641"/>
      <c r="DT91" s="682"/>
      <c r="DU91" s="649"/>
      <c r="DV91" s="1589">
        <v>0</v>
      </c>
      <c r="DW91" s="1590">
        <v>0</v>
      </c>
      <c r="DX91" s="1591">
        <v>0</v>
      </c>
      <c r="DY91" s="1667">
        <v>0</v>
      </c>
      <c r="DZ91" s="139"/>
      <c r="EA91" s="139"/>
      <c r="EB91" s="139"/>
      <c r="EC91" s="139"/>
      <c r="ED91" s="139"/>
      <c r="EE91" s="139"/>
      <c r="EF91" s="139"/>
      <c r="EG91" s="139"/>
      <c r="EH91" s="139"/>
      <c r="EI91" s="139"/>
      <c r="EJ91" s="139"/>
      <c r="EK91" s="139"/>
      <c r="EL91" s="139"/>
      <c r="EM91" s="139"/>
      <c r="EN91" s="139"/>
      <c r="EO91" s="139"/>
      <c r="EP91" s="139"/>
      <c r="EQ91" s="139"/>
      <c r="ER91" s="139"/>
      <c r="ES91" s="139"/>
      <c r="ET91" s="139"/>
      <c r="EU91" s="139"/>
      <c r="EV91" s="139"/>
      <c r="EW91" s="139"/>
      <c r="EX91" s="139"/>
      <c r="EY91" s="139"/>
      <c r="EZ91" s="139"/>
      <c r="FA91" s="139"/>
      <c r="FB91" s="139"/>
      <c r="FC91" s="139"/>
      <c r="FD91" s="139"/>
      <c r="FE91" s="139"/>
      <c r="FF91" s="139"/>
      <c r="FG91" s="139"/>
      <c r="FH91" s="139"/>
      <c r="FI91" s="139"/>
      <c r="FJ91" s="139"/>
      <c r="FK91" s="139"/>
      <c r="FL91" s="139"/>
      <c r="FM91" s="139"/>
      <c r="FN91" s="139"/>
      <c r="FO91" s="139"/>
      <c r="FP91" s="139"/>
      <c r="FQ91" s="139"/>
      <c r="FR91" s="139"/>
      <c r="FS91" s="139"/>
      <c r="FT91" s="139"/>
      <c r="FU91" s="139"/>
      <c r="FV91" s="139"/>
      <c r="FW91" s="139"/>
      <c r="FX91" s="139"/>
      <c r="FY91" s="139"/>
      <c r="FZ91" s="139"/>
      <c r="GA91" s="139"/>
      <c r="GB91" s="139"/>
      <c r="GC91" s="139"/>
      <c r="GD91" s="139"/>
      <c r="GE91" s="139"/>
      <c r="GF91" s="139"/>
      <c r="GG91" s="139"/>
      <c r="GH91" s="139"/>
      <c r="GI91" s="139"/>
      <c r="GJ91" s="139"/>
      <c r="GK91" s="139"/>
      <c r="GL91" s="139"/>
      <c r="GM91" s="139"/>
      <c r="GN91" s="139"/>
      <c r="GO91" s="139"/>
      <c r="GP91" s="139"/>
      <c r="GQ91" s="139"/>
      <c r="GR91" s="139"/>
      <c r="GS91" s="139"/>
      <c r="GT91" s="139"/>
      <c r="GU91" s="139"/>
      <c r="GV91" s="139"/>
      <c r="GW91" s="139"/>
      <c r="GX91" s="139"/>
      <c r="GY91" s="139"/>
      <c r="GZ91" s="139"/>
      <c r="HA91" s="139"/>
      <c r="HB91" s="139"/>
      <c r="HC91" s="139"/>
      <c r="HD91" s="139"/>
      <c r="HE91" s="139"/>
      <c r="HF91" s="139"/>
      <c r="HG91" s="139"/>
      <c r="HH91" s="139"/>
      <c r="HI91" s="139"/>
      <c r="HJ91" s="139"/>
      <c r="HK91" s="139"/>
      <c r="HL91" s="139"/>
      <c r="HM91" s="139"/>
      <c r="HN91" s="139"/>
      <c r="HO91" s="139"/>
      <c r="HP91" s="139"/>
    </row>
    <row r="92" spans="1:238" ht="20.100000000000001" customHeight="1" thickBot="1" x14ac:dyDescent="0.25">
      <c r="A92" s="537"/>
      <c r="B92" s="1585" t="s">
        <v>939</v>
      </c>
      <c r="C92" s="1630">
        <v>27163</v>
      </c>
      <c r="D92" s="1630">
        <v>75273</v>
      </c>
      <c r="E92" s="1630">
        <v>49642.159</v>
      </c>
      <c r="F92" s="1630">
        <v>1327971</v>
      </c>
      <c r="G92" s="1630">
        <v>797002</v>
      </c>
      <c r="H92" s="1630">
        <v>924091.58100000001</v>
      </c>
      <c r="I92" s="1630">
        <v>134579</v>
      </c>
      <c r="J92" s="1630">
        <v>212850</v>
      </c>
      <c r="K92" s="1630">
        <v>236216.41899999999</v>
      </c>
      <c r="L92" s="1630">
        <v>10000</v>
      </c>
      <c r="M92" s="1630">
        <v>10030</v>
      </c>
      <c r="N92" s="1630">
        <v>1330</v>
      </c>
      <c r="O92" s="1630">
        <v>0</v>
      </c>
      <c r="P92" s="1630">
        <v>0</v>
      </c>
      <c r="Q92" s="1630">
        <v>0</v>
      </c>
      <c r="R92" s="1630">
        <v>57080</v>
      </c>
      <c r="S92" s="1630">
        <v>558761</v>
      </c>
      <c r="T92" s="1630">
        <v>556561.36300000001</v>
      </c>
      <c r="U92" s="1630">
        <v>106395</v>
      </c>
      <c r="V92" s="1630">
        <v>107269</v>
      </c>
      <c r="W92" s="1630">
        <v>70378.37</v>
      </c>
      <c r="X92" s="1630">
        <v>2159</v>
      </c>
      <c r="Y92" s="1630">
        <v>9016.32</v>
      </c>
      <c r="Z92" s="1630">
        <v>9396.84</v>
      </c>
      <c r="AA92" s="1630">
        <v>0</v>
      </c>
      <c r="AB92" s="1630">
        <v>0</v>
      </c>
      <c r="AC92" s="1630">
        <v>0</v>
      </c>
      <c r="AD92" s="1630">
        <v>0</v>
      </c>
      <c r="AE92" s="1630">
        <v>0</v>
      </c>
      <c r="AF92" s="1630">
        <v>0</v>
      </c>
      <c r="AG92" s="1630">
        <v>960682</v>
      </c>
      <c r="AH92" s="1630">
        <v>1050672</v>
      </c>
      <c r="AI92" s="1630">
        <v>781272.89899999998</v>
      </c>
      <c r="AJ92" s="1630">
        <v>9612439</v>
      </c>
      <c r="AK92" s="1630">
        <v>9655439</v>
      </c>
      <c r="AL92" s="1630">
        <v>8145907.2940000007</v>
      </c>
      <c r="AM92" s="1630">
        <v>0</v>
      </c>
      <c r="AN92" s="1630">
        <v>0</v>
      </c>
      <c r="AO92" s="1630">
        <v>0</v>
      </c>
      <c r="AP92" s="1630">
        <v>0</v>
      </c>
      <c r="AQ92" s="1630">
        <v>0</v>
      </c>
      <c r="AR92" s="1630">
        <v>0</v>
      </c>
      <c r="AS92" s="1630">
        <v>0</v>
      </c>
      <c r="AT92" s="1630">
        <v>0</v>
      </c>
      <c r="AU92" s="1630">
        <v>6.9169999999999998</v>
      </c>
      <c r="AV92" s="1630">
        <v>313417</v>
      </c>
      <c r="AW92" s="1630">
        <v>243567</v>
      </c>
      <c r="AX92" s="1630">
        <v>209497.851</v>
      </c>
      <c r="AY92" s="1630">
        <v>0</v>
      </c>
      <c r="AZ92" s="1630">
        <v>140</v>
      </c>
      <c r="BA92" s="1630">
        <v>150</v>
      </c>
      <c r="BB92" s="1630">
        <v>6360531.0490000006</v>
      </c>
      <c r="BC92" s="1630">
        <v>11567884.647999998</v>
      </c>
      <c r="BD92" s="1630">
        <v>11697092.163999999</v>
      </c>
      <c r="BE92" s="1630">
        <v>1704569.9509999999</v>
      </c>
      <c r="BF92" s="1630">
        <v>1442729.2509999999</v>
      </c>
      <c r="BG92" s="1630">
        <v>1460682.186</v>
      </c>
      <c r="BH92" s="648">
        <v>20616986.000000004</v>
      </c>
      <c r="BI92" s="689">
        <v>25730633.218999997</v>
      </c>
      <c r="BJ92" s="656">
        <v>24142226.043000001</v>
      </c>
      <c r="BK92" s="1630">
        <v>0</v>
      </c>
      <c r="BL92" s="1630">
        <v>0</v>
      </c>
      <c r="BM92" s="1630">
        <v>0</v>
      </c>
      <c r="BN92" s="1630">
        <v>15540</v>
      </c>
      <c r="BO92" s="1630">
        <v>14300</v>
      </c>
      <c r="BP92" s="1630">
        <v>18083.78</v>
      </c>
      <c r="BQ92" s="1630">
        <v>0</v>
      </c>
      <c r="BR92" s="1630">
        <v>0</v>
      </c>
      <c r="BS92" s="1630">
        <v>0</v>
      </c>
      <c r="BT92" s="1630">
        <v>0</v>
      </c>
      <c r="BU92" s="1630">
        <v>0</v>
      </c>
      <c r="BV92" s="1630">
        <v>0</v>
      </c>
      <c r="BW92" s="1630">
        <v>0</v>
      </c>
      <c r="BX92" s="1630">
        <v>0</v>
      </c>
      <c r="BY92" s="1630">
        <v>0</v>
      </c>
      <c r="BZ92" s="1630">
        <v>635</v>
      </c>
      <c r="CA92" s="1630">
        <v>635</v>
      </c>
      <c r="CB92" s="1630">
        <v>2903.04</v>
      </c>
      <c r="CC92" s="1630">
        <v>0</v>
      </c>
      <c r="CD92" s="1630">
        <v>423</v>
      </c>
      <c r="CE92" s="1630">
        <v>1420.9090000000001</v>
      </c>
      <c r="CF92" s="1630">
        <v>0</v>
      </c>
      <c r="CG92" s="1630">
        <v>0</v>
      </c>
      <c r="CH92" s="1630">
        <v>0</v>
      </c>
      <c r="CI92" s="1630">
        <v>885500</v>
      </c>
      <c r="CJ92" s="1630">
        <v>886148.36100000003</v>
      </c>
      <c r="CK92" s="1787">
        <v>885661.86899999995</v>
      </c>
      <c r="CL92" s="648">
        <v>164597</v>
      </c>
      <c r="CM92" s="689">
        <v>81264</v>
      </c>
      <c r="CN92" s="656">
        <v>68140.278000000006</v>
      </c>
      <c r="CO92" s="648">
        <v>3937</v>
      </c>
      <c r="CP92" s="689">
        <v>5525</v>
      </c>
      <c r="CQ92" s="656">
        <v>1891.9589999999998</v>
      </c>
      <c r="CR92" s="1830">
        <v>0</v>
      </c>
      <c r="CS92" s="1830">
        <v>0</v>
      </c>
      <c r="CT92" s="1630">
        <v>0</v>
      </c>
      <c r="CU92" s="1830">
        <v>0</v>
      </c>
      <c r="CV92" s="1830">
        <v>0</v>
      </c>
      <c r="CW92" s="1630">
        <v>0</v>
      </c>
      <c r="CX92" s="1830">
        <v>0</v>
      </c>
      <c r="CY92" s="1830">
        <v>0</v>
      </c>
      <c r="CZ92" s="1630">
        <v>0</v>
      </c>
      <c r="DA92" s="648">
        <v>1070209</v>
      </c>
      <c r="DB92" s="689">
        <v>988295.36100000003</v>
      </c>
      <c r="DC92" s="656">
        <v>978101.83500000008</v>
      </c>
      <c r="DD92" s="1827">
        <v>21687195.000000004</v>
      </c>
      <c r="DE92" s="1828">
        <v>26718928.579999998</v>
      </c>
      <c r="DF92" s="1829">
        <v>25120327.878000002</v>
      </c>
      <c r="DG92" s="1630">
        <v>2690</v>
      </c>
      <c r="DH92" s="1630">
        <v>72568.33</v>
      </c>
      <c r="DI92" s="1630">
        <v>71340.584999999992</v>
      </c>
      <c r="DJ92" s="1630">
        <v>10088</v>
      </c>
      <c r="DK92" s="1630">
        <v>390507.239</v>
      </c>
      <c r="DL92" s="1630">
        <v>387453.90600000002</v>
      </c>
      <c r="DM92" s="1827">
        <v>12778</v>
      </c>
      <c r="DN92" s="1828">
        <v>463075.56900000002</v>
      </c>
      <c r="DO92" s="1829">
        <v>458794.49100000004</v>
      </c>
      <c r="DP92" s="1630">
        <v>127695</v>
      </c>
      <c r="DQ92" s="1630">
        <v>205028.08600000001</v>
      </c>
      <c r="DR92" s="1630">
        <v>193556.24099999998</v>
      </c>
      <c r="DS92" s="1630">
        <v>1670946</v>
      </c>
      <c r="DT92" s="1630">
        <v>2118453.6129999999</v>
      </c>
      <c r="DU92" s="1630">
        <v>2108902.213</v>
      </c>
      <c r="DV92" s="648">
        <v>23498614.000000004</v>
      </c>
      <c r="DW92" s="689">
        <v>29505485.847999997</v>
      </c>
      <c r="DX92" s="2276">
        <v>27881580.823000003</v>
      </c>
      <c r="DY92" s="1669">
        <v>94.496260683976942</v>
      </c>
      <c r="DZ92" s="139"/>
      <c r="EA92" s="139"/>
      <c r="EB92" s="139"/>
      <c r="EC92" s="139"/>
      <c r="ED92" s="139"/>
      <c r="EE92" s="139"/>
      <c r="EF92" s="139"/>
      <c r="EG92" s="139"/>
      <c r="EH92" s="139"/>
      <c r="EI92" s="139"/>
      <c r="EJ92" s="139"/>
      <c r="EK92" s="139"/>
      <c r="EL92" s="139"/>
      <c r="EM92" s="139"/>
      <c r="EN92" s="139"/>
      <c r="EO92" s="139"/>
      <c r="EP92" s="139"/>
      <c r="EQ92" s="139"/>
      <c r="ER92" s="139"/>
      <c r="ES92" s="139"/>
      <c r="ET92" s="139"/>
      <c r="EU92" s="139"/>
      <c r="EV92" s="139"/>
      <c r="EW92" s="139"/>
      <c r="EX92" s="139"/>
      <c r="EY92" s="139"/>
      <c r="EZ92" s="139"/>
      <c r="FA92" s="139"/>
      <c r="FB92" s="139"/>
      <c r="FC92" s="139"/>
      <c r="FD92" s="139"/>
      <c r="FE92" s="139"/>
      <c r="FF92" s="139"/>
      <c r="FG92" s="139"/>
      <c r="FH92" s="139"/>
      <c r="FI92" s="139"/>
      <c r="FJ92" s="139"/>
      <c r="FK92" s="139"/>
      <c r="FL92" s="139"/>
      <c r="FM92" s="139"/>
      <c r="FN92" s="139"/>
      <c r="FO92" s="139"/>
      <c r="FP92" s="139"/>
      <c r="FQ92" s="139"/>
      <c r="FR92" s="139"/>
      <c r="FS92" s="139"/>
      <c r="FT92" s="139"/>
      <c r="FU92" s="139"/>
      <c r="FV92" s="139"/>
      <c r="FW92" s="139"/>
      <c r="FX92" s="139"/>
      <c r="FY92" s="139"/>
      <c r="FZ92" s="139"/>
      <c r="GA92" s="139"/>
      <c r="GB92" s="139"/>
      <c r="GC92" s="139"/>
      <c r="GD92" s="139"/>
      <c r="GE92" s="139"/>
      <c r="GF92" s="139"/>
      <c r="GG92" s="139"/>
      <c r="GH92" s="139"/>
      <c r="GI92" s="139"/>
      <c r="GJ92" s="139"/>
      <c r="GK92" s="139"/>
      <c r="GL92" s="139"/>
      <c r="GM92" s="139"/>
      <c r="GN92" s="139"/>
      <c r="GO92" s="139"/>
      <c r="GP92" s="139"/>
      <c r="GQ92" s="139"/>
      <c r="GR92" s="139"/>
      <c r="GS92" s="139"/>
      <c r="GT92" s="139"/>
      <c r="GU92" s="139"/>
      <c r="GV92" s="139"/>
      <c r="GW92" s="139"/>
      <c r="GX92" s="139"/>
      <c r="GY92" s="139"/>
      <c r="GZ92" s="139"/>
      <c r="HA92" s="139"/>
      <c r="HB92" s="139"/>
      <c r="HC92" s="139"/>
      <c r="HD92" s="139"/>
      <c r="HE92" s="139"/>
      <c r="HF92" s="139"/>
      <c r="HG92" s="139"/>
      <c r="HH92" s="139"/>
      <c r="HI92" s="139"/>
      <c r="HJ92" s="139"/>
      <c r="HK92" s="139"/>
      <c r="HL92" s="139"/>
      <c r="HM92" s="139"/>
      <c r="HN92" s="139"/>
      <c r="HO92" s="139"/>
      <c r="HP92" s="139"/>
    </row>
    <row r="93" spans="1:238" x14ac:dyDescent="0.2">
      <c r="DD93" s="137">
        <v>0</v>
      </c>
      <c r="DE93" s="137">
        <v>0</v>
      </c>
      <c r="DF93" s="137"/>
      <c r="DG93" s="136"/>
      <c r="DH93" s="136"/>
      <c r="DI93" s="136"/>
      <c r="DJ93" s="136"/>
      <c r="DK93" s="136"/>
      <c r="DL93" s="136"/>
      <c r="DM93" s="136"/>
      <c r="DN93" s="136"/>
      <c r="DO93" s="136"/>
      <c r="DP93" s="136"/>
      <c r="DQ93" s="136"/>
      <c r="DR93" s="137"/>
      <c r="DS93" s="136"/>
      <c r="DT93" s="136"/>
      <c r="DU93" s="136"/>
      <c r="DV93" s="138"/>
      <c r="DW93" s="138"/>
      <c r="DX93" s="138"/>
      <c r="DY93" s="608"/>
      <c r="DZ93" s="139"/>
      <c r="EA93" s="139"/>
      <c r="EB93" s="139"/>
      <c r="EC93" s="139"/>
      <c r="ED93" s="139"/>
      <c r="EE93" s="139"/>
      <c r="EF93" s="139"/>
      <c r="EG93" s="139"/>
      <c r="EH93" s="139"/>
      <c r="EI93" s="139"/>
      <c r="EJ93" s="139"/>
      <c r="EK93" s="139"/>
      <c r="EL93" s="139"/>
      <c r="EM93" s="139"/>
      <c r="EN93" s="139"/>
      <c r="EO93" s="139"/>
      <c r="EP93" s="139"/>
      <c r="EQ93" s="139"/>
      <c r="ER93" s="139"/>
      <c r="ES93" s="139"/>
      <c r="ET93" s="139"/>
      <c r="EU93" s="139"/>
      <c r="EV93" s="139"/>
      <c r="EW93" s="139"/>
      <c r="EX93" s="139"/>
      <c r="EY93" s="139"/>
      <c r="EZ93" s="139"/>
      <c r="FA93" s="139"/>
      <c r="FB93" s="139"/>
      <c r="FC93" s="139"/>
      <c r="FD93" s="139"/>
      <c r="FE93" s="139"/>
      <c r="FF93" s="139"/>
      <c r="FG93" s="139"/>
      <c r="FH93" s="139"/>
      <c r="FI93" s="139"/>
      <c r="FJ93" s="139"/>
      <c r="FK93" s="139"/>
      <c r="FL93" s="139"/>
      <c r="FM93" s="139"/>
      <c r="FN93" s="139"/>
      <c r="FO93" s="139"/>
      <c r="FP93" s="139"/>
      <c r="FQ93" s="139"/>
      <c r="FR93" s="139"/>
      <c r="FS93" s="139"/>
      <c r="FT93" s="139"/>
      <c r="FU93" s="139"/>
      <c r="FV93" s="139"/>
      <c r="FW93" s="139"/>
      <c r="FX93" s="139"/>
      <c r="FY93" s="139"/>
      <c r="FZ93" s="139"/>
      <c r="GA93" s="139"/>
      <c r="GB93" s="139"/>
      <c r="GC93" s="139"/>
      <c r="GD93" s="139"/>
      <c r="GE93" s="139"/>
      <c r="GF93" s="139"/>
      <c r="GG93" s="139"/>
      <c r="GH93" s="139"/>
      <c r="GI93" s="139"/>
      <c r="GJ93" s="139"/>
      <c r="GK93" s="139"/>
      <c r="GL93" s="139"/>
      <c r="GM93" s="139"/>
      <c r="GN93" s="139"/>
      <c r="GO93" s="139"/>
      <c r="GP93" s="139"/>
      <c r="GQ93" s="139"/>
      <c r="GR93" s="139"/>
      <c r="GS93" s="139"/>
      <c r="GT93" s="139"/>
      <c r="GU93" s="139"/>
      <c r="GV93" s="139"/>
      <c r="GW93" s="139"/>
      <c r="GX93" s="139"/>
      <c r="GY93" s="139"/>
      <c r="GZ93" s="139"/>
      <c r="HA93" s="139"/>
      <c r="HB93" s="139"/>
      <c r="HC93" s="139"/>
      <c r="HD93" s="139"/>
      <c r="HE93" s="139"/>
      <c r="HF93" s="139"/>
      <c r="HG93" s="139"/>
      <c r="HH93" s="139"/>
      <c r="HI93" s="139"/>
      <c r="HJ93" s="139"/>
      <c r="HK93" s="139"/>
      <c r="HL93" s="139"/>
      <c r="HM93" s="139"/>
      <c r="HN93" s="139"/>
      <c r="HO93" s="139"/>
      <c r="HP93" s="139"/>
    </row>
    <row r="94" spans="1:238" x14ac:dyDescent="0.2">
      <c r="DD94" s="140"/>
      <c r="DE94" s="140"/>
      <c r="DF94" s="140"/>
      <c r="DG94" s="139"/>
      <c r="DH94" s="139"/>
      <c r="DI94" s="139"/>
      <c r="DJ94" s="139"/>
      <c r="DK94" s="139"/>
      <c r="DL94" s="139"/>
      <c r="DM94" s="139"/>
      <c r="DN94" s="139"/>
      <c r="DO94" s="139"/>
      <c r="DP94" s="139"/>
      <c r="DQ94" s="139"/>
      <c r="DR94" s="140"/>
      <c r="DS94" s="139"/>
      <c r="DT94" s="139"/>
      <c r="DU94" s="139"/>
      <c r="DV94" s="141"/>
      <c r="DW94" s="141"/>
      <c r="DX94" s="141"/>
      <c r="DY94" s="609"/>
      <c r="DZ94" s="139"/>
      <c r="EA94" s="139"/>
      <c r="EB94" s="139"/>
      <c r="EC94" s="139"/>
      <c r="ED94" s="139"/>
      <c r="EE94" s="139"/>
      <c r="EF94" s="139"/>
      <c r="EG94" s="139"/>
      <c r="EH94" s="139"/>
      <c r="EI94" s="139"/>
      <c r="EJ94" s="139"/>
      <c r="EK94" s="139"/>
      <c r="EL94" s="139"/>
      <c r="EM94" s="139"/>
      <c r="EN94" s="139"/>
      <c r="EO94" s="139"/>
      <c r="EP94" s="139"/>
      <c r="EQ94" s="139"/>
      <c r="ER94" s="139"/>
      <c r="ES94" s="139"/>
      <c r="ET94" s="139"/>
      <c r="EU94" s="139"/>
      <c r="EV94" s="139"/>
      <c r="EW94" s="139"/>
      <c r="EX94" s="139"/>
      <c r="EY94" s="139"/>
      <c r="EZ94" s="139"/>
      <c r="FA94" s="139"/>
      <c r="FB94" s="139"/>
      <c r="FC94" s="139"/>
      <c r="FD94" s="139"/>
      <c r="FE94" s="139"/>
      <c r="FF94" s="139"/>
      <c r="FG94" s="139"/>
      <c r="FH94" s="139"/>
      <c r="FI94" s="139"/>
      <c r="FJ94" s="139"/>
      <c r="FK94" s="139"/>
      <c r="FL94" s="139"/>
      <c r="FM94" s="139"/>
      <c r="FN94" s="139"/>
      <c r="FO94" s="139"/>
      <c r="FP94" s="139"/>
      <c r="FQ94" s="139"/>
      <c r="FR94" s="139"/>
      <c r="FS94" s="139"/>
      <c r="FT94" s="139"/>
      <c r="FU94" s="139"/>
      <c r="FV94" s="139"/>
      <c r="FW94" s="139"/>
      <c r="FX94" s="139"/>
      <c r="FY94" s="139"/>
      <c r="FZ94" s="139"/>
      <c r="GA94" s="139"/>
      <c r="GB94" s="139"/>
      <c r="GC94" s="139"/>
      <c r="GD94" s="139"/>
      <c r="GE94" s="139"/>
      <c r="GF94" s="139"/>
      <c r="GG94" s="139"/>
      <c r="GH94" s="139"/>
      <c r="GI94" s="139"/>
      <c r="GJ94" s="139"/>
      <c r="GK94" s="139"/>
      <c r="GL94" s="139"/>
      <c r="GM94" s="139"/>
      <c r="GN94" s="139"/>
      <c r="GO94" s="139"/>
      <c r="GP94" s="139"/>
      <c r="GQ94" s="139"/>
      <c r="GR94" s="139"/>
      <c r="GS94" s="139"/>
      <c r="GT94" s="139"/>
      <c r="GU94" s="139"/>
      <c r="GV94" s="139"/>
      <c r="GW94" s="139"/>
      <c r="GX94" s="139"/>
      <c r="GY94" s="139"/>
      <c r="GZ94" s="139"/>
      <c r="HA94" s="139"/>
      <c r="HB94" s="139"/>
      <c r="HC94" s="139"/>
      <c r="HD94" s="139"/>
      <c r="HE94" s="139"/>
      <c r="HF94" s="139"/>
      <c r="HG94" s="139"/>
      <c r="HH94" s="139"/>
      <c r="HI94" s="139"/>
      <c r="HJ94" s="139"/>
      <c r="HK94" s="139"/>
      <c r="HL94" s="139"/>
      <c r="HM94" s="139"/>
      <c r="HN94" s="139"/>
      <c r="HO94" s="139"/>
      <c r="HP94" s="139"/>
    </row>
    <row r="95" spans="1:238" x14ac:dyDescent="0.2">
      <c r="DX95" s="131"/>
      <c r="DZ95" s="139"/>
      <c r="EA95" s="139"/>
      <c r="EB95" s="139"/>
      <c r="EC95" s="139"/>
      <c r="ED95" s="139"/>
      <c r="EE95" s="139"/>
      <c r="EF95" s="139"/>
      <c r="EG95" s="139"/>
      <c r="EH95" s="139"/>
      <c r="EI95" s="139"/>
      <c r="EJ95" s="139"/>
      <c r="EK95" s="139"/>
      <c r="EL95" s="139"/>
      <c r="EM95" s="139"/>
      <c r="EN95" s="139"/>
      <c r="EO95" s="139"/>
      <c r="EP95" s="139"/>
      <c r="EQ95" s="139"/>
      <c r="ER95" s="139"/>
      <c r="ES95" s="139"/>
      <c r="ET95" s="139"/>
      <c r="EU95" s="139"/>
      <c r="EV95" s="139"/>
      <c r="EW95" s="139"/>
      <c r="EX95" s="139"/>
      <c r="EY95" s="139"/>
      <c r="EZ95" s="139"/>
      <c r="FA95" s="139"/>
      <c r="FB95" s="139"/>
      <c r="FC95" s="139"/>
      <c r="FD95" s="139"/>
      <c r="FE95" s="139"/>
      <c r="FF95" s="139"/>
      <c r="FG95" s="139"/>
      <c r="FH95" s="139"/>
      <c r="FI95" s="139"/>
      <c r="FJ95" s="139"/>
      <c r="FK95" s="139"/>
      <c r="FL95" s="139"/>
      <c r="FM95" s="139"/>
      <c r="FN95" s="139"/>
      <c r="FO95" s="139"/>
      <c r="FP95" s="139"/>
      <c r="FQ95" s="139"/>
      <c r="FR95" s="139"/>
      <c r="FS95" s="139"/>
      <c r="FT95" s="139"/>
      <c r="FU95" s="139"/>
      <c r="FV95" s="139"/>
      <c r="FW95" s="139"/>
      <c r="FX95" s="139"/>
      <c r="FY95" s="139"/>
      <c r="FZ95" s="139"/>
      <c r="GA95" s="139"/>
      <c r="GB95" s="139"/>
      <c r="GC95" s="139"/>
      <c r="GD95" s="139"/>
      <c r="GE95" s="139"/>
      <c r="GF95" s="139"/>
      <c r="GG95" s="139"/>
      <c r="GH95" s="139"/>
      <c r="GI95" s="139"/>
      <c r="GJ95" s="139"/>
      <c r="GK95" s="139"/>
      <c r="GL95" s="139"/>
      <c r="GM95" s="139"/>
      <c r="GN95" s="139"/>
      <c r="GO95" s="139"/>
      <c r="GP95" s="139"/>
      <c r="GQ95" s="139"/>
      <c r="GR95" s="139"/>
      <c r="GS95" s="139"/>
      <c r="GT95" s="139"/>
      <c r="GU95" s="139"/>
      <c r="GV95" s="139"/>
      <c r="GW95" s="139"/>
      <c r="GX95" s="139"/>
      <c r="GY95" s="139"/>
      <c r="GZ95" s="139"/>
      <c r="HA95" s="139"/>
      <c r="HB95" s="139"/>
      <c r="HC95" s="139"/>
      <c r="HD95" s="139"/>
      <c r="HE95" s="139"/>
      <c r="HF95" s="139"/>
      <c r="HG95" s="139"/>
      <c r="HH95" s="139"/>
      <c r="HI95" s="139"/>
      <c r="HJ95" s="139"/>
      <c r="HK95" s="139"/>
      <c r="HL95" s="139"/>
      <c r="HM95" s="139"/>
      <c r="HN95" s="139"/>
      <c r="HO95" s="139"/>
      <c r="HP95" s="139"/>
    </row>
    <row r="96" spans="1:238" x14ac:dyDescent="0.2">
      <c r="DU96" s="131"/>
      <c r="DX96" s="131"/>
      <c r="DZ96" s="139"/>
      <c r="EA96" s="139"/>
      <c r="EB96" s="139"/>
      <c r="EC96" s="139"/>
      <c r="ED96" s="139"/>
      <c r="EE96" s="139"/>
      <c r="EF96" s="139"/>
      <c r="EG96" s="139"/>
      <c r="EH96" s="139"/>
      <c r="EI96" s="139"/>
      <c r="EJ96" s="139"/>
      <c r="EK96" s="139"/>
      <c r="EL96" s="139"/>
      <c r="EM96" s="139"/>
      <c r="EN96" s="139"/>
      <c r="EO96" s="139"/>
      <c r="EP96" s="139"/>
      <c r="EQ96" s="139"/>
      <c r="ER96" s="139"/>
      <c r="ES96" s="139"/>
      <c r="ET96" s="139"/>
      <c r="EU96" s="139"/>
      <c r="EV96" s="139"/>
      <c r="EW96" s="139"/>
      <c r="EX96" s="139"/>
      <c r="EY96" s="139"/>
      <c r="EZ96" s="139"/>
      <c r="FA96" s="139"/>
      <c r="FB96" s="139"/>
      <c r="FC96" s="139"/>
      <c r="FD96" s="139"/>
      <c r="FE96" s="139"/>
      <c r="FF96" s="139"/>
      <c r="FG96" s="139"/>
      <c r="FH96" s="139"/>
      <c r="FI96" s="139"/>
      <c r="FJ96" s="139"/>
      <c r="FK96" s="139"/>
      <c r="FL96" s="139"/>
      <c r="FM96" s="139"/>
      <c r="FN96" s="139"/>
      <c r="FO96" s="139"/>
      <c r="FP96" s="139"/>
      <c r="FQ96" s="139"/>
      <c r="FR96" s="139"/>
      <c r="FS96" s="139"/>
      <c r="FT96" s="139"/>
      <c r="FU96" s="139"/>
      <c r="FV96" s="139"/>
      <c r="FW96" s="139"/>
      <c r="FX96" s="139"/>
      <c r="FY96" s="139"/>
      <c r="FZ96" s="139"/>
      <c r="GA96" s="139"/>
      <c r="GB96" s="139"/>
      <c r="GC96" s="139"/>
      <c r="GD96" s="139"/>
      <c r="GE96" s="139"/>
      <c r="GF96" s="139"/>
      <c r="GG96" s="139"/>
      <c r="GH96" s="139"/>
      <c r="GI96" s="139"/>
      <c r="GJ96" s="139"/>
      <c r="GK96" s="139"/>
      <c r="GL96" s="139"/>
      <c r="GM96" s="139"/>
      <c r="GN96" s="139"/>
      <c r="GO96" s="139"/>
      <c r="GP96" s="139"/>
      <c r="GQ96" s="139"/>
      <c r="GR96" s="139"/>
      <c r="GS96" s="139"/>
      <c r="GT96" s="139"/>
      <c r="GU96" s="139"/>
      <c r="GV96" s="139"/>
      <c r="GW96" s="139"/>
      <c r="GX96" s="139"/>
      <c r="GY96" s="139"/>
      <c r="GZ96" s="139"/>
      <c r="HA96" s="139"/>
      <c r="HB96" s="139"/>
      <c r="HC96" s="139"/>
      <c r="HD96" s="139"/>
      <c r="HE96" s="139"/>
      <c r="HF96" s="139"/>
      <c r="HG96" s="139"/>
      <c r="HH96" s="139"/>
      <c r="HI96" s="139"/>
      <c r="HJ96" s="139"/>
      <c r="HK96" s="139"/>
      <c r="HL96" s="139"/>
      <c r="HM96" s="139"/>
      <c r="HN96" s="139"/>
      <c r="HO96" s="139"/>
      <c r="HP96" s="139"/>
    </row>
    <row r="97" spans="108:135" ht="12.75" customHeight="1" x14ac:dyDescent="0.2">
      <c r="DD97" s="131"/>
      <c r="DE97" s="131"/>
      <c r="DF97" s="131"/>
      <c r="DR97" s="131"/>
      <c r="DX97" s="131"/>
      <c r="DZ97" s="139"/>
      <c r="EA97" s="139"/>
      <c r="EB97" s="139"/>
      <c r="EC97" s="139"/>
      <c r="ED97" s="139"/>
      <c r="EE97" s="139"/>
    </row>
    <row r="98" spans="108:135" x14ac:dyDescent="0.2">
      <c r="DR98" s="131"/>
      <c r="DU98" s="131"/>
      <c r="DX98" s="121"/>
      <c r="DZ98" s="139"/>
      <c r="EA98" s="139"/>
      <c r="EB98" s="139"/>
      <c r="EC98" s="139"/>
      <c r="ED98" s="139"/>
      <c r="EE98" s="139"/>
    </row>
    <row r="99" spans="108:135" x14ac:dyDescent="0.2">
      <c r="DR99" s="131"/>
      <c r="DZ99" s="139"/>
      <c r="EA99" s="139"/>
      <c r="EB99" s="139"/>
      <c r="EC99" s="139"/>
      <c r="ED99" s="139"/>
      <c r="EE99" s="139"/>
    </row>
    <row r="100" spans="108:135" x14ac:dyDescent="0.2">
      <c r="DR100" s="131"/>
      <c r="DZ100" s="139"/>
      <c r="EA100" s="139"/>
      <c r="EB100" s="139"/>
      <c r="EC100" s="139"/>
      <c r="ED100" s="139"/>
      <c r="EE100" s="139"/>
    </row>
    <row r="101" spans="108:135" x14ac:dyDescent="0.2">
      <c r="DN101" s="131"/>
    </row>
    <row r="104" spans="108:135" x14ac:dyDescent="0.2">
      <c r="DT104" s="131"/>
    </row>
    <row r="105" spans="108:135" x14ac:dyDescent="0.2">
      <c r="DR105" s="131"/>
    </row>
    <row r="107" spans="108:135" x14ac:dyDescent="0.2">
      <c r="DR107" s="131"/>
    </row>
  </sheetData>
  <mergeCells count="115">
    <mergeCell ref="CF10:CG10"/>
    <mergeCell ref="DA10:DB10"/>
    <mergeCell ref="CI10:CJ10"/>
    <mergeCell ref="BT10:BU10"/>
    <mergeCell ref="BW10:BX10"/>
    <mergeCell ref="CC10:CD10"/>
    <mergeCell ref="BZ10:CA10"/>
    <mergeCell ref="DV10:DW10"/>
    <mergeCell ref="DD10:DE10"/>
    <mergeCell ref="DG10:DH10"/>
    <mergeCell ref="DJ10:DK10"/>
    <mergeCell ref="DS10:DT10"/>
    <mergeCell ref="DM10:DN10"/>
    <mergeCell ref="DP10:DQ10"/>
    <mergeCell ref="CL10:CM10"/>
    <mergeCell ref="CO10:CP10"/>
    <mergeCell ref="CR10:CS10"/>
    <mergeCell ref="CX10:CY10"/>
    <mergeCell ref="CU10:CV10"/>
    <mergeCell ref="BH10:BI10"/>
    <mergeCell ref="AS10:AT10"/>
    <mergeCell ref="AG7:AI7"/>
    <mergeCell ref="X7:Z7"/>
    <mergeCell ref="X8:Z8"/>
    <mergeCell ref="AD7:AF7"/>
    <mergeCell ref="AD10:AE10"/>
    <mergeCell ref="AG10:AH10"/>
    <mergeCell ref="O10:P10"/>
    <mergeCell ref="R10:S10"/>
    <mergeCell ref="U8:W8"/>
    <mergeCell ref="R8:T8"/>
    <mergeCell ref="C10:D10"/>
    <mergeCell ref="F10:G10"/>
    <mergeCell ref="I10:J10"/>
    <mergeCell ref="L10:M10"/>
    <mergeCell ref="AP10:AQ10"/>
    <mergeCell ref="U10:V10"/>
    <mergeCell ref="AJ10:AK10"/>
    <mergeCell ref="AM10:AN10"/>
    <mergeCell ref="AV10:AW10"/>
    <mergeCell ref="AA10:AB10"/>
    <mergeCell ref="X10:Y10"/>
    <mergeCell ref="DA7:DC7"/>
    <mergeCell ref="CI7:CK7"/>
    <mergeCell ref="BB7:BD7"/>
    <mergeCell ref="BW7:BY7"/>
    <mergeCell ref="BZ7:CB7"/>
    <mergeCell ref="CC7:CE7"/>
    <mergeCell ref="CF7:CH7"/>
    <mergeCell ref="U7:W7"/>
    <mergeCell ref="BH8:BJ8"/>
    <mergeCell ref="BB8:BD8"/>
    <mergeCell ref="BH7:BJ7"/>
    <mergeCell ref="BN7:BP7"/>
    <mergeCell ref="CL7:CN7"/>
    <mergeCell ref="CL8:CN8"/>
    <mergeCell ref="CO7:CQ7"/>
    <mergeCell ref="CO8:CQ8"/>
    <mergeCell ref="CR7:CT7"/>
    <mergeCell ref="CR8:CT8"/>
    <mergeCell ref="CX7:CZ7"/>
    <mergeCell ref="CX8:CZ8"/>
    <mergeCell ref="CU7:CW7"/>
    <mergeCell ref="CU8:CW8"/>
    <mergeCell ref="BN10:BO10"/>
    <mergeCell ref="AV7:AX7"/>
    <mergeCell ref="AY10:AZ10"/>
    <mergeCell ref="BB10:BC10"/>
    <mergeCell ref="BK10:BL10"/>
    <mergeCell ref="C7:E7"/>
    <mergeCell ref="C8:E8"/>
    <mergeCell ref="DP7:DR7"/>
    <mergeCell ref="DP8:DR8"/>
    <mergeCell ref="DM7:DO7"/>
    <mergeCell ref="DM8:DO8"/>
    <mergeCell ref="AY7:BA7"/>
    <mergeCell ref="BK7:BM7"/>
    <mergeCell ref="CI8:CK8"/>
    <mergeCell ref="DA8:DC8"/>
    <mergeCell ref="F7:H7"/>
    <mergeCell ref="L7:N7"/>
    <mergeCell ref="AA7:AC7"/>
    <mergeCell ref="BE7:BG7"/>
    <mergeCell ref="O7:Q7"/>
    <mergeCell ref="AP7:AR7"/>
    <mergeCell ref="AJ7:AL7"/>
    <mergeCell ref="R7:T7"/>
    <mergeCell ref="AM7:AO7"/>
    <mergeCell ref="DV8:DX8"/>
    <mergeCell ref="DV7:DX7"/>
    <mergeCell ref="DD7:DF7"/>
    <mergeCell ref="DJ7:DL7"/>
    <mergeCell ref="DJ8:DL8"/>
    <mergeCell ref="DG7:DI7"/>
    <mergeCell ref="DD8:DF8"/>
    <mergeCell ref="DG8:DI8"/>
    <mergeCell ref="DS8:DU8"/>
    <mergeCell ref="DS7:DU7"/>
    <mergeCell ref="L8:N8"/>
    <mergeCell ref="AA8:AC8"/>
    <mergeCell ref="BK8:BM8"/>
    <mergeCell ref="BN8:BP8"/>
    <mergeCell ref="BZ8:CB8"/>
    <mergeCell ref="CC8:CE8"/>
    <mergeCell ref="CF8:CH8"/>
    <mergeCell ref="AV8:AX8"/>
    <mergeCell ref="AS7:AU7"/>
    <mergeCell ref="AD8:AF8"/>
    <mergeCell ref="AJ8:AL8"/>
    <mergeCell ref="O8:Q8"/>
    <mergeCell ref="BE8:BG8"/>
    <mergeCell ref="AM8:AO8"/>
    <mergeCell ref="BT7:BV7"/>
    <mergeCell ref="BQ8:BS8"/>
    <mergeCell ref="BQ7:BS7"/>
  </mergeCells>
  <phoneticPr fontId="0" type="noConversion"/>
  <printOptions horizontalCentered="1" verticalCentered="1"/>
  <pageMargins left="0.19685039370078741" right="0.19685039370078741" top="0.94488188976377963" bottom="0.23622047244094491" header="0.47244094488188981" footer="0.11811023622047245"/>
  <pageSetup paperSize="9" scale="64" orientation="portrait" r:id="rId1"/>
  <headerFooter alignWithMargins="0">
    <oddHeader>&amp;C&amp;"Times New Roman,Félkövér"&amp;14Budapest Főváros II. Kerületi Önkormányzat 
2020. évi bevételi előirányzatai és teljesítései feladatonkénti bontásban&amp;12
(eFt)&amp;R&amp;"Times New Roman,Normál"5.sz. tábla  &amp;P. o.</oddHeader>
  </headerFooter>
  <rowBreaks count="1" manualBreakCount="1">
    <brk id="92" max="125" man="1"/>
  </rowBreaks>
  <colBreaks count="13" manualBreakCount="13">
    <brk id="11" min="1" max="98" man="1"/>
    <brk id="20" min="1" max="98" man="1"/>
    <brk id="29" min="1" max="102" man="1"/>
    <brk id="38" min="1" max="101" man="1"/>
    <brk id="47" min="1" max="98" man="1"/>
    <brk id="56" min="1" max="98" man="1"/>
    <brk id="65" min="1" max="98" man="1"/>
    <brk id="74" min="1" max="98" man="1"/>
    <brk id="83" min="1" max="98" man="1"/>
    <brk id="92" min="1" max="94" man="1"/>
    <brk id="101" min="1" max="94" man="1"/>
    <brk id="110" min="1" max="94" man="1"/>
    <brk id="119" min="1" max="9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zoomScale="110" zoomScaleNormal="110" workbookViewId="0">
      <pane xSplit="5" ySplit="17" topLeftCell="F18" activePane="bottomRight" state="frozen"/>
      <selection pane="topRight"/>
      <selection pane="bottomLeft"/>
      <selection pane="bottomRight" activeCell="Q1" sqref="Q1"/>
    </sheetView>
  </sheetViews>
  <sheetFormatPr defaultColWidth="9.140625" defaultRowHeight="12.75" x14ac:dyDescent="0.2"/>
  <cols>
    <col min="1" max="1" width="4.28515625" customWidth="1"/>
    <col min="2" max="2" width="30.7109375" customWidth="1"/>
    <col min="3" max="15" width="11.28515625" customWidth="1"/>
    <col min="16" max="16" width="9.85546875" customWidth="1"/>
    <col min="17" max="17" width="10.140625" customWidth="1"/>
    <col min="18" max="18" width="8.7109375" customWidth="1"/>
    <col min="19" max="19" width="11.5703125" customWidth="1"/>
    <col min="20" max="20" width="10.28515625" bestFit="1" customWidth="1"/>
  </cols>
  <sheetData>
    <row r="1" spans="1:19" x14ac:dyDescent="0.2">
      <c r="A1" s="1956"/>
      <c r="B1" s="1956"/>
      <c r="C1" s="1956"/>
      <c r="D1" s="1956"/>
      <c r="E1" s="1956"/>
      <c r="F1" s="1956"/>
      <c r="G1" s="1956"/>
      <c r="H1" s="1956"/>
      <c r="I1" s="1956"/>
      <c r="J1" s="1956"/>
      <c r="K1" s="1956"/>
      <c r="L1" s="1956"/>
      <c r="M1" s="1956"/>
      <c r="N1" s="1956"/>
      <c r="O1" s="1957"/>
      <c r="P1" s="1957"/>
      <c r="Q1" s="1958" t="s">
        <v>1210</v>
      </c>
      <c r="R1" s="1956"/>
      <c r="S1" s="1956"/>
    </row>
    <row r="2" spans="1:19" x14ac:dyDescent="0.2">
      <c r="A2" s="1956"/>
      <c r="B2" s="1956"/>
      <c r="C2" s="1956"/>
      <c r="D2" s="1956"/>
      <c r="E2" s="1956"/>
      <c r="F2" s="1956"/>
      <c r="G2" s="1956"/>
      <c r="H2" s="1956"/>
      <c r="I2" s="1956"/>
      <c r="J2" s="1956"/>
      <c r="K2" s="1956"/>
      <c r="L2" s="1956"/>
      <c r="M2" s="1956"/>
      <c r="N2" s="1956"/>
      <c r="O2" s="1957"/>
      <c r="P2" s="1957"/>
      <c r="Q2" s="1958" t="s">
        <v>55</v>
      </c>
      <c r="R2" s="1956"/>
      <c r="S2" s="1956"/>
    </row>
    <row r="3" spans="1:19" x14ac:dyDescent="0.2">
      <c r="A3" s="1956"/>
      <c r="B3" s="1956"/>
      <c r="C3" s="1956"/>
      <c r="D3" s="1956"/>
      <c r="E3" s="1956"/>
      <c r="F3" s="1956"/>
      <c r="G3" s="1956"/>
      <c r="H3" s="1956"/>
      <c r="I3" s="1956"/>
      <c r="J3" s="1956"/>
      <c r="K3" s="1956"/>
      <c r="L3" s="1956"/>
      <c r="M3" s="1956"/>
      <c r="N3" s="1956"/>
      <c r="O3" s="1957"/>
      <c r="P3" s="1957"/>
      <c r="Q3" s="1959"/>
      <c r="R3" s="1956"/>
      <c r="S3" s="1956"/>
    </row>
    <row r="4" spans="1:19" x14ac:dyDescent="0.2">
      <c r="A4" s="2427" t="s">
        <v>1211</v>
      </c>
      <c r="B4" s="2427"/>
      <c r="C4" s="2427"/>
      <c r="D4" s="2427"/>
      <c r="E4" s="2427"/>
      <c r="F4" s="2427"/>
      <c r="G4" s="2427"/>
      <c r="H4" s="2427"/>
      <c r="I4" s="2427"/>
      <c r="J4" s="2427"/>
      <c r="K4" s="2427"/>
      <c r="L4" s="2427"/>
      <c r="M4" s="2427"/>
      <c r="N4" s="2427"/>
      <c r="O4" s="2427"/>
      <c r="P4" s="2427"/>
      <c r="Q4" s="2427"/>
      <c r="R4" s="1956"/>
      <c r="S4" s="1956"/>
    </row>
    <row r="5" spans="1:19" hidden="1" x14ac:dyDescent="0.2">
      <c r="A5" s="1960"/>
      <c r="B5" s="1961"/>
      <c r="C5" s="1961"/>
      <c r="D5" s="1961"/>
      <c r="E5" s="1961"/>
      <c r="F5" s="1961"/>
      <c r="G5" s="1961"/>
      <c r="H5" s="1961"/>
      <c r="I5" s="1961"/>
      <c r="J5" s="1961"/>
      <c r="K5" s="1961"/>
      <c r="L5" s="1961"/>
      <c r="M5" s="1961"/>
      <c r="N5" s="1961"/>
      <c r="O5" s="1961"/>
      <c r="P5" s="1961"/>
      <c r="Q5" s="1961"/>
      <c r="R5" s="1961"/>
      <c r="S5" s="1962"/>
    </row>
    <row r="6" spans="1:19" x14ac:dyDescent="0.2">
      <c r="A6" s="1960"/>
      <c r="B6" s="1961"/>
      <c r="C6" s="1961"/>
      <c r="D6" s="1961"/>
      <c r="E6" s="1961"/>
      <c r="F6" s="1961"/>
      <c r="G6" s="1961"/>
      <c r="H6" s="1961"/>
      <c r="I6" s="1961"/>
      <c r="J6" s="1961"/>
      <c r="K6" s="1961"/>
      <c r="L6" s="1961"/>
      <c r="M6" s="1961"/>
      <c r="N6" s="1961"/>
      <c r="O6" s="1961"/>
      <c r="P6" s="1961"/>
      <c r="Q6" s="1961"/>
      <c r="R6" s="1961"/>
      <c r="S6" s="1962"/>
    </row>
    <row r="7" spans="1:19" x14ac:dyDescent="0.2">
      <c r="A7" s="1960"/>
      <c r="B7" s="1961"/>
      <c r="C7" s="1961"/>
      <c r="D7" s="1961"/>
      <c r="E7" s="1961"/>
      <c r="F7" s="1961"/>
      <c r="G7" s="1961"/>
      <c r="H7" s="1961"/>
      <c r="I7" s="1961"/>
      <c r="J7" s="1961"/>
      <c r="K7" s="1961"/>
      <c r="L7" s="1961"/>
      <c r="M7" s="1961"/>
      <c r="N7" s="1961"/>
      <c r="O7" s="1963"/>
      <c r="P7" s="1961"/>
      <c r="Q7" s="1961"/>
      <c r="R7" s="1961"/>
      <c r="S7" s="1962"/>
    </row>
    <row r="8" spans="1:19" ht="13.5" thickBot="1" x14ac:dyDescent="0.25">
      <c r="A8" s="1960"/>
      <c r="B8" s="1961"/>
      <c r="C8" s="1961"/>
      <c r="D8" s="1961"/>
      <c r="E8" s="1961"/>
      <c r="F8" s="1961"/>
      <c r="G8" s="1964"/>
      <c r="H8" s="1961"/>
      <c r="I8" s="1961"/>
      <c r="J8" s="1961"/>
      <c r="K8" s="1961"/>
      <c r="L8" s="1961"/>
      <c r="M8" s="1961"/>
      <c r="N8" s="1961"/>
      <c r="O8" s="1965" t="s">
        <v>632</v>
      </c>
      <c r="P8" s="1961"/>
      <c r="Q8" s="1961"/>
      <c r="R8" s="1961"/>
      <c r="S8" s="1962"/>
    </row>
    <row r="9" spans="1:19" ht="13.5" thickBot="1" x14ac:dyDescent="0.25">
      <c r="A9" s="1966"/>
      <c r="B9" s="1967"/>
      <c r="C9" s="1967"/>
      <c r="D9" s="1967"/>
      <c r="E9" s="1968"/>
      <c r="F9" s="2428" t="s">
        <v>501</v>
      </c>
      <c r="G9" s="2429"/>
      <c r="H9" s="2429"/>
      <c r="I9" s="2429"/>
      <c r="J9" s="2429"/>
      <c r="K9" s="2429"/>
      <c r="L9" s="2429"/>
      <c r="M9" s="2429"/>
      <c r="N9" s="1969" t="s">
        <v>510</v>
      </c>
      <c r="O9" s="1970"/>
      <c r="P9" s="1971"/>
      <c r="Q9" s="1972"/>
      <c r="R9" s="1956"/>
      <c r="S9" s="1956"/>
    </row>
    <row r="10" spans="1:19" ht="13.5" thickBot="1" x14ac:dyDescent="0.25">
      <c r="A10" s="1973"/>
      <c r="B10" s="1974"/>
      <c r="C10" s="1974"/>
      <c r="D10" s="1974"/>
      <c r="E10" s="1975"/>
      <c r="F10" s="2430" t="s">
        <v>684</v>
      </c>
      <c r="G10" s="2431"/>
      <c r="H10" s="2431"/>
      <c r="I10" s="2431"/>
      <c r="J10" s="2431"/>
      <c r="K10" s="2430" t="s">
        <v>62</v>
      </c>
      <c r="L10" s="2431"/>
      <c r="M10" s="2431"/>
      <c r="N10" s="1976"/>
      <c r="O10" s="1977"/>
      <c r="P10" s="1978"/>
      <c r="Q10" s="1979"/>
      <c r="R10" s="1956"/>
      <c r="S10" s="1956"/>
    </row>
    <row r="11" spans="1:19" ht="12.75" customHeight="1" x14ac:dyDescent="0.2">
      <c r="A11" s="1980"/>
      <c r="B11" s="1981"/>
      <c r="C11" s="1855" t="s">
        <v>154</v>
      </c>
      <c r="D11" s="1855" t="s">
        <v>155</v>
      </c>
      <c r="E11" s="1687" t="s">
        <v>216</v>
      </c>
      <c r="F11" s="1982"/>
      <c r="G11" s="1983" t="s">
        <v>604</v>
      </c>
      <c r="H11" s="1983"/>
      <c r="I11" s="1984"/>
      <c r="J11" s="1983"/>
      <c r="K11" s="1982"/>
      <c r="L11" s="1985"/>
      <c r="M11" s="1983"/>
      <c r="N11" s="1986"/>
      <c r="O11" s="1987"/>
      <c r="P11" s="2432" t="s">
        <v>1126</v>
      </c>
      <c r="Q11" s="2433"/>
      <c r="R11" s="1956"/>
      <c r="S11" s="1956"/>
    </row>
    <row r="12" spans="1:19" ht="13.5" thickBot="1" x14ac:dyDescent="0.25">
      <c r="A12" s="1980"/>
      <c r="B12" s="1988" t="s">
        <v>986</v>
      </c>
      <c r="C12" s="1255" t="s">
        <v>1127</v>
      </c>
      <c r="D12" s="1255" t="s">
        <v>8</v>
      </c>
      <c r="E12" s="1687" t="s">
        <v>607</v>
      </c>
      <c r="F12" s="1989" t="s">
        <v>219</v>
      </c>
      <c r="G12" s="1983" t="s">
        <v>220</v>
      </c>
      <c r="H12" s="1983" t="s">
        <v>221</v>
      </c>
      <c r="I12" s="1984" t="s">
        <v>606</v>
      </c>
      <c r="J12" s="1983" t="s">
        <v>605</v>
      </c>
      <c r="K12" s="1986" t="s">
        <v>385</v>
      </c>
      <c r="L12" s="1990" t="s">
        <v>386</v>
      </c>
      <c r="M12" s="1983" t="s">
        <v>605</v>
      </c>
      <c r="N12" s="1986" t="s">
        <v>217</v>
      </c>
      <c r="O12" s="1987" t="s">
        <v>218</v>
      </c>
      <c r="P12" s="1991"/>
      <c r="Q12" s="1992"/>
      <c r="R12" s="1956"/>
      <c r="S12" s="1956"/>
    </row>
    <row r="13" spans="1:19" x14ac:dyDescent="0.2">
      <c r="A13" s="1993"/>
      <c r="B13" s="1988" t="s">
        <v>85</v>
      </c>
      <c r="C13" s="1255" t="s">
        <v>543</v>
      </c>
      <c r="D13" s="1255" t="s">
        <v>543</v>
      </c>
      <c r="E13" s="1687" t="s">
        <v>387</v>
      </c>
      <c r="F13" s="1989" t="s">
        <v>224</v>
      </c>
      <c r="G13" s="1983" t="s">
        <v>987</v>
      </c>
      <c r="H13" s="1983" t="s">
        <v>607</v>
      </c>
      <c r="I13" s="1984" t="s">
        <v>226</v>
      </c>
      <c r="J13" s="1983" t="s">
        <v>399</v>
      </c>
      <c r="K13" s="1986"/>
      <c r="L13" s="1990"/>
      <c r="M13" s="1983" t="s">
        <v>223</v>
      </c>
      <c r="N13" s="1986" t="s">
        <v>222</v>
      </c>
      <c r="O13" s="1987" t="s">
        <v>222</v>
      </c>
      <c r="P13" s="1974" t="s">
        <v>1155</v>
      </c>
      <c r="Q13" s="1994" t="s">
        <v>227</v>
      </c>
      <c r="R13" s="1956"/>
      <c r="S13" s="1956"/>
    </row>
    <row r="14" spans="1:19" x14ac:dyDescent="0.2">
      <c r="A14" s="1995" t="s">
        <v>360</v>
      </c>
      <c r="B14" s="1988"/>
      <c r="C14" s="1255"/>
      <c r="D14" s="1255"/>
      <c r="E14" s="1687" t="s">
        <v>543</v>
      </c>
      <c r="F14" s="1982"/>
      <c r="G14" s="1990" t="s">
        <v>228</v>
      </c>
      <c r="H14" s="1983"/>
      <c r="I14" s="1984" t="s">
        <v>229</v>
      </c>
      <c r="J14" s="1983" t="s">
        <v>222</v>
      </c>
      <c r="K14" s="1982"/>
      <c r="L14" s="1985"/>
      <c r="M14" s="1983" t="s">
        <v>222</v>
      </c>
      <c r="N14" s="1986"/>
      <c r="O14" s="1987"/>
      <c r="P14" s="1996" t="s">
        <v>1156</v>
      </c>
      <c r="Q14" s="1997" t="s">
        <v>230</v>
      </c>
      <c r="R14" s="1956"/>
      <c r="S14" s="1956"/>
    </row>
    <row r="15" spans="1:19" x14ac:dyDescent="0.2">
      <c r="A15" s="1998"/>
      <c r="B15" s="1988"/>
      <c r="C15" s="1255"/>
      <c r="D15" s="1255"/>
      <c r="E15" s="1688"/>
      <c r="F15" s="1982"/>
      <c r="G15" s="1990" t="s">
        <v>231</v>
      </c>
      <c r="H15" s="1983"/>
      <c r="I15" s="1984"/>
      <c r="J15" s="1983" t="s">
        <v>607</v>
      </c>
      <c r="K15" s="1999"/>
      <c r="L15" s="2000"/>
      <c r="M15" s="1983" t="s">
        <v>607</v>
      </c>
      <c r="N15" s="1986"/>
      <c r="O15" s="1987"/>
      <c r="P15" s="2020" t="s">
        <v>1216</v>
      </c>
      <c r="Q15" s="2254" t="s">
        <v>1216</v>
      </c>
      <c r="R15" s="1956"/>
      <c r="S15" s="1956"/>
    </row>
    <row r="16" spans="1:19" x14ac:dyDescent="0.2">
      <c r="A16" s="1993"/>
      <c r="B16" s="2001"/>
      <c r="C16" s="2002"/>
      <c r="D16" s="2002"/>
      <c r="E16" s="2003"/>
      <c r="F16" s="1982"/>
      <c r="G16" s="1990" t="s">
        <v>232</v>
      </c>
      <c r="H16" s="1983"/>
      <c r="I16" s="2004"/>
      <c r="J16" s="1985"/>
      <c r="K16" s="2005"/>
      <c r="L16" s="2006"/>
      <c r="M16" s="1985"/>
      <c r="N16" s="1982"/>
      <c r="O16" s="2007"/>
      <c r="P16" s="1996" t="s">
        <v>187</v>
      </c>
      <c r="Q16" s="2008" t="s">
        <v>187</v>
      </c>
      <c r="R16" s="1956"/>
      <c r="S16" s="1956"/>
    </row>
    <row r="17" spans="1:22" x14ac:dyDescent="0.2">
      <c r="A17" s="2009">
        <v>1</v>
      </c>
      <c r="B17" s="2010">
        <v>2</v>
      </c>
      <c r="C17" s="2010">
        <v>3</v>
      </c>
      <c r="D17" s="2010">
        <v>4</v>
      </c>
      <c r="E17" s="2011">
        <v>5</v>
      </c>
      <c r="F17" s="2012">
        <v>6</v>
      </c>
      <c r="G17" s="2013">
        <v>7</v>
      </c>
      <c r="H17" s="2013">
        <v>8</v>
      </c>
      <c r="I17" s="2013">
        <v>9</v>
      </c>
      <c r="J17" s="2013">
        <v>10</v>
      </c>
      <c r="K17" s="2012">
        <v>11</v>
      </c>
      <c r="L17" s="2014">
        <v>12</v>
      </c>
      <c r="M17" s="2013">
        <v>13</v>
      </c>
      <c r="N17" s="2015">
        <v>14</v>
      </c>
      <c r="O17" s="2016">
        <v>15</v>
      </c>
      <c r="P17" s="2017">
        <v>16</v>
      </c>
      <c r="Q17" s="2018">
        <v>19</v>
      </c>
      <c r="R17" s="1956"/>
      <c r="S17" s="1956"/>
      <c r="T17" s="1956"/>
      <c r="U17" s="1956"/>
      <c r="V17" s="1956"/>
    </row>
    <row r="18" spans="1:22" x14ac:dyDescent="0.2">
      <c r="A18" s="2019"/>
      <c r="B18" s="1988"/>
      <c r="C18" s="2020"/>
      <c r="D18" s="2020"/>
      <c r="E18" s="2021"/>
      <c r="F18" s="1982"/>
      <c r="G18" s="2004"/>
      <c r="H18" s="2004"/>
      <c r="I18" s="2004"/>
      <c r="J18" s="2004"/>
      <c r="K18" s="1982"/>
      <c r="L18" s="2004"/>
      <c r="M18" s="2004"/>
      <c r="N18" s="1982"/>
      <c r="O18" s="2022"/>
      <c r="P18" s="1974"/>
      <c r="Q18" s="2023"/>
      <c r="R18" s="1956"/>
      <c r="S18" s="1956"/>
      <c r="T18" s="1956"/>
      <c r="U18" s="1956"/>
      <c r="V18" s="1956"/>
    </row>
    <row r="19" spans="1:22" x14ac:dyDescent="0.2">
      <c r="A19" s="2019" t="s">
        <v>318</v>
      </c>
      <c r="B19" s="2024" t="s">
        <v>233</v>
      </c>
      <c r="C19" s="1982">
        <v>829564</v>
      </c>
      <c r="D19" s="1982">
        <v>877313</v>
      </c>
      <c r="E19" s="2025">
        <v>818759.01399999997</v>
      </c>
      <c r="F19" s="2026">
        <v>587764.73199999996</v>
      </c>
      <c r="G19" s="2027">
        <v>110146.53599999999</v>
      </c>
      <c r="H19" s="2027">
        <v>92205.364000000001</v>
      </c>
      <c r="I19" s="2027"/>
      <c r="J19" s="2027">
        <v>20876.968000000001</v>
      </c>
      <c r="K19" s="2026">
        <v>7765.4139999999998</v>
      </c>
      <c r="L19" s="2004"/>
      <c r="M19" s="2004"/>
      <c r="N19" s="1982"/>
      <c r="O19" s="2022"/>
      <c r="P19" s="2028">
        <v>145</v>
      </c>
      <c r="Q19" s="2029"/>
      <c r="R19" s="1956"/>
      <c r="S19" s="1956"/>
      <c r="T19" s="1956"/>
      <c r="U19" s="1956"/>
      <c r="V19" s="1956"/>
    </row>
    <row r="20" spans="1:22" x14ac:dyDescent="0.2">
      <c r="A20" s="1973"/>
      <c r="B20" s="2030"/>
      <c r="C20" s="2031"/>
      <c r="D20" s="2031"/>
      <c r="E20" s="2032"/>
      <c r="F20" s="1982"/>
      <c r="G20" s="2004"/>
      <c r="H20" s="2004"/>
      <c r="I20" s="2004"/>
      <c r="J20" s="2004"/>
      <c r="K20" s="1982"/>
      <c r="L20" s="2004"/>
      <c r="M20" s="2004"/>
      <c r="N20" s="1982"/>
      <c r="O20" s="2022"/>
      <c r="P20" s="2028"/>
      <c r="Q20" s="2029"/>
      <c r="R20" s="1956"/>
      <c r="S20" s="1956"/>
      <c r="T20" s="1956"/>
      <c r="U20" s="1956"/>
      <c r="V20" s="1956"/>
    </row>
    <row r="21" spans="1:22" ht="15" customHeight="1" x14ac:dyDescent="0.2">
      <c r="A21" s="2033"/>
      <c r="B21" s="2034" t="s">
        <v>142</v>
      </c>
      <c r="C21" s="2035">
        <v>829564</v>
      </c>
      <c r="D21" s="2035">
        <v>877313</v>
      </c>
      <c r="E21" s="2036">
        <v>818759.01399999997</v>
      </c>
      <c r="F21" s="2037">
        <v>587764.73199999996</v>
      </c>
      <c r="G21" s="2038">
        <v>110146.53599999999</v>
      </c>
      <c r="H21" s="2038">
        <v>92205.364000000001</v>
      </c>
      <c r="I21" s="2038">
        <v>0</v>
      </c>
      <c r="J21" s="2038">
        <v>20876.968000000001</v>
      </c>
      <c r="K21" s="2039">
        <v>7765.4139999999998</v>
      </c>
      <c r="L21" s="2038">
        <v>0</v>
      </c>
      <c r="M21" s="2040">
        <v>0</v>
      </c>
      <c r="N21" s="2039">
        <v>0</v>
      </c>
      <c r="O21" s="2041">
        <v>0</v>
      </c>
      <c r="P21" s="2042">
        <v>145</v>
      </c>
      <c r="Q21" s="2043">
        <v>0</v>
      </c>
      <c r="R21" s="1956"/>
      <c r="S21" s="1956"/>
      <c r="T21" s="1956"/>
      <c r="U21" s="1956"/>
      <c r="V21" s="1956"/>
    </row>
    <row r="22" spans="1:22" x14ac:dyDescent="0.2">
      <c r="A22" s="1973"/>
      <c r="B22" s="2044"/>
      <c r="C22" s="2045"/>
      <c r="D22" s="2045"/>
      <c r="E22" s="2046"/>
      <c r="F22" s="1982"/>
      <c r="G22" s="2004"/>
      <c r="H22" s="2004"/>
      <c r="I22" s="2004"/>
      <c r="J22" s="2004"/>
      <c r="K22" s="1982"/>
      <c r="L22" s="2004"/>
      <c r="M22" s="2004"/>
      <c r="N22" s="1982"/>
      <c r="O22" s="2022"/>
      <c r="P22" s="2028"/>
      <c r="Q22" s="2029"/>
      <c r="R22" s="1956"/>
      <c r="S22" s="1956"/>
      <c r="T22" s="1956"/>
      <c r="U22" s="2047"/>
      <c r="V22" s="2047"/>
    </row>
    <row r="23" spans="1:22" x14ac:dyDescent="0.2">
      <c r="A23" s="2019" t="s">
        <v>318</v>
      </c>
      <c r="B23" s="2024" t="s">
        <v>388</v>
      </c>
      <c r="C23" s="1982">
        <v>169898</v>
      </c>
      <c r="D23" s="1982">
        <v>176299</v>
      </c>
      <c r="E23" s="2025">
        <v>162969.08399999997</v>
      </c>
      <c r="F23" s="2026">
        <v>122729.518</v>
      </c>
      <c r="G23" s="2027">
        <v>22270.625</v>
      </c>
      <c r="H23" s="2027">
        <v>14547.414000000001</v>
      </c>
      <c r="I23" s="2027"/>
      <c r="J23" s="2027">
        <v>772.327</v>
      </c>
      <c r="K23" s="2026">
        <v>2649.2</v>
      </c>
      <c r="L23" s="2027"/>
      <c r="M23" s="2004"/>
      <c r="N23" s="1982"/>
      <c r="O23" s="2022"/>
      <c r="P23" s="2028">
        <v>30</v>
      </c>
      <c r="Q23" s="2029">
        <v>1</v>
      </c>
      <c r="R23" s="1956"/>
      <c r="S23" s="2048"/>
      <c r="T23" s="1956"/>
      <c r="U23" s="1956"/>
      <c r="V23" s="1956"/>
    </row>
    <row r="24" spans="1:22" x14ac:dyDescent="0.2">
      <c r="A24" s="2019" t="s">
        <v>112</v>
      </c>
      <c r="B24" s="2024" t="s">
        <v>389</v>
      </c>
      <c r="C24" s="1982">
        <v>212130</v>
      </c>
      <c r="D24" s="1982">
        <v>214382</v>
      </c>
      <c r="E24" s="2025">
        <v>201455.66199999998</v>
      </c>
      <c r="F24" s="2026">
        <v>158597.60399999999</v>
      </c>
      <c r="G24" s="2027">
        <v>29354.802</v>
      </c>
      <c r="H24" s="2027">
        <v>11449.834999999999</v>
      </c>
      <c r="I24" s="2027"/>
      <c r="J24" s="2027">
        <v>524.97299999999996</v>
      </c>
      <c r="K24" s="2026">
        <v>1528.4480000000001</v>
      </c>
      <c r="L24" s="2027"/>
      <c r="M24" s="2004"/>
      <c r="N24" s="1982"/>
      <c r="O24" s="2022"/>
      <c r="P24" s="2028">
        <v>36</v>
      </c>
      <c r="Q24" s="2029"/>
      <c r="R24" s="1956"/>
      <c r="S24" s="1956"/>
      <c r="T24" s="1956"/>
      <c r="U24" s="1956"/>
      <c r="V24" s="1956"/>
    </row>
    <row r="25" spans="1:22" x14ac:dyDescent="0.2">
      <c r="A25" s="2019" t="s">
        <v>113</v>
      </c>
      <c r="B25" s="2024" t="s">
        <v>390</v>
      </c>
      <c r="C25" s="1982">
        <v>154051</v>
      </c>
      <c r="D25" s="1982">
        <v>160469</v>
      </c>
      <c r="E25" s="2025">
        <v>146217.70300000001</v>
      </c>
      <c r="F25" s="2026">
        <v>111421.716</v>
      </c>
      <c r="G25" s="2027">
        <v>20377.204000000002</v>
      </c>
      <c r="H25" s="2027">
        <v>10764.973</v>
      </c>
      <c r="I25" s="2027"/>
      <c r="J25" s="2027"/>
      <c r="K25" s="2026">
        <v>3653.81</v>
      </c>
      <c r="L25" s="2027"/>
      <c r="M25" s="2004"/>
      <c r="N25" s="1982"/>
      <c r="O25" s="2022"/>
      <c r="P25" s="2028">
        <v>27</v>
      </c>
      <c r="Q25" s="2029"/>
      <c r="R25" s="1956"/>
      <c r="S25" s="1956"/>
      <c r="T25" s="1956"/>
      <c r="U25" s="1956"/>
      <c r="V25" s="1956"/>
    </row>
    <row r="26" spans="1:22" x14ac:dyDescent="0.2">
      <c r="A26" s="2019" t="s">
        <v>114</v>
      </c>
      <c r="B26" s="2024" t="s">
        <v>391</v>
      </c>
      <c r="C26" s="1982">
        <v>146062</v>
      </c>
      <c r="D26" s="1982">
        <v>151816</v>
      </c>
      <c r="E26" s="2025">
        <v>138772.78</v>
      </c>
      <c r="F26" s="2026">
        <v>101080.659</v>
      </c>
      <c r="G26" s="2027">
        <v>17913.032999999999</v>
      </c>
      <c r="H26" s="2027">
        <v>19241.187000000002</v>
      </c>
      <c r="I26" s="2027"/>
      <c r="J26" s="2027"/>
      <c r="K26" s="2026">
        <v>537.90099999999995</v>
      </c>
      <c r="L26" s="2027"/>
      <c r="M26" s="2004"/>
      <c r="N26" s="1982"/>
      <c r="O26" s="2022"/>
      <c r="P26" s="2028">
        <v>23</v>
      </c>
      <c r="Q26" s="2029"/>
      <c r="R26" s="1956"/>
      <c r="S26" s="1956"/>
      <c r="T26" s="1956"/>
      <c r="U26" s="1956"/>
      <c r="V26" s="1956"/>
    </row>
    <row r="27" spans="1:22" x14ac:dyDescent="0.2">
      <c r="A27" s="2019" t="s">
        <v>115</v>
      </c>
      <c r="B27" s="2024" t="s">
        <v>392</v>
      </c>
      <c r="C27" s="1982">
        <v>275795</v>
      </c>
      <c r="D27" s="1982">
        <v>284713</v>
      </c>
      <c r="E27" s="2025">
        <v>261407.826</v>
      </c>
      <c r="F27" s="2026">
        <v>181209.18799999999</v>
      </c>
      <c r="G27" s="2027">
        <v>33396.266000000003</v>
      </c>
      <c r="H27" s="2027">
        <v>43431.347000000002</v>
      </c>
      <c r="I27" s="2027"/>
      <c r="J27" s="2027"/>
      <c r="K27" s="2026">
        <v>3371.0250000000001</v>
      </c>
      <c r="L27" s="2027"/>
      <c r="M27" s="2004"/>
      <c r="N27" s="1982"/>
      <c r="O27" s="2022"/>
      <c r="P27" s="2028">
        <v>39</v>
      </c>
      <c r="Q27" s="2029"/>
      <c r="R27" s="1956"/>
      <c r="S27" s="1956"/>
      <c r="T27" s="1956"/>
      <c r="U27" s="1956"/>
      <c r="V27" s="1956"/>
    </row>
    <row r="28" spans="1:22" x14ac:dyDescent="0.2">
      <c r="A28" s="2019" t="s">
        <v>116</v>
      </c>
      <c r="B28" s="2024" t="s">
        <v>393</v>
      </c>
      <c r="C28" s="1982">
        <v>206479</v>
      </c>
      <c r="D28" s="1982">
        <v>219124</v>
      </c>
      <c r="E28" s="2025">
        <v>211084.52299999999</v>
      </c>
      <c r="F28" s="2026">
        <v>159553.965</v>
      </c>
      <c r="G28" s="2027">
        <v>29362.286</v>
      </c>
      <c r="H28" s="2027">
        <v>17257.924999999999</v>
      </c>
      <c r="I28" s="2027"/>
      <c r="J28" s="2027"/>
      <c r="K28" s="2026">
        <v>4910.3469999999998</v>
      </c>
      <c r="L28" s="2027"/>
      <c r="M28" s="2004"/>
      <c r="N28" s="1982"/>
      <c r="O28" s="2022"/>
      <c r="P28" s="2028">
        <v>37</v>
      </c>
      <c r="Q28" s="2029"/>
      <c r="R28" s="1956"/>
      <c r="S28" s="1956"/>
      <c r="T28" s="1956"/>
      <c r="U28" s="1956"/>
      <c r="V28" s="1956"/>
    </row>
    <row r="29" spans="1:22" x14ac:dyDescent="0.2">
      <c r="A29" s="2019" t="s">
        <v>117</v>
      </c>
      <c r="B29" s="2024" t="s">
        <v>394</v>
      </c>
      <c r="C29" s="1982">
        <v>150732</v>
      </c>
      <c r="D29" s="1982">
        <v>156886</v>
      </c>
      <c r="E29" s="2025">
        <v>143036.93600000002</v>
      </c>
      <c r="F29" s="2026">
        <v>110693.147</v>
      </c>
      <c r="G29" s="2027">
        <v>19323.120999999999</v>
      </c>
      <c r="H29" s="2027">
        <v>10059.06</v>
      </c>
      <c r="I29" s="2027"/>
      <c r="J29" s="2027"/>
      <c r="K29" s="2026">
        <v>2961.6080000000002</v>
      </c>
      <c r="L29" s="2027"/>
      <c r="M29" s="2004"/>
      <c r="N29" s="1982"/>
      <c r="O29" s="2022"/>
      <c r="P29" s="2028">
        <v>25</v>
      </c>
      <c r="Q29" s="2029"/>
      <c r="R29" s="1956"/>
      <c r="S29" s="1956"/>
      <c r="T29" s="1956"/>
      <c r="U29" s="1956"/>
      <c r="V29" s="1956"/>
    </row>
    <row r="30" spans="1:22" x14ac:dyDescent="0.2">
      <c r="A30" s="2019" t="s">
        <v>118</v>
      </c>
      <c r="B30" s="2024" t="s">
        <v>395</v>
      </c>
      <c r="C30" s="1982">
        <v>254536</v>
      </c>
      <c r="D30" s="1982">
        <v>264975</v>
      </c>
      <c r="E30" s="2025">
        <v>249920.84299999999</v>
      </c>
      <c r="F30" s="2026">
        <v>195015.247</v>
      </c>
      <c r="G30" s="2027">
        <v>35237.023999999998</v>
      </c>
      <c r="H30" s="2027">
        <v>18989.174999999999</v>
      </c>
      <c r="I30" s="2027"/>
      <c r="J30" s="2027"/>
      <c r="K30" s="2026">
        <v>679.39700000000005</v>
      </c>
      <c r="L30" s="2027"/>
      <c r="M30" s="2004"/>
      <c r="N30" s="1982"/>
      <c r="O30" s="2022"/>
      <c r="P30" s="2028">
        <v>42</v>
      </c>
      <c r="Q30" s="2029"/>
      <c r="R30" s="1956"/>
      <c r="S30" s="1956"/>
      <c r="T30" s="1956"/>
      <c r="U30" s="1956"/>
      <c r="V30" s="1956"/>
    </row>
    <row r="31" spans="1:22" x14ac:dyDescent="0.2">
      <c r="A31" s="2019" t="s">
        <v>119</v>
      </c>
      <c r="B31" s="2049" t="s">
        <v>396</v>
      </c>
      <c r="C31" s="2026">
        <v>294469</v>
      </c>
      <c r="D31" s="2026">
        <v>306791</v>
      </c>
      <c r="E31" s="2025">
        <v>281450.01599999995</v>
      </c>
      <c r="F31" s="2026">
        <v>203222.389</v>
      </c>
      <c r="G31" s="2027">
        <v>38229.853999999999</v>
      </c>
      <c r="H31" s="2027">
        <v>36684.536999999997</v>
      </c>
      <c r="I31" s="2027"/>
      <c r="J31" s="2027"/>
      <c r="K31" s="2026">
        <v>3313.2359999999999</v>
      </c>
      <c r="L31" s="2027"/>
      <c r="M31" s="2004"/>
      <c r="N31" s="1982"/>
      <c r="O31" s="2022"/>
      <c r="P31" s="2028">
        <v>47</v>
      </c>
      <c r="Q31" s="2029"/>
      <c r="R31" s="1956"/>
      <c r="S31" s="1956"/>
      <c r="T31" s="1956"/>
      <c r="U31" s="1956"/>
      <c r="V31" s="1956"/>
    </row>
    <row r="32" spans="1:22" x14ac:dyDescent="0.2">
      <c r="A32" s="2019" t="s">
        <v>120</v>
      </c>
      <c r="B32" s="2024" t="s">
        <v>397</v>
      </c>
      <c r="C32" s="1982">
        <v>175714</v>
      </c>
      <c r="D32" s="1982">
        <v>177816</v>
      </c>
      <c r="E32" s="2025">
        <v>154980.68599999999</v>
      </c>
      <c r="F32" s="2026">
        <v>101986.41899999999</v>
      </c>
      <c r="G32" s="2027">
        <v>19107.773000000001</v>
      </c>
      <c r="H32" s="2027">
        <v>32210.395</v>
      </c>
      <c r="I32" s="2027"/>
      <c r="J32" s="2027">
        <v>88.856999999999999</v>
      </c>
      <c r="K32" s="2026">
        <v>1587.242</v>
      </c>
      <c r="L32" s="2027"/>
      <c r="M32" s="2004"/>
      <c r="N32" s="1982"/>
      <c r="O32" s="2022"/>
      <c r="P32" s="2028">
        <v>24</v>
      </c>
      <c r="Q32" s="2029"/>
      <c r="R32" s="1956"/>
      <c r="S32" s="1956"/>
      <c r="T32" s="1956"/>
      <c r="U32" s="1956"/>
      <c r="V32" s="1956"/>
    </row>
    <row r="33" spans="1:22" x14ac:dyDescent="0.2">
      <c r="A33" s="2019" t="s">
        <v>121</v>
      </c>
      <c r="B33" s="2024" t="s">
        <v>406</v>
      </c>
      <c r="C33" s="1982">
        <v>243402</v>
      </c>
      <c r="D33" s="1982">
        <v>238601</v>
      </c>
      <c r="E33" s="2025">
        <v>223121.96099999998</v>
      </c>
      <c r="F33" s="2026">
        <v>170414.44399999999</v>
      </c>
      <c r="G33" s="2027">
        <v>31976.986000000001</v>
      </c>
      <c r="H33" s="2027">
        <v>19269.584999999999</v>
      </c>
      <c r="I33" s="2027"/>
      <c r="J33" s="2027"/>
      <c r="K33" s="2026">
        <v>1460.9459999999999</v>
      </c>
      <c r="L33" s="2027"/>
      <c r="M33" s="2004"/>
      <c r="N33" s="1982"/>
      <c r="O33" s="2022"/>
      <c r="P33" s="2028">
        <v>39</v>
      </c>
      <c r="Q33" s="2029"/>
      <c r="R33" s="1956"/>
      <c r="S33" s="1956"/>
      <c r="T33" s="1956"/>
      <c r="U33" s="1956"/>
      <c r="V33" s="1956"/>
    </row>
    <row r="34" spans="1:22" x14ac:dyDescent="0.2">
      <c r="A34" s="2019" t="s">
        <v>122</v>
      </c>
      <c r="B34" s="2024" t="s">
        <v>1010</v>
      </c>
      <c r="C34" s="1982">
        <v>227852</v>
      </c>
      <c r="D34" s="1982">
        <v>230874</v>
      </c>
      <c r="E34" s="2025">
        <v>217498.58600000001</v>
      </c>
      <c r="F34" s="2026">
        <v>156236.19200000001</v>
      </c>
      <c r="G34" s="2027">
        <v>29614.043000000001</v>
      </c>
      <c r="H34" s="2027">
        <v>29096.113000000001</v>
      </c>
      <c r="I34" s="2027"/>
      <c r="J34" s="2027">
        <v>1359.4110000000001</v>
      </c>
      <c r="K34" s="2026">
        <v>1192.827</v>
      </c>
      <c r="L34" s="2027"/>
      <c r="M34" s="2004"/>
      <c r="N34" s="1982"/>
      <c r="O34" s="2022"/>
      <c r="P34" s="2028">
        <v>35</v>
      </c>
      <c r="Q34" s="2029"/>
      <c r="R34" s="1956"/>
      <c r="S34" s="1956"/>
      <c r="T34" s="1956"/>
      <c r="U34" s="1956"/>
      <c r="V34" s="1956"/>
    </row>
    <row r="35" spans="1:22" x14ac:dyDescent="0.2">
      <c r="A35" s="2019"/>
      <c r="B35" s="2050"/>
      <c r="C35" s="2026"/>
      <c r="D35" s="2026"/>
      <c r="E35" s="2025"/>
      <c r="F35" s="2026"/>
      <c r="G35" s="2027"/>
      <c r="H35" s="2027"/>
      <c r="I35" s="2027"/>
      <c r="J35" s="2027"/>
      <c r="K35" s="2026"/>
      <c r="L35" s="2027"/>
      <c r="M35" s="2004"/>
      <c r="N35" s="1982"/>
      <c r="O35" s="2022"/>
      <c r="P35" s="2028"/>
      <c r="Q35" s="2029"/>
      <c r="R35" s="1956"/>
      <c r="S35" s="1956"/>
      <c r="T35" s="1956"/>
      <c r="U35" s="1956"/>
      <c r="V35" s="1956"/>
    </row>
    <row r="36" spans="1:22" ht="15" customHeight="1" x14ac:dyDescent="0.2">
      <c r="A36" s="2033"/>
      <c r="B36" s="2034" t="s">
        <v>42</v>
      </c>
      <c r="C36" s="2035">
        <v>2511120</v>
      </c>
      <c r="D36" s="2035">
        <v>2582746</v>
      </c>
      <c r="E36" s="2036">
        <v>2391916.6059999997</v>
      </c>
      <c r="F36" s="2037">
        <v>1772160.4879999999</v>
      </c>
      <c r="G36" s="2051">
        <v>326163.01699999999</v>
      </c>
      <c r="H36" s="2051">
        <v>263001.54599999997</v>
      </c>
      <c r="I36" s="2051">
        <v>0</v>
      </c>
      <c r="J36" s="2051">
        <v>2745.5680000000002</v>
      </c>
      <c r="K36" s="2037">
        <v>27845.987000000001</v>
      </c>
      <c r="L36" s="2051">
        <v>0</v>
      </c>
      <c r="M36" s="2052">
        <v>0</v>
      </c>
      <c r="N36" s="2037">
        <v>0</v>
      </c>
      <c r="O36" s="2053">
        <v>0</v>
      </c>
      <c r="P36" s="2054">
        <v>404</v>
      </c>
      <c r="Q36" s="2043">
        <v>1</v>
      </c>
      <c r="R36" s="1956"/>
      <c r="S36" s="1956"/>
      <c r="T36" s="1956"/>
      <c r="U36" s="2047"/>
      <c r="V36" s="2047"/>
    </row>
    <row r="37" spans="1:22" x14ac:dyDescent="0.2">
      <c r="A37" s="1973"/>
      <c r="B37" s="1974"/>
      <c r="C37" s="1982"/>
      <c r="D37" s="1982"/>
      <c r="E37" s="2032"/>
      <c r="F37" s="1982"/>
      <c r="G37" s="2004"/>
      <c r="H37" s="2004"/>
      <c r="I37" s="2004"/>
      <c r="J37" s="2004"/>
      <c r="K37" s="1982"/>
      <c r="L37" s="2004"/>
      <c r="M37" s="2004"/>
      <c r="N37" s="1982"/>
      <c r="O37" s="2022"/>
      <c r="P37" s="2028"/>
      <c r="Q37" s="2029"/>
      <c r="R37" s="1956"/>
      <c r="S37" s="1956"/>
      <c r="T37" s="1956"/>
      <c r="U37" s="1956"/>
      <c r="V37" s="1956"/>
    </row>
    <row r="38" spans="1:22" x14ac:dyDescent="0.2">
      <c r="A38" s="2019" t="s">
        <v>318</v>
      </c>
      <c r="B38" s="2024" t="s">
        <v>146</v>
      </c>
      <c r="C38" s="1982">
        <v>79734</v>
      </c>
      <c r="D38" s="1982">
        <v>96336</v>
      </c>
      <c r="E38" s="2025">
        <v>85221.051999999996</v>
      </c>
      <c r="F38" s="2026">
        <v>54306.642999999996</v>
      </c>
      <c r="G38" s="2027">
        <v>9022.5329999999994</v>
      </c>
      <c r="H38" s="2027">
        <v>20849.861000000001</v>
      </c>
      <c r="I38" s="2027"/>
      <c r="J38" s="2027"/>
      <c r="K38" s="2026">
        <v>1042.0150000000001</v>
      </c>
      <c r="L38" s="2027"/>
      <c r="M38" s="2027"/>
      <c r="N38" s="1982"/>
      <c r="O38" s="2022"/>
      <c r="P38" s="2028">
        <v>11</v>
      </c>
      <c r="Q38" s="2029"/>
      <c r="R38" s="1956"/>
      <c r="S38" s="1956"/>
      <c r="T38" s="1956"/>
      <c r="U38" s="1956"/>
      <c r="V38" s="1956"/>
    </row>
    <row r="39" spans="1:22" x14ac:dyDescent="0.2">
      <c r="A39" s="2019" t="s">
        <v>112</v>
      </c>
      <c r="B39" s="2024" t="s">
        <v>580</v>
      </c>
      <c r="C39" s="1982">
        <v>207011</v>
      </c>
      <c r="D39" s="1982">
        <v>242477</v>
      </c>
      <c r="E39" s="2025">
        <v>224135.68000000002</v>
      </c>
      <c r="F39" s="2026">
        <v>131686.48000000001</v>
      </c>
      <c r="G39" s="2027">
        <v>25040.257000000001</v>
      </c>
      <c r="H39" s="2027">
        <v>66619.445999999996</v>
      </c>
      <c r="I39" s="2027"/>
      <c r="J39" s="2027"/>
      <c r="K39" s="2026">
        <v>789.49699999999996</v>
      </c>
      <c r="L39" s="2027"/>
      <c r="M39" s="2027"/>
      <c r="N39" s="1982"/>
      <c r="O39" s="2022"/>
      <c r="P39" s="2028">
        <v>27</v>
      </c>
      <c r="Q39" s="2029"/>
      <c r="R39" s="1956"/>
      <c r="S39" s="1956"/>
      <c r="T39" s="1956"/>
      <c r="U39" s="1956"/>
      <c r="V39" s="1956"/>
    </row>
    <row r="40" spans="1:22" x14ac:dyDescent="0.2">
      <c r="A40" s="2019" t="s">
        <v>113</v>
      </c>
      <c r="B40" s="2024" t="s">
        <v>581</v>
      </c>
      <c r="C40" s="1982">
        <v>180407</v>
      </c>
      <c r="D40" s="1982">
        <v>213796</v>
      </c>
      <c r="E40" s="2025">
        <v>205383.56400000001</v>
      </c>
      <c r="F40" s="2026">
        <v>124387.397</v>
      </c>
      <c r="G40" s="2027">
        <v>22600.242999999999</v>
      </c>
      <c r="H40" s="2027">
        <v>55490.338000000003</v>
      </c>
      <c r="I40" s="2027"/>
      <c r="J40" s="2027">
        <v>2546.9960000000001</v>
      </c>
      <c r="K40" s="2026">
        <v>358.59</v>
      </c>
      <c r="L40" s="2027"/>
      <c r="M40" s="2027"/>
      <c r="N40" s="1982"/>
      <c r="O40" s="2022"/>
      <c r="P40" s="2028">
        <v>28</v>
      </c>
      <c r="Q40" s="2029"/>
      <c r="R40" s="1956"/>
      <c r="S40" s="1956"/>
      <c r="T40" s="1956"/>
      <c r="U40" s="1956"/>
      <c r="V40" s="1956"/>
    </row>
    <row r="41" spans="1:22" x14ac:dyDescent="0.2">
      <c r="A41" s="2019" t="s">
        <v>114</v>
      </c>
      <c r="B41" s="2024" t="s">
        <v>582</v>
      </c>
      <c r="C41" s="1982">
        <v>125326</v>
      </c>
      <c r="D41" s="1982">
        <v>145911</v>
      </c>
      <c r="E41" s="2025">
        <v>135154.842</v>
      </c>
      <c r="F41" s="2026">
        <v>71965.066999999995</v>
      </c>
      <c r="G41" s="2027">
        <v>11934.013999999999</v>
      </c>
      <c r="H41" s="2027">
        <v>47336.906000000003</v>
      </c>
      <c r="I41" s="2027"/>
      <c r="J41" s="2027">
        <v>461.97300000000001</v>
      </c>
      <c r="K41" s="2026">
        <v>3456.8820000000001</v>
      </c>
      <c r="L41" s="2027"/>
      <c r="M41" s="2027"/>
      <c r="N41" s="1982"/>
      <c r="O41" s="2022"/>
      <c r="P41" s="2028">
        <v>15</v>
      </c>
      <c r="Q41" s="2029"/>
      <c r="R41" s="1956"/>
      <c r="S41" s="1956"/>
      <c r="T41" s="1956"/>
      <c r="U41" s="1956"/>
      <c r="V41" s="1956"/>
    </row>
    <row r="42" spans="1:22" x14ac:dyDescent="0.2">
      <c r="A42" s="2019" t="s">
        <v>115</v>
      </c>
      <c r="B42" s="2055" t="s">
        <v>1115</v>
      </c>
      <c r="C42" s="1975">
        <v>283878</v>
      </c>
      <c r="D42" s="1975">
        <v>366652</v>
      </c>
      <c r="E42" s="2025">
        <v>328890.50699999998</v>
      </c>
      <c r="F42" s="2026">
        <v>229381.30100000001</v>
      </c>
      <c r="G42" s="2027">
        <v>41450.928999999996</v>
      </c>
      <c r="H42" s="2027">
        <v>53735.188000000002</v>
      </c>
      <c r="I42" s="2027"/>
      <c r="J42" s="2027"/>
      <c r="K42" s="2026">
        <v>4323.0889999999999</v>
      </c>
      <c r="L42" s="2027"/>
      <c r="M42" s="2027"/>
      <c r="N42" s="1982"/>
      <c r="O42" s="2022"/>
      <c r="P42" s="2028">
        <v>47</v>
      </c>
      <c r="Q42" s="2029"/>
      <c r="R42" s="1956"/>
      <c r="S42" s="1956"/>
      <c r="T42" s="1956"/>
      <c r="U42" s="1956"/>
      <c r="V42" s="1956"/>
    </row>
    <row r="43" spans="1:22" x14ac:dyDescent="0.2">
      <c r="A43" s="2019"/>
      <c r="B43" s="1974"/>
      <c r="C43" s="1982"/>
      <c r="D43" s="1982"/>
      <c r="E43" s="2032"/>
      <c r="F43" s="1982"/>
      <c r="G43" s="2004"/>
      <c r="H43" s="2004"/>
      <c r="I43" s="2004"/>
      <c r="J43" s="2004"/>
      <c r="K43" s="1982"/>
      <c r="L43" s="2004"/>
      <c r="M43" s="2004"/>
      <c r="N43" s="1982"/>
      <c r="O43" s="2022"/>
      <c r="P43" s="2028"/>
      <c r="Q43" s="2029"/>
      <c r="R43" s="1956"/>
      <c r="S43" s="1956"/>
      <c r="T43" s="1956"/>
      <c r="U43" s="1956"/>
      <c r="V43" s="1956"/>
    </row>
    <row r="44" spans="1:22" ht="15" customHeight="1" x14ac:dyDescent="0.2">
      <c r="A44" s="2033"/>
      <c r="B44" s="2056" t="s">
        <v>147</v>
      </c>
      <c r="C44" s="2039">
        <v>876356</v>
      </c>
      <c r="D44" s="2039">
        <v>1065172</v>
      </c>
      <c r="E44" s="2036">
        <v>978785.64500000002</v>
      </c>
      <c r="F44" s="2037">
        <v>611726.88800000004</v>
      </c>
      <c r="G44" s="2051">
        <v>110047.976</v>
      </c>
      <c r="H44" s="2052">
        <v>244031.73900000003</v>
      </c>
      <c r="I44" s="2051">
        <v>0</v>
      </c>
      <c r="J44" s="2051">
        <v>3008.9690000000001</v>
      </c>
      <c r="K44" s="2037">
        <v>9970.0730000000003</v>
      </c>
      <c r="L44" s="2051">
        <v>0</v>
      </c>
      <c r="M44" s="2051">
        <v>0</v>
      </c>
      <c r="N44" s="2037">
        <v>0</v>
      </c>
      <c r="O44" s="2053">
        <v>0</v>
      </c>
      <c r="P44" s="2054">
        <v>128</v>
      </c>
      <c r="Q44" s="2043">
        <v>0</v>
      </c>
      <c r="R44" s="1956"/>
      <c r="S44" s="1956"/>
      <c r="T44" s="1956"/>
      <c r="U44" s="1956"/>
      <c r="V44" s="1956"/>
    </row>
    <row r="45" spans="1:22" x14ac:dyDescent="0.2">
      <c r="A45" s="2057"/>
      <c r="B45" s="2058"/>
      <c r="C45" s="2059"/>
      <c r="D45" s="2059"/>
      <c r="E45" s="2060"/>
      <c r="F45" s="2061"/>
      <c r="G45" s="2062"/>
      <c r="H45" s="2062"/>
      <c r="I45" s="2062"/>
      <c r="J45" s="2062"/>
      <c r="K45" s="2061"/>
      <c r="L45" s="2062"/>
      <c r="M45" s="2063"/>
      <c r="N45" s="2064"/>
      <c r="O45" s="2065"/>
      <c r="P45" s="2066"/>
      <c r="Q45" s="2067"/>
      <c r="R45" s="1956"/>
      <c r="S45" s="1956"/>
      <c r="T45" s="1956"/>
      <c r="U45" s="1956"/>
      <c r="V45" s="1956"/>
    </row>
    <row r="46" spans="1:22" x14ac:dyDescent="0.2">
      <c r="A46" s="2068" t="s">
        <v>318</v>
      </c>
      <c r="B46" s="2069" t="s">
        <v>988</v>
      </c>
      <c r="C46" s="2070">
        <v>502573</v>
      </c>
      <c r="D46" s="2070">
        <v>537323</v>
      </c>
      <c r="E46" s="2071">
        <v>486844.21299999999</v>
      </c>
      <c r="F46" s="2072">
        <v>237967.65900000001</v>
      </c>
      <c r="G46" s="2073">
        <v>46227.559000000001</v>
      </c>
      <c r="H46" s="2073">
        <v>141582.59700000001</v>
      </c>
      <c r="I46" s="2074"/>
      <c r="J46" s="2074"/>
      <c r="K46" s="2075">
        <v>56505.81</v>
      </c>
      <c r="L46" s="2073">
        <v>4560.5879999999997</v>
      </c>
      <c r="M46" s="2076"/>
      <c r="N46" s="2077"/>
      <c r="O46" s="2078"/>
      <c r="P46" s="2079">
        <v>69</v>
      </c>
      <c r="Q46" s="2080"/>
      <c r="R46" s="1956"/>
      <c r="S46" s="1956"/>
      <c r="T46" s="1956"/>
      <c r="U46" s="1956"/>
      <c r="V46" s="1956"/>
    </row>
    <row r="47" spans="1:22" x14ac:dyDescent="0.2">
      <c r="A47" s="2081"/>
      <c r="B47" s="2082"/>
      <c r="C47" s="2083"/>
      <c r="D47" s="2083"/>
      <c r="E47" s="2084"/>
      <c r="F47" s="2085"/>
      <c r="G47" s="2086"/>
      <c r="H47" s="2086"/>
      <c r="I47" s="2086"/>
      <c r="J47" s="2086"/>
      <c r="K47" s="2085"/>
      <c r="L47" s="2086"/>
      <c r="M47" s="2086"/>
      <c r="N47" s="2085"/>
      <c r="O47" s="2087"/>
      <c r="P47" s="2088"/>
      <c r="Q47" s="2089"/>
      <c r="R47" s="1956"/>
      <c r="S47" s="1956"/>
      <c r="T47" s="1956"/>
      <c r="U47" s="1956"/>
      <c r="V47" s="1956"/>
    </row>
    <row r="48" spans="1:22" hidden="1" x14ac:dyDescent="0.2">
      <c r="A48" s="1973"/>
      <c r="B48" s="2090"/>
      <c r="C48" s="2091"/>
      <c r="D48" s="2091"/>
      <c r="E48" s="2032"/>
      <c r="F48" s="1982"/>
      <c r="G48" s="2004"/>
      <c r="H48" s="2004"/>
      <c r="I48" s="2004"/>
      <c r="J48" s="2004"/>
      <c r="K48" s="1982"/>
      <c r="L48" s="2004"/>
      <c r="M48" s="2004"/>
      <c r="N48" s="1982"/>
      <c r="O48" s="2022"/>
      <c r="P48" s="2028"/>
      <c r="Q48" s="2029"/>
      <c r="R48" s="1956"/>
      <c r="S48" s="1956"/>
      <c r="T48" s="1956"/>
      <c r="U48" s="1956"/>
      <c r="V48" s="1956"/>
    </row>
    <row r="49" spans="1:20" hidden="1" x14ac:dyDescent="0.2">
      <c r="A49" s="1973"/>
      <c r="B49" s="2090"/>
      <c r="C49" s="2091"/>
      <c r="D49" s="2091"/>
      <c r="E49" s="2032"/>
      <c r="F49" s="1982"/>
      <c r="G49" s="2004"/>
      <c r="H49" s="2004"/>
      <c r="I49" s="2004"/>
      <c r="J49" s="2004"/>
      <c r="K49" s="1982"/>
      <c r="L49" s="2004"/>
      <c r="M49" s="2004"/>
      <c r="N49" s="1982"/>
      <c r="O49" s="2022"/>
      <c r="P49" s="2028"/>
      <c r="Q49" s="2029"/>
    </row>
    <row r="50" spans="1:20" hidden="1" x14ac:dyDescent="0.2">
      <c r="A50" s="1973"/>
      <c r="B50" s="2092"/>
      <c r="C50" s="2093"/>
      <c r="D50" s="2093"/>
      <c r="E50" s="2032"/>
      <c r="F50" s="1982"/>
      <c r="G50" s="2004"/>
      <c r="H50" s="2004"/>
      <c r="I50" s="2004"/>
      <c r="J50" s="2004"/>
      <c r="K50" s="1982"/>
      <c r="L50" s="2004"/>
      <c r="M50" s="2004"/>
      <c r="N50" s="1982"/>
      <c r="O50" s="2022"/>
      <c r="P50" s="2028"/>
      <c r="Q50" s="2029"/>
    </row>
    <row r="51" spans="1:20" ht="15" customHeight="1" thickBot="1" x14ac:dyDescent="0.25">
      <c r="A51" s="2094"/>
      <c r="B51" s="2095" t="s">
        <v>407</v>
      </c>
      <c r="C51" s="2096">
        <v>4719613</v>
      </c>
      <c r="D51" s="2096">
        <v>5062554</v>
      </c>
      <c r="E51" s="2097">
        <v>4676305.4780000001</v>
      </c>
      <c r="F51" s="2098">
        <v>3209619.767</v>
      </c>
      <c r="G51" s="2258">
        <v>592585.08799999999</v>
      </c>
      <c r="H51" s="2099">
        <v>740821.24600000004</v>
      </c>
      <c r="I51" s="2099">
        <v>0</v>
      </c>
      <c r="J51" s="2099">
        <v>26631.505000000001</v>
      </c>
      <c r="K51" s="2098">
        <v>102087.284</v>
      </c>
      <c r="L51" s="2099">
        <v>4560.5879999999997</v>
      </c>
      <c r="M51" s="2099">
        <v>0</v>
      </c>
      <c r="N51" s="2098">
        <v>0</v>
      </c>
      <c r="O51" s="2100">
        <v>0</v>
      </c>
      <c r="P51" s="2101">
        <v>746</v>
      </c>
      <c r="Q51" s="2102">
        <v>1</v>
      </c>
      <c r="T51" s="2257"/>
    </row>
    <row r="52" spans="1:20" x14ac:dyDescent="0.2">
      <c r="A52" s="1956"/>
      <c r="B52" s="1956"/>
      <c r="C52" s="2103"/>
      <c r="D52" s="2103"/>
      <c r="E52" s="1956"/>
      <c r="F52" s="1956"/>
      <c r="G52" s="1956"/>
      <c r="H52" s="1956"/>
      <c r="I52" s="1956"/>
      <c r="J52" s="1956"/>
      <c r="K52" s="1956"/>
      <c r="L52" s="1956"/>
      <c r="M52" s="1956"/>
      <c r="N52" s="1956"/>
      <c r="O52" s="1956"/>
      <c r="P52" s="1956"/>
      <c r="Q52" s="1956"/>
    </row>
    <row r="53" spans="1:20" x14ac:dyDescent="0.2">
      <c r="M53" s="869"/>
    </row>
    <row r="54" spans="1:20" x14ac:dyDescent="0.2">
      <c r="L54" s="6"/>
      <c r="M54" s="869"/>
    </row>
    <row r="56" spans="1:20" x14ac:dyDescent="0.2">
      <c r="K56" s="869"/>
    </row>
    <row r="59" spans="1:20" x14ac:dyDescent="0.2">
      <c r="E59" s="2262"/>
    </row>
  </sheetData>
  <mergeCells count="5">
    <mergeCell ref="A4:Q4"/>
    <mergeCell ref="F9:M9"/>
    <mergeCell ref="F10:J10"/>
    <mergeCell ref="K10:M10"/>
    <mergeCell ref="P11:Q11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zoomScaleNormal="100" workbookViewId="0">
      <pane xSplit="2" ySplit="16" topLeftCell="C17" activePane="bottomRight" state="frozen"/>
      <selection pane="topRight"/>
      <selection pane="bottomLeft"/>
      <selection pane="bottomRight" activeCell="Q1" sqref="Q1"/>
    </sheetView>
  </sheetViews>
  <sheetFormatPr defaultColWidth="9.140625" defaultRowHeight="12.75" x14ac:dyDescent="0.2"/>
  <cols>
    <col min="1" max="1" width="3.85546875" style="863" customWidth="1"/>
    <col min="2" max="2" width="30.7109375" style="863" customWidth="1"/>
    <col min="3" max="4" width="10.7109375" style="863" customWidth="1"/>
    <col min="5" max="5" width="11.5703125" style="863" customWidth="1"/>
    <col min="6" max="6" width="11.7109375" style="863" customWidth="1"/>
    <col min="7" max="8" width="10.7109375" style="863" customWidth="1"/>
    <col min="9" max="9" width="11.7109375" style="863" customWidth="1"/>
    <col min="10" max="15" width="10.7109375" style="863" customWidth="1"/>
    <col min="16" max="17" width="11.28515625" style="863" customWidth="1"/>
    <col min="18" max="18" width="14.140625" style="863" bestFit="1" customWidth="1"/>
    <col min="19" max="19" width="18" style="2105" bestFit="1" customWidth="1"/>
    <col min="20" max="16384" width="9.140625" style="863"/>
  </cols>
  <sheetData>
    <row r="1" spans="1:18" x14ac:dyDescent="0.2">
      <c r="O1" s="864"/>
      <c r="P1" s="864"/>
      <c r="Q1" s="2104" t="s">
        <v>1213</v>
      </c>
    </row>
    <row r="2" spans="1:18" x14ac:dyDescent="0.2">
      <c r="O2" s="864"/>
      <c r="P2" s="864"/>
      <c r="Q2" s="2104" t="s">
        <v>55</v>
      </c>
    </row>
    <row r="3" spans="1:18" x14ac:dyDescent="0.2">
      <c r="O3" s="864"/>
      <c r="P3" s="864"/>
      <c r="Q3" s="533"/>
    </row>
    <row r="4" spans="1:18" x14ac:dyDescent="0.2">
      <c r="A4" s="2434" t="s">
        <v>1212</v>
      </c>
      <c r="B4" s="2434"/>
      <c r="C4" s="2434"/>
      <c r="D4" s="2434"/>
      <c r="E4" s="2434"/>
      <c r="F4" s="2434"/>
      <c r="G4" s="2434"/>
      <c r="H4" s="2434"/>
      <c r="I4" s="2434"/>
      <c r="J4" s="2434"/>
      <c r="K4" s="2434"/>
      <c r="L4" s="2434"/>
      <c r="M4" s="2434"/>
      <c r="N4" s="2434"/>
      <c r="O4" s="2434"/>
      <c r="P4" s="2434"/>
      <c r="Q4" s="2434"/>
    </row>
    <row r="5" spans="1:18" hidden="1" x14ac:dyDescent="0.2">
      <c r="A5" s="865"/>
      <c r="B5" s="866"/>
      <c r="C5" s="866"/>
      <c r="D5" s="866"/>
      <c r="E5" s="866"/>
      <c r="F5" s="866"/>
      <c r="G5" s="866"/>
      <c r="H5" s="866"/>
      <c r="I5" s="866"/>
      <c r="J5" s="866"/>
      <c r="K5" s="866"/>
      <c r="L5" s="866"/>
      <c r="M5" s="866"/>
      <c r="N5" s="866"/>
      <c r="O5" s="866"/>
      <c r="P5" s="866"/>
      <c r="Q5" s="866"/>
      <c r="R5" s="866"/>
    </row>
    <row r="6" spans="1:18" x14ac:dyDescent="0.2">
      <c r="A6" s="865"/>
      <c r="B6" s="866"/>
      <c r="C6" s="866"/>
      <c r="D6" s="866"/>
      <c r="E6" s="866"/>
      <c r="F6" s="866"/>
      <c r="G6" s="866"/>
      <c r="H6" s="866"/>
      <c r="I6" s="866"/>
      <c r="J6" s="866"/>
      <c r="K6" s="866"/>
      <c r="L6" s="866"/>
      <c r="M6" s="866"/>
      <c r="N6" s="866"/>
      <c r="O6" s="866"/>
      <c r="P6" s="866"/>
      <c r="Q6" s="867"/>
      <c r="R6" s="866"/>
    </row>
    <row r="7" spans="1:18" x14ac:dyDescent="0.2">
      <c r="A7" s="865"/>
      <c r="B7" s="866"/>
      <c r="C7" s="866"/>
      <c r="D7" s="866"/>
      <c r="E7" s="866"/>
      <c r="F7" s="866"/>
      <c r="G7" s="866"/>
      <c r="H7" s="866"/>
      <c r="I7" s="866"/>
      <c r="J7" s="1691"/>
      <c r="K7" s="866"/>
      <c r="L7" s="866"/>
      <c r="M7" s="866"/>
      <c r="N7" s="866"/>
      <c r="O7" s="866"/>
      <c r="P7" s="866"/>
      <c r="Q7" s="867"/>
      <c r="R7" s="866"/>
    </row>
    <row r="8" spans="1:18" ht="13.5" thickBot="1" x14ac:dyDescent="0.25">
      <c r="A8" s="865"/>
      <c r="B8" s="866"/>
      <c r="C8" s="866"/>
      <c r="D8" s="866"/>
      <c r="E8" s="866"/>
      <c r="F8" s="866"/>
      <c r="G8" s="866"/>
      <c r="H8" s="866"/>
      <c r="I8" s="866"/>
      <c r="J8" s="866"/>
      <c r="K8" s="866"/>
      <c r="L8" s="866"/>
      <c r="M8" s="866"/>
      <c r="N8" s="866"/>
      <c r="O8" s="866"/>
      <c r="P8" s="866"/>
      <c r="Q8" s="1245" t="s">
        <v>632</v>
      </c>
      <c r="R8" s="1253"/>
    </row>
    <row r="9" spans="1:18" ht="13.5" thickBot="1" x14ac:dyDescent="0.25">
      <c r="A9" s="1246"/>
      <c r="B9" s="1684"/>
      <c r="C9" s="1684"/>
      <c r="D9" s="1684"/>
      <c r="E9" s="2106"/>
      <c r="F9" s="2435" t="s">
        <v>501</v>
      </c>
      <c r="G9" s="2435"/>
      <c r="H9" s="2435"/>
      <c r="I9" s="2436"/>
      <c r="J9" s="2436"/>
      <c r="K9" s="2436"/>
      <c r="L9" s="2435"/>
      <c r="M9" s="2435"/>
      <c r="N9" s="2435"/>
      <c r="O9" s="2435"/>
      <c r="P9" s="2437" t="s">
        <v>510</v>
      </c>
      <c r="Q9" s="2438"/>
      <c r="R9" s="868"/>
    </row>
    <row r="10" spans="1:18" ht="13.5" thickBot="1" x14ac:dyDescent="0.25">
      <c r="A10" s="1247"/>
      <c r="B10" s="1692"/>
      <c r="C10" s="1692"/>
      <c r="D10" s="1692"/>
      <c r="E10" s="2107"/>
      <c r="F10" s="2439" t="s">
        <v>989</v>
      </c>
      <c r="G10" s="2440"/>
      <c r="H10" s="2440"/>
      <c r="I10" s="2440"/>
      <c r="J10" s="2440"/>
      <c r="K10" s="2441"/>
      <c r="L10" s="2439" t="s">
        <v>990</v>
      </c>
      <c r="M10" s="2440"/>
      <c r="N10" s="2440"/>
      <c r="O10" s="2441"/>
      <c r="P10" s="2108"/>
      <c r="Q10" s="2109"/>
      <c r="R10" s="868"/>
    </row>
    <row r="11" spans="1:18" ht="12.75" customHeight="1" x14ac:dyDescent="0.2">
      <c r="A11" s="1765"/>
      <c r="B11" s="1687" t="s">
        <v>986</v>
      </c>
      <c r="C11" s="1687" t="s">
        <v>154</v>
      </c>
      <c r="D11" s="1687" t="s">
        <v>155</v>
      </c>
      <c r="E11" s="1687" t="s">
        <v>216</v>
      </c>
      <c r="F11" s="2110"/>
      <c r="G11" s="2111"/>
      <c r="H11" s="2112"/>
      <c r="I11" s="1251"/>
      <c r="J11" s="2113"/>
      <c r="K11" s="2112"/>
      <c r="L11" s="2114"/>
      <c r="M11" s="2115"/>
      <c r="N11" s="2114"/>
      <c r="O11" s="2115"/>
      <c r="P11" s="2116" t="s">
        <v>217</v>
      </c>
      <c r="Q11" s="2115" t="s">
        <v>218</v>
      </c>
      <c r="R11" s="868"/>
    </row>
    <row r="12" spans="1:18" x14ac:dyDescent="0.2">
      <c r="A12" s="1765"/>
      <c r="B12" s="1687" t="s">
        <v>85</v>
      </c>
      <c r="C12" s="1687" t="s">
        <v>8</v>
      </c>
      <c r="D12" s="1687" t="s">
        <v>8</v>
      </c>
      <c r="E12" s="1687" t="s">
        <v>1157</v>
      </c>
      <c r="F12" s="2117" t="s">
        <v>217</v>
      </c>
      <c r="G12" s="2118" t="s">
        <v>217</v>
      </c>
      <c r="H12" s="2115" t="s">
        <v>217</v>
      </c>
      <c r="I12" s="2116" t="s">
        <v>218</v>
      </c>
      <c r="J12" s="2118" t="s">
        <v>234</v>
      </c>
      <c r="K12" s="2115" t="s">
        <v>218</v>
      </c>
      <c r="L12" s="2119" t="s">
        <v>217</v>
      </c>
      <c r="M12" s="2115" t="s">
        <v>217</v>
      </c>
      <c r="N12" s="2119" t="s">
        <v>218</v>
      </c>
      <c r="O12" s="2115" t="s">
        <v>218</v>
      </c>
      <c r="P12" s="2116" t="s">
        <v>222</v>
      </c>
      <c r="Q12" s="2115" t="s">
        <v>222</v>
      </c>
      <c r="R12" s="868"/>
    </row>
    <row r="13" spans="1:18" x14ac:dyDescent="0.2">
      <c r="A13" s="1254"/>
      <c r="B13" s="1687"/>
      <c r="C13" s="1687" t="s">
        <v>1128</v>
      </c>
      <c r="D13" s="1687" t="s">
        <v>543</v>
      </c>
      <c r="E13" s="1687" t="s">
        <v>138</v>
      </c>
      <c r="F13" s="2117" t="s">
        <v>138</v>
      </c>
      <c r="G13" s="2118" t="s">
        <v>138</v>
      </c>
      <c r="H13" s="2115" t="s">
        <v>222</v>
      </c>
      <c r="I13" s="2116" t="s">
        <v>138</v>
      </c>
      <c r="J13" s="2118" t="s">
        <v>138</v>
      </c>
      <c r="K13" s="2115" t="s">
        <v>222</v>
      </c>
      <c r="L13" s="2119" t="s">
        <v>991</v>
      </c>
      <c r="M13" s="2115" t="s">
        <v>992</v>
      </c>
      <c r="N13" s="2119" t="s">
        <v>991</v>
      </c>
      <c r="O13" s="2115" t="s">
        <v>992</v>
      </c>
      <c r="P13" s="2116"/>
      <c r="Q13" s="2115"/>
      <c r="R13" s="868"/>
    </row>
    <row r="14" spans="1:18" x14ac:dyDescent="0.2">
      <c r="A14" s="1249" t="s">
        <v>360</v>
      </c>
      <c r="B14" s="1687"/>
      <c r="C14" s="1687"/>
      <c r="D14" s="1687"/>
      <c r="E14" s="1687" t="s">
        <v>387</v>
      </c>
      <c r="F14" s="2120" t="s">
        <v>398</v>
      </c>
      <c r="G14" s="2118"/>
      <c r="H14" s="2115" t="s">
        <v>993</v>
      </c>
      <c r="I14" s="2121" t="s">
        <v>398</v>
      </c>
      <c r="J14" s="2118"/>
      <c r="K14" s="2115" t="s">
        <v>993</v>
      </c>
      <c r="L14" s="2119" t="s">
        <v>994</v>
      </c>
      <c r="M14" s="2115" t="s">
        <v>108</v>
      </c>
      <c r="N14" s="2119" t="s">
        <v>994</v>
      </c>
      <c r="O14" s="2115" t="s">
        <v>108</v>
      </c>
      <c r="P14" s="2116"/>
      <c r="Q14" s="2115"/>
      <c r="R14" s="868"/>
    </row>
    <row r="15" spans="1:18" x14ac:dyDescent="0.2">
      <c r="A15" s="1249"/>
      <c r="B15" s="1687"/>
      <c r="C15" s="1687"/>
      <c r="D15" s="1687"/>
      <c r="E15" s="1856" t="s">
        <v>543</v>
      </c>
      <c r="F15" s="2120" t="s">
        <v>400</v>
      </c>
      <c r="G15" s="2118"/>
      <c r="H15" s="2115" t="s">
        <v>225</v>
      </c>
      <c r="I15" s="2121" t="s">
        <v>400</v>
      </c>
      <c r="J15" s="2118"/>
      <c r="K15" s="2115" t="s">
        <v>225</v>
      </c>
      <c r="L15" s="2119" t="s">
        <v>995</v>
      </c>
      <c r="M15" s="2115"/>
      <c r="N15" s="2119" t="s">
        <v>995</v>
      </c>
      <c r="O15" s="2115"/>
      <c r="P15" s="2116"/>
      <c r="Q15" s="2115"/>
      <c r="R15" s="868"/>
    </row>
    <row r="16" spans="1:18" x14ac:dyDescent="0.2">
      <c r="A16" s="1248"/>
      <c r="B16" s="1693"/>
      <c r="C16" s="1686"/>
      <c r="D16" s="1686"/>
      <c r="E16" s="2122"/>
      <c r="F16" s="2123"/>
      <c r="G16" s="2118"/>
      <c r="H16" s="2115"/>
      <c r="I16" s="2124"/>
      <c r="J16" s="2118"/>
      <c r="K16" s="2115"/>
      <c r="L16" s="2125"/>
      <c r="M16" s="2115"/>
      <c r="N16" s="2125"/>
      <c r="O16" s="2126"/>
      <c r="P16" s="1251"/>
      <c r="Q16" s="2127"/>
      <c r="R16" s="868"/>
    </row>
    <row r="17" spans="1:20" x14ac:dyDescent="0.2">
      <c r="A17" s="1250">
        <v>1</v>
      </c>
      <c r="B17" s="1689">
        <v>2</v>
      </c>
      <c r="C17" s="1689">
        <v>3</v>
      </c>
      <c r="D17" s="1689">
        <v>4</v>
      </c>
      <c r="E17" s="2128">
        <v>5</v>
      </c>
      <c r="F17" s="2129">
        <v>6</v>
      </c>
      <c r="G17" s="2129">
        <v>7</v>
      </c>
      <c r="H17" s="2130">
        <v>8</v>
      </c>
      <c r="I17" s="2131">
        <v>9</v>
      </c>
      <c r="J17" s="2132">
        <v>10</v>
      </c>
      <c r="K17" s="2130">
        <v>11</v>
      </c>
      <c r="L17" s="2133">
        <v>12</v>
      </c>
      <c r="M17" s="2130">
        <v>13</v>
      </c>
      <c r="N17" s="2131">
        <v>14</v>
      </c>
      <c r="O17" s="2130">
        <v>15</v>
      </c>
      <c r="P17" s="2131">
        <v>16</v>
      </c>
      <c r="Q17" s="2130">
        <v>17</v>
      </c>
      <c r="R17" s="2110"/>
    </row>
    <row r="18" spans="1:20" x14ac:dyDescent="0.2">
      <c r="A18" s="1255"/>
      <c r="B18" s="1687"/>
      <c r="C18" s="1687"/>
      <c r="D18" s="1687"/>
      <c r="E18" s="2021"/>
      <c r="F18" s="2004"/>
      <c r="G18" s="2004"/>
      <c r="H18" s="2022"/>
      <c r="I18" s="1982"/>
      <c r="J18" s="2004"/>
      <c r="K18" s="2022"/>
      <c r="L18" s="2004"/>
      <c r="M18" s="2004"/>
      <c r="N18" s="1982"/>
      <c r="O18" s="2022"/>
      <c r="P18" s="1251"/>
      <c r="Q18" s="1252"/>
      <c r="R18" s="2110"/>
    </row>
    <row r="19" spans="1:20" x14ac:dyDescent="0.2">
      <c r="A19" s="1255" t="s">
        <v>318</v>
      </c>
      <c r="B19" s="1694" t="s">
        <v>233</v>
      </c>
      <c r="C19" s="2134">
        <v>829564</v>
      </c>
      <c r="D19" s="2134">
        <v>877313</v>
      </c>
      <c r="E19" s="2025"/>
      <c r="F19" s="2027"/>
      <c r="G19" s="2027">
        <v>54586.652999999998</v>
      </c>
      <c r="H19" s="2135"/>
      <c r="I19" s="2026"/>
      <c r="J19" s="2027"/>
      <c r="K19" s="2135"/>
      <c r="L19" s="2027">
        <v>23324.846000000001</v>
      </c>
      <c r="M19" s="2027">
        <v>742261.81299999997</v>
      </c>
      <c r="N19" s="2026">
        <v>2887</v>
      </c>
      <c r="O19" s="2135">
        <v>4878</v>
      </c>
      <c r="P19" s="1251"/>
      <c r="Q19" s="1252"/>
      <c r="R19" s="2110"/>
      <c r="S19" s="2110"/>
      <c r="T19" s="869"/>
    </row>
    <row r="20" spans="1:20" x14ac:dyDescent="0.2">
      <c r="A20" s="1247"/>
      <c r="B20" s="1695"/>
      <c r="C20" s="2136"/>
      <c r="D20" s="2136"/>
      <c r="E20" s="2025"/>
      <c r="F20" s="2027"/>
      <c r="G20" s="2027"/>
      <c r="H20" s="2135"/>
      <c r="I20" s="2026"/>
      <c r="J20" s="2027"/>
      <c r="K20" s="2135"/>
      <c r="L20" s="2027"/>
      <c r="M20" s="2027"/>
      <c r="N20" s="2026"/>
      <c r="O20" s="2135"/>
      <c r="P20" s="1251"/>
      <c r="Q20" s="1252"/>
      <c r="R20" s="2110"/>
      <c r="S20" s="2110"/>
    </row>
    <row r="21" spans="1:20" ht="15" customHeight="1" x14ac:dyDescent="0.2">
      <c r="A21" s="1836"/>
      <c r="B21" s="1835" t="s">
        <v>142</v>
      </c>
      <c r="C21" s="2137">
        <v>829564</v>
      </c>
      <c r="D21" s="2137">
        <v>877313</v>
      </c>
      <c r="E21" s="2138">
        <v>0</v>
      </c>
      <c r="F21" s="2139">
        <v>0</v>
      </c>
      <c r="G21" s="2140">
        <v>54586.652999999998</v>
      </c>
      <c r="H21" s="2141">
        <v>0</v>
      </c>
      <c r="I21" s="2142">
        <v>0</v>
      </c>
      <c r="J21" s="2140">
        <v>0</v>
      </c>
      <c r="K21" s="2143">
        <v>0</v>
      </c>
      <c r="L21" s="2142">
        <v>23324.846000000001</v>
      </c>
      <c r="M21" s="2143">
        <v>742261.81299999997</v>
      </c>
      <c r="N21" s="2142">
        <v>2887</v>
      </c>
      <c r="O21" s="2141">
        <v>4878</v>
      </c>
      <c r="P21" s="2144">
        <v>0</v>
      </c>
      <c r="Q21" s="2145">
        <v>0</v>
      </c>
      <c r="R21" s="2110"/>
      <c r="S21" s="2110"/>
    </row>
    <row r="22" spans="1:20" x14ac:dyDescent="0.2">
      <c r="A22" s="1247"/>
      <c r="B22" s="2146"/>
      <c r="C22" s="2147"/>
      <c r="D22" s="2147"/>
      <c r="E22" s="2148"/>
      <c r="F22" s="2027"/>
      <c r="G22" s="2027"/>
      <c r="H22" s="2135"/>
      <c r="I22" s="2026"/>
      <c r="J22" s="2027"/>
      <c r="K22" s="2135"/>
      <c r="L22" s="2027"/>
      <c r="M22" s="2027"/>
      <c r="N22" s="2026"/>
      <c r="O22" s="2135"/>
      <c r="P22" s="1251"/>
      <c r="Q22" s="1252"/>
      <c r="R22" s="2110"/>
      <c r="S22" s="2110"/>
    </row>
    <row r="23" spans="1:20" x14ac:dyDescent="0.2">
      <c r="A23" s="1255" t="s">
        <v>318</v>
      </c>
      <c r="B23" s="1694" t="s">
        <v>388</v>
      </c>
      <c r="C23" s="1982">
        <v>169898</v>
      </c>
      <c r="D23" s="1982">
        <v>176299</v>
      </c>
      <c r="E23" s="2025"/>
      <c r="F23" s="2027">
        <v>302.23599999999999</v>
      </c>
      <c r="G23" s="2027">
        <v>198.654</v>
      </c>
      <c r="H23" s="2135"/>
      <c r="I23" s="2026"/>
      <c r="J23" s="2027"/>
      <c r="K23" s="2135"/>
      <c r="L23" s="2027">
        <v>1536.69</v>
      </c>
      <c r="M23" s="2027">
        <v>160304.62</v>
      </c>
      <c r="N23" s="2026"/>
      <c r="O23" s="2135">
        <v>1537</v>
      </c>
      <c r="P23" s="1251"/>
      <c r="Q23" s="1252"/>
      <c r="R23" s="2110"/>
      <c r="S23" s="2110"/>
      <c r="T23" s="869"/>
    </row>
    <row r="24" spans="1:20" x14ac:dyDescent="0.2">
      <c r="A24" s="1255" t="s">
        <v>112</v>
      </c>
      <c r="B24" s="1694" t="s">
        <v>389</v>
      </c>
      <c r="C24" s="1982">
        <v>212130</v>
      </c>
      <c r="D24" s="1982">
        <v>214382</v>
      </c>
      <c r="E24" s="2025"/>
      <c r="F24" s="2027"/>
      <c r="G24" s="2027">
        <v>11.217000000000001</v>
      </c>
      <c r="H24" s="2135"/>
      <c r="I24" s="2026"/>
      <c r="J24" s="2027"/>
      <c r="K24" s="2135"/>
      <c r="L24" s="2027">
        <v>524.096</v>
      </c>
      <c r="M24" s="2027">
        <v>201136.85800000001</v>
      </c>
      <c r="N24" s="2026">
        <v>1112</v>
      </c>
      <c r="O24" s="2135">
        <v>0</v>
      </c>
      <c r="P24" s="1251"/>
      <c r="Q24" s="1252"/>
      <c r="R24" s="2110"/>
      <c r="S24" s="2110"/>
      <c r="T24" s="869"/>
    </row>
    <row r="25" spans="1:20" x14ac:dyDescent="0.2">
      <c r="A25" s="1255" t="s">
        <v>113</v>
      </c>
      <c r="B25" s="1694" t="s">
        <v>390</v>
      </c>
      <c r="C25" s="1982">
        <v>154051</v>
      </c>
      <c r="D25" s="1982">
        <v>160469</v>
      </c>
      <c r="E25" s="2025"/>
      <c r="F25" s="2027">
        <v>30</v>
      </c>
      <c r="G25" s="2027">
        <v>2.919</v>
      </c>
      <c r="H25" s="2135"/>
      <c r="I25" s="2026"/>
      <c r="J25" s="2027"/>
      <c r="K25" s="2135"/>
      <c r="L25" s="2027">
        <v>0.438</v>
      </c>
      <c r="M25" s="2027">
        <v>142455.46900000001</v>
      </c>
      <c r="N25" s="2026">
        <v>1604.0509999999999</v>
      </c>
      <c r="O25" s="2135">
        <v>3257</v>
      </c>
      <c r="P25" s="1251"/>
      <c r="Q25" s="1252"/>
      <c r="R25" s="2110"/>
      <c r="S25" s="2110"/>
      <c r="T25" s="869"/>
    </row>
    <row r="26" spans="1:20" x14ac:dyDescent="0.2">
      <c r="A26" s="1255" t="s">
        <v>114</v>
      </c>
      <c r="B26" s="1694" t="s">
        <v>391</v>
      </c>
      <c r="C26" s="1982">
        <v>146062</v>
      </c>
      <c r="D26" s="1982">
        <v>151816</v>
      </c>
      <c r="E26" s="2025"/>
      <c r="F26" s="2027">
        <v>30</v>
      </c>
      <c r="G26" s="2027">
        <v>50.066000000000003</v>
      </c>
      <c r="H26" s="2135"/>
      <c r="I26" s="2026"/>
      <c r="J26" s="2027"/>
      <c r="K26" s="2135"/>
      <c r="L26" s="2027">
        <v>1517.4169999999999</v>
      </c>
      <c r="M26" s="2027">
        <v>137283.538</v>
      </c>
      <c r="N26" s="2026">
        <v>397</v>
      </c>
      <c r="O26" s="2135">
        <v>538</v>
      </c>
      <c r="P26" s="1251"/>
      <c r="Q26" s="1252"/>
      <c r="R26" s="2110"/>
      <c r="S26" s="2110"/>
      <c r="T26" s="869"/>
    </row>
    <row r="27" spans="1:20" x14ac:dyDescent="0.2">
      <c r="A27" s="1255" t="s">
        <v>115</v>
      </c>
      <c r="B27" s="1694" t="s">
        <v>392</v>
      </c>
      <c r="C27" s="1982">
        <v>275795</v>
      </c>
      <c r="D27" s="1982">
        <v>284713</v>
      </c>
      <c r="E27" s="2025"/>
      <c r="F27" s="2027">
        <v>75</v>
      </c>
      <c r="G27" s="2027">
        <v>1015.401</v>
      </c>
      <c r="H27" s="2135"/>
      <c r="I27" s="2026"/>
      <c r="J27" s="2027"/>
      <c r="K27" s="2135"/>
      <c r="L27" s="2027">
        <v>1460.971</v>
      </c>
      <c r="M27" s="2027">
        <v>257419.61199999999</v>
      </c>
      <c r="N27" s="2026">
        <v>772</v>
      </c>
      <c r="O27" s="2135">
        <v>2599</v>
      </c>
      <c r="P27" s="1251"/>
      <c r="Q27" s="1252"/>
      <c r="R27" s="2110"/>
      <c r="S27" s="2110"/>
      <c r="T27" s="869"/>
    </row>
    <row r="28" spans="1:20" x14ac:dyDescent="0.2">
      <c r="A28" s="1255" t="s">
        <v>116</v>
      </c>
      <c r="B28" s="1694" t="s">
        <v>393</v>
      </c>
      <c r="C28" s="1982">
        <v>206479</v>
      </c>
      <c r="D28" s="1982">
        <v>219124</v>
      </c>
      <c r="E28" s="2025"/>
      <c r="F28" s="2027">
        <v>55</v>
      </c>
      <c r="G28" s="2027">
        <v>55.856000000000002</v>
      </c>
      <c r="H28" s="2135"/>
      <c r="I28" s="2026"/>
      <c r="J28" s="2027"/>
      <c r="K28" s="2135"/>
      <c r="L28" s="2027">
        <v>-0.72299999999999998</v>
      </c>
      <c r="M28" s="2027">
        <v>207633.49</v>
      </c>
      <c r="N28" s="2026">
        <v>2698.5149999999999</v>
      </c>
      <c r="O28" s="2135">
        <v>2211</v>
      </c>
      <c r="P28" s="1251"/>
      <c r="Q28" s="1252"/>
      <c r="R28" s="2110"/>
      <c r="S28" s="2110"/>
      <c r="T28" s="869"/>
    </row>
    <row r="29" spans="1:20" x14ac:dyDescent="0.2">
      <c r="A29" s="1255" t="s">
        <v>117</v>
      </c>
      <c r="B29" s="1694" t="s">
        <v>394</v>
      </c>
      <c r="C29" s="1982">
        <v>150732</v>
      </c>
      <c r="D29" s="1982">
        <v>156886</v>
      </c>
      <c r="E29" s="2025"/>
      <c r="F29" s="2027">
        <v>25</v>
      </c>
      <c r="G29" s="2027">
        <v>3.3940000000000001</v>
      </c>
      <c r="H29" s="2135"/>
      <c r="I29" s="2026"/>
      <c r="J29" s="2027"/>
      <c r="K29" s="2135"/>
      <c r="L29" s="2027">
        <v>383.15100000000001</v>
      </c>
      <c r="M29" s="2027">
        <v>140968.527</v>
      </c>
      <c r="N29" s="2026">
        <v>1788.9780000000001</v>
      </c>
      <c r="O29" s="2135">
        <v>1173</v>
      </c>
      <c r="P29" s="1251"/>
      <c r="Q29" s="1252"/>
      <c r="R29" s="2110"/>
      <c r="S29" s="2110"/>
      <c r="T29" s="869"/>
    </row>
    <row r="30" spans="1:20" x14ac:dyDescent="0.2">
      <c r="A30" s="1255" t="s">
        <v>118</v>
      </c>
      <c r="B30" s="1694" t="s">
        <v>395</v>
      </c>
      <c r="C30" s="1982">
        <v>254536</v>
      </c>
      <c r="D30" s="1982">
        <v>264975</v>
      </c>
      <c r="E30" s="2025"/>
      <c r="F30" s="2027">
        <v>60</v>
      </c>
      <c r="G30" s="2027">
        <v>155.84200000000001</v>
      </c>
      <c r="H30" s="2135"/>
      <c r="I30" s="2026"/>
      <c r="J30" s="2027"/>
      <c r="K30" s="2135"/>
      <c r="L30" s="2027">
        <v>1758.325</v>
      </c>
      <c r="M30" s="2027">
        <v>248825.4</v>
      </c>
      <c r="N30" s="2026"/>
      <c r="O30" s="2135">
        <v>679</v>
      </c>
      <c r="P30" s="1251"/>
      <c r="Q30" s="1252"/>
      <c r="R30" s="2110"/>
      <c r="S30" s="2110"/>
      <c r="T30" s="869"/>
    </row>
    <row r="31" spans="1:20" x14ac:dyDescent="0.2">
      <c r="A31" s="1255" t="s">
        <v>119</v>
      </c>
      <c r="B31" s="1694" t="s">
        <v>396</v>
      </c>
      <c r="C31" s="2026">
        <v>294469</v>
      </c>
      <c r="D31" s="2026">
        <v>306791</v>
      </c>
      <c r="E31" s="2025"/>
      <c r="F31" s="2027"/>
      <c r="G31" s="2027">
        <v>33.433999999999997</v>
      </c>
      <c r="H31" s="2135"/>
      <c r="I31" s="2026"/>
      <c r="J31" s="2027"/>
      <c r="K31" s="2135"/>
      <c r="L31" s="2027">
        <v>3199.5129999999999</v>
      </c>
      <c r="M31" s="2027">
        <v>275723.67200000002</v>
      </c>
      <c r="N31" s="2026">
        <v>947</v>
      </c>
      <c r="O31" s="2135">
        <v>2366</v>
      </c>
      <c r="P31" s="1251"/>
      <c r="Q31" s="1252"/>
      <c r="R31" s="2110"/>
      <c r="S31" s="2110"/>
      <c r="T31" s="869"/>
    </row>
    <row r="32" spans="1:20" x14ac:dyDescent="0.2">
      <c r="A32" s="1255" t="s">
        <v>120</v>
      </c>
      <c r="B32" s="1694" t="s">
        <v>397</v>
      </c>
      <c r="C32" s="1982">
        <v>175714</v>
      </c>
      <c r="D32" s="1982">
        <v>177816</v>
      </c>
      <c r="E32" s="2025"/>
      <c r="F32" s="2027">
        <v>50</v>
      </c>
      <c r="G32" s="2027">
        <v>329.38799999999998</v>
      </c>
      <c r="H32" s="2135"/>
      <c r="I32" s="2026"/>
      <c r="J32" s="2027"/>
      <c r="K32" s="2135"/>
      <c r="L32" s="2027">
        <v>1669.1559999999999</v>
      </c>
      <c r="M32" s="2027">
        <v>152713.492</v>
      </c>
      <c r="N32" s="2026">
        <v>1165</v>
      </c>
      <c r="O32" s="2135">
        <v>422</v>
      </c>
      <c r="P32" s="1251"/>
      <c r="Q32" s="1252"/>
      <c r="R32" s="2110"/>
      <c r="S32" s="2110"/>
      <c r="T32" s="869"/>
    </row>
    <row r="33" spans="1:21" x14ac:dyDescent="0.2">
      <c r="A33" s="1255" t="s">
        <v>121</v>
      </c>
      <c r="B33" s="1694" t="s">
        <v>406</v>
      </c>
      <c r="C33" s="1982">
        <v>243402</v>
      </c>
      <c r="D33" s="1982">
        <v>238601</v>
      </c>
      <c r="E33" s="2025"/>
      <c r="F33" s="2027">
        <v>25</v>
      </c>
      <c r="G33" s="2027">
        <v>4.4029999999999996</v>
      </c>
      <c r="H33" s="2135"/>
      <c r="I33" s="2026"/>
      <c r="J33" s="2027"/>
      <c r="K33" s="2135"/>
      <c r="L33" s="2027">
        <v>1299.7339999999999</v>
      </c>
      <c r="M33" s="2027">
        <v>221881.41099999999</v>
      </c>
      <c r="N33" s="2026">
        <v>400</v>
      </c>
      <c r="O33" s="2135">
        <v>1061</v>
      </c>
      <c r="P33" s="1251"/>
      <c r="Q33" s="1252"/>
      <c r="R33" s="2110"/>
      <c r="S33" s="2110"/>
      <c r="T33" s="869"/>
    </row>
    <row r="34" spans="1:21" x14ac:dyDescent="0.2">
      <c r="A34" s="1255" t="s">
        <v>122</v>
      </c>
      <c r="B34" s="1694" t="s">
        <v>1010</v>
      </c>
      <c r="C34" s="1982">
        <v>227852</v>
      </c>
      <c r="D34" s="1982">
        <v>230874</v>
      </c>
      <c r="E34" s="2025"/>
      <c r="F34" s="2027">
        <v>25</v>
      </c>
      <c r="G34" s="2027">
        <v>165.136</v>
      </c>
      <c r="H34" s="2135"/>
      <c r="I34" s="2026"/>
      <c r="J34" s="2027"/>
      <c r="K34" s="2135"/>
      <c r="L34" s="2027">
        <v>1358.73</v>
      </c>
      <c r="M34" s="2027">
        <v>216071.94500000001</v>
      </c>
      <c r="N34" s="2026"/>
      <c r="O34" s="2135">
        <v>1193</v>
      </c>
      <c r="P34" s="1251"/>
      <c r="Q34" s="1252"/>
      <c r="R34" s="2110"/>
      <c r="S34" s="2110"/>
      <c r="T34" s="869"/>
    </row>
    <row r="35" spans="1:21" x14ac:dyDescent="0.2">
      <c r="A35" s="1255"/>
      <c r="B35" s="1685"/>
      <c r="C35" s="2134"/>
      <c r="D35" s="2134"/>
      <c r="E35" s="2025"/>
      <c r="F35" s="2027"/>
      <c r="G35" s="2027"/>
      <c r="H35" s="2135"/>
      <c r="I35" s="2026"/>
      <c r="J35" s="2027"/>
      <c r="K35" s="2135"/>
      <c r="L35" s="2027"/>
      <c r="M35" s="2027"/>
      <c r="N35" s="2026"/>
      <c r="O35" s="2135"/>
      <c r="P35" s="1251"/>
      <c r="Q35" s="1252"/>
      <c r="R35" s="2110"/>
      <c r="S35" s="2110"/>
      <c r="T35" s="869"/>
    </row>
    <row r="36" spans="1:21" ht="15" customHeight="1" x14ac:dyDescent="0.2">
      <c r="A36" s="1836"/>
      <c r="B36" s="1835" t="s">
        <v>42</v>
      </c>
      <c r="C36" s="2137">
        <v>2511120</v>
      </c>
      <c r="D36" s="2137">
        <v>2582746</v>
      </c>
      <c r="E36" s="2138">
        <v>0</v>
      </c>
      <c r="F36" s="2139">
        <v>677.23599999999999</v>
      </c>
      <c r="G36" s="2140">
        <v>2025.71</v>
      </c>
      <c r="H36" s="2141">
        <v>0</v>
      </c>
      <c r="I36" s="2142">
        <v>0</v>
      </c>
      <c r="J36" s="2140">
        <v>0</v>
      </c>
      <c r="K36" s="2143">
        <v>0</v>
      </c>
      <c r="L36" s="2142">
        <v>14707.498</v>
      </c>
      <c r="M36" s="2143">
        <v>2362418.034</v>
      </c>
      <c r="N36" s="2142">
        <v>10884.544</v>
      </c>
      <c r="O36" s="2141">
        <v>17036</v>
      </c>
      <c r="P36" s="2144">
        <v>0</v>
      </c>
      <c r="Q36" s="2145">
        <v>0</v>
      </c>
      <c r="R36" s="2110"/>
      <c r="S36" s="2110"/>
      <c r="T36" s="869"/>
    </row>
    <row r="37" spans="1:21" x14ac:dyDescent="0.2">
      <c r="A37" s="1247"/>
      <c r="B37" s="1685"/>
      <c r="C37" s="2134"/>
      <c r="D37" s="2134"/>
      <c r="E37" s="2025"/>
      <c r="F37" s="2027"/>
      <c r="G37" s="2027"/>
      <c r="H37" s="2135"/>
      <c r="I37" s="2026"/>
      <c r="J37" s="2027"/>
      <c r="K37" s="2135"/>
      <c r="L37" s="2027"/>
      <c r="M37" s="2027"/>
      <c r="N37" s="2026"/>
      <c r="O37" s="2135"/>
      <c r="P37" s="1251"/>
      <c r="Q37" s="1252"/>
      <c r="R37" s="2110"/>
      <c r="S37" s="2110"/>
      <c r="T37" s="869"/>
    </row>
    <row r="38" spans="1:21" x14ac:dyDescent="0.2">
      <c r="A38" s="1255" t="s">
        <v>318</v>
      </c>
      <c r="B38" s="1694" t="s">
        <v>146</v>
      </c>
      <c r="C38" s="1982">
        <v>79734</v>
      </c>
      <c r="D38" s="2134">
        <v>96336</v>
      </c>
      <c r="E38" s="2025"/>
      <c r="F38" s="2027"/>
      <c r="G38" s="2027">
        <v>1174.9987000000001</v>
      </c>
      <c r="H38" s="2135"/>
      <c r="I38" s="2026"/>
      <c r="J38" s="2027"/>
      <c r="K38" s="2135"/>
      <c r="L38" s="2027">
        <v>107.441</v>
      </c>
      <c r="M38" s="2027">
        <v>84426.365999999995</v>
      </c>
      <c r="N38" s="2026">
        <v>260</v>
      </c>
      <c r="O38" s="2135">
        <v>782</v>
      </c>
      <c r="P38" s="1251"/>
      <c r="Q38" s="1252"/>
      <c r="R38" s="2110"/>
      <c r="S38" s="2110"/>
      <c r="T38" s="869"/>
    </row>
    <row r="39" spans="1:21" x14ac:dyDescent="0.2">
      <c r="A39" s="1255" t="s">
        <v>112</v>
      </c>
      <c r="B39" s="1694" t="s">
        <v>580</v>
      </c>
      <c r="C39" s="1982">
        <v>207011</v>
      </c>
      <c r="D39" s="2134">
        <v>242477</v>
      </c>
      <c r="E39" s="2025"/>
      <c r="F39" s="2027"/>
      <c r="G39" s="2027">
        <v>26374.878000000001</v>
      </c>
      <c r="H39" s="2135"/>
      <c r="I39" s="2026"/>
      <c r="J39" s="2027"/>
      <c r="K39" s="2135"/>
      <c r="L39" s="2027">
        <v>1302.912</v>
      </c>
      <c r="M39" s="2027">
        <v>197026.21900000001</v>
      </c>
      <c r="N39" s="2026"/>
      <c r="O39" s="2135">
        <v>789</v>
      </c>
      <c r="P39" s="1251"/>
      <c r="Q39" s="1252"/>
      <c r="R39" s="2110"/>
      <c r="S39" s="2110"/>
      <c r="T39" s="869"/>
      <c r="U39" s="2149"/>
    </row>
    <row r="40" spans="1:21" x14ac:dyDescent="0.2">
      <c r="A40" s="1255" t="s">
        <v>113</v>
      </c>
      <c r="B40" s="1694" t="s">
        <v>581</v>
      </c>
      <c r="C40" s="1982">
        <v>180407</v>
      </c>
      <c r="D40" s="2134">
        <v>213796</v>
      </c>
      <c r="E40" s="2025"/>
      <c r="F40" s="2027"/>
      <c r="G40" s="2027">
        <v>21258.080000000002</v>
      </c>
      <c r="H40" s="2135"/>
      <c r="I40" s="2026"/>
      <c r="J40" s="2027"/>
      <c r="K40" s="2135"/>
      <c r="L40" s="2027">
        <v>4324.2969999999996</v>
      </c>
      <c r="M40" s="2027">
        <v>181125.44899999999</v>
      </c>
      <c r="N40" s="2026">
        <v>300</v>
      </c>
      <c r="O40" s="2135">
        <v>59</v>
      </c>
      <c r="P40" s="1251"/>
      <c r="Q40" s="1252"/>
      <c r="R40" s="2110"/>
      <c r="S40" s="2110"/>
      <c r="T40" s="869"/>
    </row>
    <row r="41" spans="1:21" x14ac:dyDescent="0.2">
      <c r="A41" s="1255" t="s">
        <v>114</v>
      </c>
      <c r="B41" s="1694" t="s">
        <v>582</v>
      </c>
      <c r="C41" s="1982">
        <v>125326</v>
      </c>
      <c r="D41" s="2134">
        <v>145911</v>
      </c>
      <c r="E41" s="2025"/>
      <c r="F41" s="2027"/>
      <c r="G41" s="2027">
        <v>14536.553</v>
      </c>
      <c r="H41" s="2135"/>
      <c r="I41" s="2026"/>
      <c r="J41" s="2027"/>
      <c r="K41" s="2135"/>
      <c r="L41" s="2027">
        <v>1836.8040000000001</v>
      </c>
      <c r="M41" s="2027">
        <v>116518.77499999999</v>
      </c>
      <c r="N41" s="2026">
        <v>700</v>
      </c>
      <c r="O41" s="2135">
        <v>2757</v>
      </c>
      <c r="P41" s="1251"/>
      <c r="Q41" s="1252"/>
      <c r="R41" s="2110"/>
      <c r="S41" s="2110"/>
      <c r="T41" s="869"/>
    </row>
    <row r="42" spans="1:21" x14ac:dyDescent="0.2">
      <c r="A42" s="1255" t="s">
        <v>115</v>
      </c>
      <c r="B42" s="1694" t="s">
        <v>1115</v>
      </c>
      <c r="C42" s="1975">
        <v>283878</v>
      </c>
      <c r="D42" s="2134">
        <v>366652</v>
      </c>
      <c r="E42" s="2025"/>
      <c r="F42" s="2027">
        <v>1812.7929999999999</v>
      </c>
      <c r="G42" s="2027">
        <v>5093.1480000000001</v>
      </c>
      <c r="H42" s="2135"/>
      <c r="I42" s="2026"/>
      <c r="J42" s="2027"/>
      <c r="K42" s="2135"/>
      <c r="L42" s="2027">
        <v>4014.7840000000001</v>
      </c>
      <c r="M42" s="2027">
        <v>314479.65000000002</v>
      </c>
      <c r="N42" s="2026"/>
      <c r="O42" s="2135">
        <v>4323</v>
      </c>
      <c r="P42" s="1251"/>
      <c r="Q42" s="1252"/>
      <c r="R42" s="2110"/>
      <c r="S42" s="2110"/>
      <c r="T42" s="869"/>
    </row>
    <row r="43" spans="1:21" x14ac:dyDescent="0.2">
      <c r="A43" s="1255"/>
      <c r="B43" s="1694"/>
      <c r="C43" s="2134"/>
      <c r="D43" s="2134"/>
      <c r="E43" s="2032"/>
      <c r="F43" s="2004"/>
      <c r="G43" s="2004"/>
      <c r="H43" s="2022"/>
      <c r="I43" s="1982"/>
      <c r="J43" s="2004"/>
      <c r="K43" s="2022"/>
      <c r="L43" s="2004"/>
      <c r="M43" s="2004"/>
      <c r="N43" s="1982"/>
      <c r="O43" s="2022"/>
      <c r="P43" s="1251"/>
      <c r="Q43" s="1252"/>
      <c r="R43" s="2110"/>
      <c r="S43" s="2110"/>
      <c r="T43" s="869"/>
    </row>
    <row r="44" spans="1:21" ht="15" customHeight="1" x14ac:dyDescent="0.2">
      <c r="A44" s="1836"/>
      <c r="B44" s="1835" t="s">
        <v>147</v>
      </c>
      <c r="C44" s="2137">
        <v>876356</v>
      </c>
      <c r="D44" s="2137">
        <v>1065172</v>
      </c>
      <c r="E44" s="2036">
        <v>0</v>
      </c>
      <c r="F44" s="2052">
        <v>1812.7929999999999</v>
      </c>
      <c r="G44" s="2051">
        <v>68437.657699999996</v>
      </c>
      <c r="H44" s="2053">
        <v>0</v>
      </c>
      <c r="I44" s="2037">
        <v>0</v>
      </c>
      <c r="J44" s="2051">
        <v>0</v>
      </c>
      <c r="K44" s="2150">
        <v>0</v>
      </c>
      <c r="L44" s="2037">
        <v>11586.237999999999</v>
      </c>
      <c r="M44" s="2150">
        <v>893576.45900000003</v>
      </c>
      <c r="N44" s="2037">
        <v>1260</v>
      </c>
      <c r="O44" s="2053">
        <v>8710</v>
      </c>
      <c r="P44" s="2144">
        <v>0</v>
      </c>
      <c r="Q44" s="2145">
        <v>0</v>
      </c>
      <c r="R44" s="2110"/>
      <c r="S44" s="2110"/>
      <c r="T44" s="869"/>
    </row>
    <row r="45" spans="1:21" x14ac:dyDescent="0.2">
      <c r="A45" s="1696"/>
      <c r="B45" s="1690"/>
      <c r="C45" s="2151"/>
      <c r="D45" s="2151"/>
      <c r="E45" s="2060"/>
      <c r="F45" s="2063"/>
      <c r="G45" s="2063"/>
      <c r="H45" s="2065"/>
      <c r="I45" s="2064"/>
      <c r="J45" s="2063"/>
      <c r="K45" s="2065"/>
      <c r="L45" s="2063"/>
      <c r="M45" s="2063"/>
      <c r="N45" s="2064"/>
      <c r="O45" s="2065"/>
      <c r="P45" s="2152"/>
      <c r="Q45" s="2153"/>
      <c r="R45" s="2110"/>
      <c r="S45" s="2110"/>
      <c r="T45" s="869"/>
    </row>
    <row r="46" spans="1:21" x14ac:dyDescent="0.2">
      <c r="A46" s="1250" t="s">
        <v>318</v>
      </c>
      <c r="B46" s="1697" t="s">
        <v>988</v>
      </c>
      <c r="C46" s="2154">
        <v>502573</v>
      </c>
      <c r="D46" s="2154">
        <v>537323</v>
      </c>
      <c r="E46" s="2155">
        <v>0</v>
      </c>
      <c r="F46" s="2156"/>
      <c r="G46" s="2157">
        <v>3.5059999999999998</v>
      </c>
      <c r="H46" s="2158"/>
      <c r="I46" s="2159"/>
      <c r="J46" s="2157"/>
      <c r="K46" s="2160"/>
      <c r="L46" s="2161">
        <v>187.43100000000001</v>
      </c>
      <c r="M46" s="2162">
        <v>434852.71600000001</v>
      </c>
      <c r="N46" s="2075">
        <v>1175</v>
      </c>
      <c r="O46" s="2162">
        <v>55331</v>
      </c>
      <c r="P46" s="2163"/>
      <c r="Q46" s="2164"/>
      <c r="R46" s="2110"/>
      <c r="S46" s="2110"/>
      <c r="T46" s="869"/>
    </row>
    <row r="47" spans="1:21" ht="13.5" thickBot="1" x14ac:dyDescent="0.25">
      <c r="A47" s="1696"/>
      <c r="B47" s="1690"/>
      <c r="C47" s="2151"/>
      <c r="D47" s="2151"/>
      <c r="E47" s="2060"/>
      <c r="F47" s="2004"/>
      <c r="G47" s="2004"/>
      <c r="H47" s="2022"/>
      <c r="I47" s="1982"/>
      <c r="J47" s="2004"/>
      <c r="K47" s="2022"/>
      <c r="L47" s="2004"/>
      <c r="M47" s="2004"/>
      <c r="N47" s="1982"/>
      <c r="O47" s="2022"/>
      <c r="P47" s="1251"/>
      <c r="Q47" s="1252"/>
      <c r="R47" s="2110"/>
      <c r="S47" s="2110"/>
    </row>
    <row r="48" spans="1:21" ht="13.5" hidden="1" thickBot="1" x14ac:dyDescent="0.25">
      <c r="A48" s="1247"/>
      <c r="B48" s="1698"/>
      <c r="C48" s="2165"/>
      <c r="D48" s="2165"/>
      <c r="E48" s="2032"/>
      <c r="F48" s="2004"/>
      <c r="G48" s="2004"/>
      <c r="H48" s="2022"/>
      <c r="I48" s="1982"/>
      <c r="J48" s="2004"/>
      <c r="K48" s="2022"/>
      <c r="L48" s="2004"/>
      <c r="M48" s="2004"/>
      <c r="N48" s="1982"/>
      <c r="O48" s="2022"/>
      <c r="P48" s="1251"/>
      <c r="Q48" s="1252"/>
      <c r="R48" s="2110"/>
      <c r="S48" s="2110"/>
    </row>
    <row r="49" spans="1:20" ht="13.5" hidden="1" thickBot="1" x14ac:dyDescent="0.25">
      <c r="A49" s="1247"/>
      <c r="B49" s="1698"/>
      <c r="C49" s="2165"/>
      <c r="D49" s="2165"/>
      <c r="E49" s="2032"/>
      <c r="F49" s="2004"/>
      <c r="G49" s="2004"/>
      <c r="H49" s="2022"/>
      <c r="I49" s="1982"/>
      <c r="J49" s="2004"/>
      <c r="K49" s="2022"/>
      <c r="L49" s="2004"/>
      <c r="M49" s="2004"/>
      <c r="N49" s="1982"/>
      <c r="O49" s="2022"/>
      <c r="P49" s="1251"/>
      <c r="Q49" s="1252"/>
      <c r="R49" s="2110"/>
      <c r="S49" s="2110"/>
    </row>
    <row r="50" spans="1:20" ht="13.5" hidden="1" thickBot="1" x14ac:dyDescent="0.25">
      <c r="A50" s="1247"/>
      <c r="B50" s="1699"/>
      <c r="C50" s="2166"/>
      <c r="D50" s="2166"/>
      <c r="E50" s="2032"/>
      <c r="F50" s="2004"/>
      <c r="G50" s="2004"/>
      <c r="H50" s="2022"/>
      <c r="I50" s="1982"/>
      <c r="J50" s="2004"/>
      <c r="K50" s="2022"/>
      <c r="L50" s="2004"/>
      <c r="M50" s="2004"/>
      <c r="N50" s="1982"/>
      <c r="O50" s="2022"/>
      <c r="P50" s="1251"/>
      <c r="Q50" s="1252"/>
      <c r="R50" s="2110"/>
      <c r="S50" s="2110"/>
    </row>
    <row r="51" spans="1:20" ht="15" customHeight="1" thickBot="1" x14ac:dyDescent="0.25">
      <c r="A51" s="1837"/>
      <c r="B51" s="1838" t="s">
        <v>407</v>
      </c>
      <c r="C51" s="2167">
        <v>4719613</v>
      </c>
      <c r="D51" s="2167">
        <v>5062554</v>
      </c>
      <c r="E51" s="2168">
        <v>0</v>
      </c>
      <c r="F51" s="2169">
        <v>2490.029</v>
      </c>
      <c r="G51" s="2170">
        <v>125053.52669999999</v>
      </c>
      <c r="H51" s="2171">
        <v>0</v>
      </c>
      <c r="I51" s="2172">
        <v>0</v>
      </c>
      <c r="J51" s="2170">
        <v>0</v>
      </c>
      <c r="K51" s="2171">
        <v>0</v>
      </c>
      <c r="L51" s="2172">
        <v>49806.012999999992</v>
      </c>
      <c r="M51" s="2171">
        <v>4433109.0219999999</v>
      </c>
      <c r="N51" s="2173">
        <v>16206.544</v>
      </c>
      <c r="O51" s="2171">
        <v>85955</v>
      </c>
      <c r="P51" s="2174">
        <v>0</v>
      </c>
      <c r="Q51" s="2175">
        <v>0</v>
      </c>
      <c r="R51" s="2110"/>
      <c r="S51" s="2110"/>
      <c r="T51" s="869"/>
    </row>
    <row r="52" spans="1:20" x14ac:dyDescent="0.2">
      <c r="E52" s="864"/>
      <c r="F52" s="864"/>
      <c r="G52" s="864"/>
      <c r="H52" s="864"/>
      <c r="I52" s="864"/>
      <c r="J52" s="864"/>
      <c r="K52" s="864"/>
      <c r="L52" s="864"/>
      <c r="M52" s="864"/>
      <c r="N52" s="864"/>
      <c r="O52" s="864"/>
      <c r="P52" s="864"/>
      <c r="Q52" s="864"/>
      <c r="R52" s="2110"/>
      <c r="S52" s="2110"/>
    </row>
    <row r="53" spans="1:20" x14ac:dyDescent="0.2">
      <c r="E53" s="864"/>
      <c r="F53" s="864"/>
      <c r="G53" s="864"/>
      <c r="H53" s="864"/>
      <c r="I53" s="864"/>
      <c r="J53" s="864"/>
      <c r="K53" s="864"/>
      <c r="L53" s="864"/>
      <c r="M53" s="864"/>
      <c r="N53" s="2176"/>
      <c r="O53" s="864"/>
      <c r="P53" s="864"/>
      <c r="Q53" s="864"/>
      <c r="R53" s="2110"/>
      <c r="S53" s="2110"/>
    </row>
    <row r="54" spans="1:20" x14ac:dyDescent="0.2">
      <c r="K54" s="869"/>
      <c r="O54" s="869"/>
      <c r="Q54" s="869"/>
      <c r="R54" s="2110"/>
      <c r="S54" s="2110"/>
    </row>
    <row r="55" spans="1:20" x14ac:dyDescent="0.2">
      <c r="M55" s="869"/>
      <c r="N55" s="869"/>
      <c r="R55" s="2110"/>
      <c r="S55" s="2110"/>
    </row>
    <row r="56" spans="1:20" x14ac:dyDescent="0.2">
      <c r="M56" s="2149"/>
      <c r="O56" s="869"/>
      <c r="R56" s="2110"/>
      <c r="S56" s="2110"/>
    </row>
    <row r="57" spans="1:20" x14ac:dyDescent="0.2">
      <c r="N57" s="869"/>
      <c r="R57" s="2110"/>
      <c r="S57" s="2110"/>
    </row>
    <row r="58" spans="1:20" x14ac:dyDescent="0.2">
      <c r="N58" s="869"/>
      <c r="O58" s="869"/>
      <c r="R58" s="2110"/>
      <c r="S58" s="2110"/>
    </row>
    <row r="59" spans="1:20" x14ac:dyDescent="0.2">
      <c r="N59" s="869"/>
      <c r="R59" s="2110"/>
      <c r="S59" s="2110"/>
    </row>
    <row r="60" spans="1:20" x14ac:dyDescent="0.2">
      <c r="R60" s="2149"/>
    </row>
  </sheetData>
  <mergeCells count="5">
    <mergeCell ref="A4:Q4"/>
    <mergeCell ref="F9:O9"/>
    <mergeCell ref="P9:Q9"/>
    <mergeCell ref="F10:K10"/>
    <mergeCell ref="L10:O10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zoomScale="110" zoomScaleNormal="110" workbookViewId="0">
      <selection activeCell="R2" sqref="R2"/>
    </sheetView>
  </sheetViews>
  <sheetFormatPr defaultRowHeight="12.75" x14ac:dyDescent="0.2"/>
  <cols>
    <col min="1" max="1" width="4.28515625" style="2261" customWidth="1"/>
    <col min="2" max="2" width="38.85546875" style="2261" customWidth="1"/>
    <col min="3" max="18" width="9.7109375" style="2261" customWidth="1"/>
    <col min="19" max="19" width="7.5703125" style="2261" customWidth="1"/>
    <col min="20" max="20" width="8.42578125" style="2261" customWidth="1"/>
    <col min="21" max="21" width="12.85546875" style="2261" customWidth="1"/>
    <col min="22" max="256" width="9.140625" style="2261"/>
    <col min="257" max="257" width="4.28515625" style="2261" customWidth="1"/>
    <col min="258" max="258" width="43.7109375" style="2261" customWidth="1"/>
    <col min="259" max="274" width="9.7109375" style="2261" customWidth="1"/>
    <col min="275" max="276" width="7.5703125" style="2261" customWidth="1"/>
    <col min="277" max="512" width="9.140625" style="2261"/>
    <col min="513" max="513" width="4.28515625" style="2261" customWidth="1"/>
    <col min="514" max="514" width="43.7109375" style="2261" customWidth="1"/>
    <col min="515" max="530" width="9.7109375" style="2261" customWidth="1"/>
    <col min="531" max="532" width="7.5703125" style="2261" customWidth="1"/>
    <col min="533" max="768" width="9.140625" style="2261"/>
    <col min="769" max="769" width="4.28515625" style="2261" customWidth="1"/>
    <col min="770" max="770" width="43.7109375" style="2261" customWidth="1"/>
    <col min="771" max="786" width="9.7109375" style="2261" customWidth="1"/>
    <col min="787" max="788" width="7.5703125" style="2261" customWidth="1"/>
    <col min="789" max="1024" width="9.140625" style="2261"/>
    <col min="1025" max="1025" width="4.28515625" style="2261" customWidth="1"/>
    <col min="1026" max="1026" width="43.7109375" style="2261" customWidth="1"/>
    <col min="1027" max="1042" width="9.7109375" style="2261" customWidth="1"/>
    <col min="1043" max="1044" width="7.5703125" style="2261" customWidth="1"/>
    <col min="1045" max="1280" width="9.140625" style="2261"/>
    <col min="1281" max="1281" width="4.28515625" style="2261" customWidth="1"/>
    <col min="1282" max="1282" width="43.7109375" style="2261" customWidth="1"/>
    <col min="1283" max="1298" width="9.7109375" style="2261" customWidth="1"/>
    <col min="1299" max="1300" width="7.5703125" style="2261" customWidth="1"/>
    <col min="1301" max="1536" width="9.140625" style="2261"/>
    <col min="1537" max="1537" width="4.28515625" style="2261" customWidth="1"/>
    <col min="1538" max="1538" width="43.7109375" style="2261" customWidth="1"/>
    <col min="1539" max="1554" width="9.7109375" style="2261" customWidth="1"/>
    <col min="1555" max="1556" width="7.5703125" style="2261" customWidth="1"/>
    <col min="1557" max="1792" width="9.140625" style="2261"/>
    <col min="1793" max="1793" width="4.28515625" style="2261" customWidth="1"/>
    <col min="1794" max="1794" width="43.7109375" style="2261" customWidth="1"/>
    <col min="1795" max="1810" width="9.7109375" style="2261" customWidth="1"/>
    <col min="1811" max="1812" width="7.5703125" style="2261" customWidth="1"/>
    <col min="1813" max="2048" width="9.140625" style="2261"/>
    <col min="2049" max="2049" width="4.28515625" style="2261" customWidth="1"/>
    <col min="2050" max="2050" width="43.7109375" style="2261" customWidth="1"/>
    <col min="2051" max="2066" width="9.7109375" style="2261" customWidth="1"/>
    <col min="2067" max="2068" width="7.5703125" style="2261" customWidth="1"/>
    <col min="2069" max="2304" width="9.140625" style="2261"/>
    <col min="2305" max="2305" width="4.28515625" style="2261" customWidth="1"/>
    <col min="2306" max="2306" width="43.7109375" style="2261" customWidth="1"/>
    <col min="2307" max="2322" width="9.7109375" style="2261" customWidth="1"/>
    <col min="2323" max="2324" width="7.5703125" style="2261" customWidth="1"/>
    <col min="2325" max="2560" width="9.140625" style="2261"/>
    <col min="2561" max="2561" width="4.28515625" style="2261" customWidth="1"/>
    <col min="2562" max="2562" width="43.7109375" style="2261" customWidth="1"/>
    <col min="2563" max="2578" width="9.7109375" style="2261" customWidth="1"/>
    <col min="2579" max="2580" width="7.5703125" style="2261" customWidth="1"/>
    <col min="2581" max="2816" width="9.140625" style="2261"/>
    <col min="2817" max="2817" width="4.28515625" style="2261" customWidth="1"/>
    <col min="2818" max="2818" width="43.7109375" style="2261" customWidth="1"/>
    <col min="2819" max="2834" width="9.7109375" style="2261" customWidth="1"/>
    <col min="2835" max="2836" width="7.5703125" style="2261" customWidth="1"/>
    <col min="2837" max="3072" width="9.140625" style="2261"/>
    <col min="3073" max="3073" width="4.28515625" style="2261" customWidth="1"/>
    <col min="3074" max="3074" width="43.7109375" style="2261" customWidth="1"/>
    <col min="3075" max="3090" width="9.7109375" style="2261" customWidth="1"/>
    <col min="3091" max="3092" width="7.5703125" style="2261" customWidth="1"/>
    <col min="3093" max="3328" width="9.140625" style="2261"/>
    <col min="3329" max="3329" width="4.28515625" style="2261" customWidth="1"/>
    <col min="3330" max="3330" width="43.7109375" style="2261" customWidth="1"/>
    <col min="3331" max="3346" width="9.7109375" style="2261" customWidth="1"/>
    <col min="3347" max="3348" width="7.5703125" style="2261" customWidth="1"/>
    <col min="3349" max="3584" width="9.140625" style="2261"/>
    <col min="3585" max="3585" width="4.28515625" style="2261" customWidth="1"/>
    <col min="3586" max="3586" width="43.7109375" style="2261" customWidth="1"/>
    <col min="3587" max="3602" width="9.7109375" style="2261" customWidth="1"/>
    <col min="3603" max="3604" width="7.5703125" style="2261" customWidth="1"/>
    <col min="3605" max="3840" width="9.140625" style="2261"/>
    <col min="3841" max="3841" width="4.28515625" style="2261" customWidth="1"/>
    <col min="3842" max="3842" width="43.7109375" style="2261" customWidth="1"/>
    <col min="3843" max="3858" width="9.7109375" style="2261" customWidth="1"/>
    <col min="3859" max="3860" width="7.5703125" style="2261" customWidth="1"/>
    <col min="3861" max="4096" width="9.140625" style="2261"/>
    <col min="4097" max="4097" width="4.28515625" style="2261" customWidth="1"/>
    <col min="4098" max="4098" width="43.7109375" style="2261" customWidth="1"/>
    <col min="4099" max="4114" width="9.7109375" style="2261" customWidth="1"/>
    <col min="4115" max="4116" width="7.5703125" style="2261" customWidth="1"/>
    <col min="4117" max="4352" width="9.140625" style="2261"/>
    <col min="4353" max="4353" width="4.28515625" style="2261" customWidth="1"/>
    <col min="4354" max="4354" width="43.7109375" style="2261" customWidth="1"/>
    <col min="4355" max="4370" width="9.7109375" style="2261" customWidth="1"/>
    <col min="4371" max="4372" width="7.5703125" style="2261" customWidth="1"/>
    <col min="4373" max="4608" width="9.140625" style="2261"/>
    <col min="4609" max="4609" width="4.28515625" style="2261" customWidth="1"/>
    <col min="4610" max="4610" width="43.7109375" style="2261" customWidth="1"/>
    <col min="4611" max="4626" width="9.7109375" style="2261" customWidth="1"/>
    <col min="4627" max="4628" width="7.5703125" style="2261" customWidth="1"/>
    <col min="4629" max="4864" width="9.140625" style="2261"/>
    <col min="4865" max="4865" width="4.28515625" style="2261" customWidth="1"/>
    <col min="4866" max="4866" width="43.7109375" style="2261" customWidth="1"/>
    <col min="4867" max="4882" width="9.7109375" style="2261" customWidth="1"/>
    <col min="4883" max="4884" width="7.5703125" style="2261" customWidth="1"/>
    <col min="4885" max="5120" width="9.140625" style="2261"/>
    <col min="5121" max="5121" width="4.28515625" style="2261" customWidth="1"/>
    <col min="5122" max="5122" width="43.7109375" style="2261" customWidth="1"/>
    <col min="5123" max="5138" width="9.7109375" style="2261" customWidth="1"/>
    <col min="5139" max="5140" width="7.5703125" style="2261" customWidth="1"/>
    <col min="5141" max="5376" width="9.140625" style="2261"/>
    <col min="5377" max="5377" width="4.28515625" style="2261" customWidth="1"/>
    <col min="5378" max="5378" width="43.7109375" style="2261" customWidth="1"/>
    <col min="5379" max="5394" width="9.7109375" style="2261" customWidth="1"/>
    <col min="5395" max="5396" width="7.5703125" style="2261" customWidth="1"/>
    <col min="5397" max="5632" width="9.140625" style="2261"/>
    <col min="5633" max="5633" width="4.28515625" style="2261" customWidth="1"/>
    <col min="5634" max="5634" width="43.7109375" style="2261" customWidth="1"/>
    <col min="5635" max="5650" width="9.7109375" style="2261" customWidth="1"/>
    <col min="5651" max="5652" width="7.5703125" style="2261" customWidth="1"/>
    <col min="5653" max="5888" width="9.140625" style="2261"/>
    <col min="5889" max="5889" width="4.28515625" style="2261" customWidth="1"/>
    <col min="5890" max="5890" width="43.7109375" style="2261" customWidth="1"/>
    <col min="5891" max="5906" width="9.7109375" style="2261" customWidth="1"/>
    <col min="5907" max="5908" width="7.5703125" style="2261" customWidth="1"/>
    <col min="5909" max="6144" width="9.140625" style="2261"/>
    <col min="6145" max="6145" width="4.28515625" style="2261" customWidth="1"/>
    <col min="6146" max="6146" width="43.7109375" style="2261" customWidth="1"/>
    <col min="6147" max="6162" width="9.7109375" style="2261" customWidth="1"/>
    <col min="6163" max="6164" width="7.5703125" style="2261" customWidth="1"/>
    <col min="6165" max="6400" width="9.140625" style="2261"/>
    <col min="6401" max="6401" width="4.28515625" style="2261" customWidth="1"/>
    <col min="6402" max="6402" width="43.7109375" style="2261" customWidth="1"/>
    <col min="6403" max="6418" width="9.7109375" style="2261" customWidth="1"/>
    <col min="6419" max="6420" width="7.5703125" style="2261" customWidth="1"/>
    <col min="6421" max="6656" width="9.140625" style="2261"/>
    <col min="6657" max="6657" width="4.28515625" style="2261" customWidth="1"/>
    <col min="6658" max="6658" width="43.7109375" style="2261" customWidth="1"/>
    <col min="6659" max="6674" width="9.7109375" style="2261" customWidth="1"/>
    <col min="6675" max="6676" width="7.5703125" style="2261" customWidth="1"/>
    <col min="6677" max="6912" width="9.140625" style="2261"/>
    <col min="6913" max="6913" width="4.28515625" style="2261" customWidth="1"/>
    <col min="6914" max="6914" width="43.7109375" style="2261" customWidth="1"/>
    <col min="6915" max="6930" width="9.7109375" style="2261" customWidth="1"/>
    <col min="6931" max="6932" width="7.5703125" style="2261" customWidth="1"/>
    <col min="6933" max="7168" width="9.140625" style="2261"/>
    <col min="7169" max="7169" width="4.28515625" style="2261" customWidth="1"/>
    <col min="7170" max="7170" width="43.7109375" style="2261" customWidth="1"/>
    <col min="7171" max="7186" width="9.7109375" style="2261" customWidth="1"/>
    <col min="7187" max="7188" width="7.5703125" style="2261" customWidth="1"/>
    <col min="7189" max="7424" width="9.140625" style="2261"/>
    <col min="7425" max="7425" width="4.28515625" style="2261" customWidth="1"/>
    <col min="7426" max="7426" width="43.7109375" style="2261" customWidth="1"/>
    <col min="7427" max="7442" width="9.7109375" style="2261" customWidth="1"/>
    <col min="7443" max="7444" width="7.5703125" style="2261" customWidth="1"/>
    <col min="7445" max="7680" width="9.140625" style="2261"/>
    <col min="7681" max="7681" width="4.28515625" style="2261" customWidth="1"/>
    <col min="7682" max="7682" width="43.7109375" style="2261" customWidth="1"/>
    <col min="7683" max="7698" width="9.7109375" style="2261" customWidth="1"/>
    <col min="7699" max="7700" width="7.5703125" style="2261" customWidth="1"/>
    <col min="7701" max="7936" width="9.140625" style="2261"/>
    <col min="7937" max="7937" width="4.28515625" style="2261" customWidth="1"/>
    <col min="7938" max="7938" width="43.7109375" style="2261" customWidth="1"/>
    <col min="7939" max="7954" width="9.7109375" style="2261" customWidth="1"/>
    <col min="7955" max="7956" width="7.5703125" style="2261" customWidth="1"/>
    <col min="7957" max="8192" width="9.140625" style="2261"/>
    <col min="8193" max="8193" width="4.28515625" style="2261" customWidth="1"/>
    <col min="8194" max="8194" width="43.7109375" style="2261" customWidth="1"/>
    <col min="8195" max="8210" width="9.7109375" style="2261" customWidth="1"/>
    <col min="8211" max="8212" width="7.5703125" style="2261" customWidth="1"/>
    <col min="8213" max="8448" width="9.140625" style="2261"/>
    <col min="8449" max="8449" width="4.28515625" style="2261" customWidth="1"/>
    <col min="8450" max="8450" width="43.7109375" style="2261" customWidth="1"/>
    <col min="8451" max="8466" width="9.7109375" style="2261" customWidth="1"/>
    <col min="8467" max="8468" width="7.5703125" style="2261" customWidth="1"/>
    <col min="8469" max="8704" width="9.140625" style="2261"/>
    <col min="8705" max="8705" width="4.28515625" style="2261" customWidth="1"/>
    <col min="8706" max="8706" width="43.7109375" style="2261" customWidth="1"/>
    <col min="8707" max="8722" width="9.7109375" style="2261" customWidth="1"/>
    <col min="8723" max="8724" width="7.5703125" style="2261" customWidth="1"/>
    <col min="8725" max="8960" width="9.140625" style="2261"/>
    <col min="8961" max="8961" width="4.28515625" style="2261" customWidth="1"/>
    <col min="8962" max="8962" width="43.7109375" style="2261" customWidth="1"/>
    <col min="8963" max="8978" width="9.7109375" style="2261" customWidth="1"/>
    <col min="8979" max="8980" width="7.5703125" style="2261" customWidth="1"/>
    <col min="8981" max="9216" width="9.140625" style="2261"/>
    <col min="9217" max="9217" width="4.28515625" style="2261" customWidth="1"/>
    <col min="9218" max="9218" width="43.7109375" style="2261" customWidth="1"/>
    <col min="9219" max="9234" width="9.7109375" style="2261" customWidth="1"/>
    <col min="9235" max="9236" width="7.5703125" style="2261" customWidth="1"/>
    <col min="9237" max="9472" width="9.140625" style="2261"/>
    <col min="9473" max="9473" width="4.28515625" style="2261" customWidth="1"/>
    <col min="9474" max="9474" width="43.7109375" style="2261" customWidth="1"/>
    <col min="9475" max="9490" width="9.7109375" style="2261" customWidth="1"/>
    <col min="9491" max="9492" width="7.5703125" style="2261" customWidth="1"/>
    <col min="9493" max="9728" width="9.140625" style="2261"/>
    <col min="9729" max="9729" width="4.28515625" style="2261" customWidth="1"/>
    <col min="9730" max="9730" width="43.7109375" style="2261" customWidth="1"/>
    <col min="9731" max="9746" width="9.7109375" style="2261" customWidth="1"/>
    <col min="9747" max="9748" width="7.5703125" style="2261" customWidth="1"/>
    <col min="9749" max="9984" width="9.140625" style="2261"/>
    <col min="9985" max="9985" width="4.28515625" style="2261" customWidth="1"/>
    <col min="9986" max="9986" width="43.7109375" style="2261" customWidth="1"/>
    <col min="9987" max="10002" width="9.7109375" style="2261" customWidth="1"/>
    <col min="10003" max="10004" width="7.5703125" style="2261" customWidth="1"/>
    <col min="10005" max="10240" width="9.140625" style="2261"/>
    <col min="10241" max="10241" width="4.28515625" style="2261" customWidth="1"/>
    <col min="10242" max="10242" width="43.7109375" style="2261" customWidth="1"/>
    <col min="10243" max="10258" width="9.7109375" style="2261" customWidth="1"/>
    <col min="10259" max="10260" width="7.5703125" style="2261" customWidth="1"/>
    <col min="10261" max="10496" width="9.140625" style="2261"/>
    <col min="10497" max="10497" width="4.28515625" style="2261" customWidth="1"/>
    <col min="10498" max="10498" width="43.7109375" style="2261" customWidth="1"/>
    <col min="10499" max="10514" width="9.7109375" style="2261" customWidth="1"/>
    <col min="10515" max="10516" width="7.5703125" style="2261" customWidth="1"/>
    <col min="10517" max="10752" width="9.140625" style="2261"/>
    <col min="10753" max="10753" width="4.28515625" style="2261" customWidth="1"/>
    <col min="10754" max="10754" width="43.7109375" style="2261" customWidth="1"/>
    <col min="10755" max="10770" width="9.7109375" style="2261" customWidth="1"/>
    <col min="10771" max="10772" width="7.5703125" style="2261" customWidth="1"/>
    <col min="10773" max="11008" width="9.140625" style="2261"/>
    <col min="11009" max="11009" width="4.28515625" style="2261" customWidth="1"/>
    <col min="11010" max="11010" width="43.7109375" style="2261" customWidth="1"/>
    <col min="11011" max="11026" width="9.7109375" style="2261" customWidth="1"/>
    <col min="11027" max="11028" width="7.5703125" style="2261" customWidth="1"/>
    <col min="11029" max="11264" width="9.140625" style="2261"/>
    <col min="11265" max="11265" width="4.28515625" style="2261" customWidth="1"/>
    <col min="11266" max="11266" width="43.7109375" style="2261" customWidth="1"/>
    <col min="11267" max="11282" width="9.7109375" style="2261" customWidth="1"/>
    <col min="11283" max="11284" width="7.5703125" style="2261" customWidth="1"/>
    <col min="11285" max="11520" width="9.140625" style="2261"/>
    <col min="11521" max="11521" width="4.28515625" style="2261" customWidth="1"/>
    <col min="11522" max="11522" width="43.7109375" style="2261" customWidth="1"/>
    <col min="11523" max="11538" width="9.7109375" style="2261" customWidth="1"/>
    <col min="11539" max="11540" width="7.5703125" style="2261" customWidth="1"/>
    <col min="11541" max="11776" width="9.140625" style="2261"/>
    <col min="11777" max="11777" width="4.28515625" style="2261" customWidth="1"/>
    <col min="11778" max="11778" width="43.7109375" style="2261" customWidth="1"/>
    <col min="11779" max="11794" width="9.7109375" style="2261" customWidth="1"/>
    <col min="11795" max="11796" width="7.5703125" style="2261" customWidth="1"/>
    <col min="11797" max="12032" width="9.140625" style="2261"/>
    <col min="12033" max="12033" width="4.28515625" style="2261" customWidth="1"/>
    <col min="12034" max="12034" width="43.7109375" style="2261" customWidth="1"/>
    <col min="12035" max="12050" width="9.7109375" style="2261" customWidth="1"/>
    <col min="12051" max="12052" width="7.5703125" style="2261" customWidth="1"/>
    <col min="12053" max="12288" width="9.140625" style="2261"/>
    <col min="12289" max="12289" width="4.28515625" style="2261" customWidth="1"/>
    <col min="12290" max="12290" width="43.7109375" style="2261" customWidth="1"/>
    <col min="12291" max="12306" width="9.7109375" style="2261" customWidth="1"/>
    <col min="12307" max="12308" width="7.5703125" style="2261" customWidth="1"/>
    <col min="12309" max="12544" width="9.140625" style="2261"/>
    <col min="12545" max="12545" width="4.28515625" style="2261" customWidth="1"/>
    <col min="12546" max="12546" width="43.7109375" style="2261" customWidth="1"/>
    <col min="12547" max="12562" width="9.7109375" style="2261" customWidth="1"/>
    <col min="12563" max="12564" width="7.5703125" style="2261" customWidth="1"/>
    <col min="12565" max="12800" width="9.140625" style="2261"/>
    <col min="12801" max="12801" width="4.28515625" style="2261" customWidth="1"/>
    <col min="12802" max="12802" width="43.7109375" style="2261" customWidth="1"/>
    <col min="12803" max="12818" width="9.7109375" style="2261" customWidth="1"/>
    <col min="12819" max="12820" width="7.5703125" style="2261" customWidth="1"/>
    <col min="12821" max="13056" width="9.140625" style="2261"/>
    <col min="13057" max="13057" width="4.28515625" style="2261" customWidth="1"/>
    <col min="13058" max="13058" width="43.7109375" style="2261" customWidth="1"/>
    <col min="13059" max="13074" width="9.7109375" style="2261" customWidth="1"/>
    <col min="13075" max="13076" width="7.5703125" style="2261" customWidth="1"/>
    <col min="13077" max="13312" width="9.140625" style="2261"/>
    <col min="13313" max="13313" width="4.28515625" style="2261" customWidth="1"/>
    <col min="13314" max="13314" width="43.7109375" style="2261" customWidth="1"/>
    <col min="13315" max="13330" width="9.7109375" style="2261" customWidth="1"/>
    <col min="13331" max="13332" width="7.5703125" style="2261" customWidth="1"/>
    <col min="13333" max="13568" width="9.140625" style="2261"/>
    <col min="13569" max="13569" width="4.28515625" style="2261" customWidth="1"/>
    <col min="13570" max="13570" width="43.7109375" style="2261" customWidth="1"/>
    <col min="13571" max="13586" width="9.7109375" style="2261" customWidth="1"/>
    <col min="13587" max="13588" width="7.5703125" style="2261" customWidth="1"/>
    <col min="13589" max="13824" width="9.140625" style="2261"/>
    <col min="13825" max="13825" width="4.28515625" style="2261" customWidth="1"/>
    <col min="13826" max="13826" width="43.7109375" style="2261" customWidth="1"/>
    <col min="13827" max="13842" width="9.7109375" style="2261" customWidth="1"/>
    <col min="13843" max="13844" width="7.5703125" style="2261" customWidth="1"/>
    <col min="13845" max="14080" width="9.140625" style="2261"/>
    <col min="14081" max="14081" width="4.28515625" style="2261" customWidth="1"/>
    <col min="14082" max="14082" width="43.7109375" style="2261" customWidth="1"/>
    <col min="14083" max="14098" width="9.7109375" style="2261" customWidth="1"/>
    <col min="14099" max="14100" width="7.5703125" style="2261" customWidth="1"/>
    <col min="14101" max="14336" width="9.140625" style="2261"/>
    <col min="14337" max="14337" width="4.28515625" style="2261" customWidth="1"/>
    <col min="14338" max="14338" width="43.7109375" style="2261" customWidth="1"/>
    <col min="14339" max="14354" width="9.7109375" style="2261" customWidth="1"/>
    <col min="14355" max="14356" width="7.5703125" style="2261" customWidth="1"/>
    <col min="14357" max="14592" width="9.140625" style="2261"/>
    <col min="14593" max="14593" width="4.28515625" style="2261" customWidth="1"/>
    <col min="14594" max="14594" width="43.7109375" style="2261" customWidth="1"/>
    <col min="14595" max="14610" width="9.7109375" style="2261" customWidth="1"/>
    <col min="14611" max="14612" width="7.5703125" style="2261" customWidth="1"/>
    <col min="14613" max="14848" width="9.140625" style="2261"/>
    <col min="14849" max="14849" width="4.28515625" style="2261" customWidth="1"/>
    <col min="14850" max="14850" width="43.7109375" style="2261" customWidth="1"/>
    <col min="14851" max="14866" width="9.7109375" style="2261" customWidth="1"/>
    <col min="14867" max="14868" width="7.5703125" style="2261" customWidth="1"/>
    <col min="14869" max="15104" width="9.140625" style="2261"/>
    <col min="15105" max="15105" width="4.28515625" style="2261" customWidth="1"/>
    <col min="15106" max="15106" width="43.7109375" style="2261" customWidth="1"/>
    <col min="15107" max="15122" width="9.7109375" style="2261" customWidth="1"/>
    <col min="15123" max="15124" width="7.5703125" style="2261" customWidth="1"/>
    <col min="15125" max="15360" width="9.140625" style="2261"/>
    <col min="15361" max="15361" width="4.28515625" style="2261" customWidth="1"/>
    <col min="15362" max="15362" width="43.7109375" style="2261" customWidth="1"/>
    <col min="15363" max="15378" width="9.7109375" style="2261" customWidth="1"/>
    <col min="15379" max="15380" width="7.5703125" style="2261" customWidth="1"/>
    <col min="15381" max="15616" width="9.140625" style="2261"/>
    <col min="15617" max="15617" width="4.28515625" style="2261" customWidth="1"/>
    <col min="15618" max="15618" width="43.7109375" style="2261" customWidth="1"/>
    <col min="15619" max="15634" width="9.7109375" style="2261" customWidth="1"/>
    <col min="15635" max="15636" width="7.5703125" style="2261" customWidth="1"/>
    <col min="15637" max="15872" width="9.140625" style="2261"/>
    <col min="15873" max="15873" width="4.28515625" style="2261" customWidth="1"/>
    <col min="15874" max="15874" width="43.7109375" style="2261" customWidth="1"/>
    <col min="15875" max="15890" width="9.7109375" style="2261" customWidth="1"/>
    <col min="15891" max="15892" width="7.5703125" style="2261" customWidth="1"/>
    <col min="15893" max="16128" width="9.140625" style="2261"/>
    <col min="16129" max="16129" width="4.28515625" style="2261" customWidth="1"/>
    <col min="16130" max="16130" width="43.7109375" style="2261" customWidth="1"/>
    <col min="16131" max="16146" width="9.7109375" style="2261" customWidth="1"/>
    <col min="16147" max="16148" width="7.5703125" style="2261" customWidth="1"/>
    <col min="16149" max="16384" width="9.140625" style="2261"/>
  </cols>
  <sheetData>
    <row r="1" spans="1:21" x14ac:dyDescent="0.2">
      <c r="Q1" s="52"/>
      <c r="R1" s="5"/>
    </row>
    <row r="2" spans="1:21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2177"/>
      <c r="Q2" s="2104"/>
      <c r="R2" s="2177" t="s">
        <v>1215</v>
      </c>
      <c r="S2" s="52"/>
      <c r="T2" s="52"/>
    </row>
    <row r="3" spans="1:21" x14ac:dyDescent="0.2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2177"/>
      <c r="Q3" s="2104"/>
      <c r="R3" s="2177" t="s">
        <v>55</v>
      </c>
      <c r="S3" s="52"/>
      <c r="T3" s="52"/>
    </row>
    <row r="4" spans="1:21" x14ac:dyDescent="0.2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2177"/>
      <c r="Q4" s="2104"/>
      <c r="R4" s="2177"/>
      <c r="S4" s="52"/>
      <c r="T4" s="52"/>
    </row>
    <row r="5" spans="1:21" ht="22.5" customHeight="1" x14ac:dyDescent="0.2">
      <c r="A5" s="2447" t="s">
        <v>1214</v>
      </c>
      <c r="B5" s="2447"/>
      <c r="C5" s="2447"/>
      <c r="D5" s="2447"/>
      <c r="E5" s="2447"/>
      <c r="F5" s="2447"/>
      <c r="G5" s="2447"/>
      <c r="H5" s="2447"/>
      <c r="I5" s="2447"/>
      <c r="J5" s="2447"/>
      <c r="K5" s="2447"/>
      <c r="L5" s="2447"/>
      <c r="M5" s="2447"/>
      <c r="N5" s="2447"/>
      <c r="O5" s="2447"/>
      <c r="P5" s="2447"/>
      <c r="Q5" s="2447"/>
      <c r="R5" s="2447"/>
      <c r="S5" s="2274"/>
      <c r="T5" s="2274"/>
    </row>
    <row r="6" spans="1:21" ht="22.5" customHeight="1" x14ac:dyDescent="0.2">
      <c r="A6" s="2280"/>
      <c r="B6" s="2280"/>
      <c r="C6" s="2280"/>
      <c r="D6" s="2280"/>
      <c r="E6" s="2280"/>
      <c r="F6" s="2280"/>
      <c r="G6" s="2280"/>
      <c r="H6" s="2280"/>
      <c r="I6" s="2280"/>
      <c r="J6" s="2280"/>
      <c r="K6" s="2280"/>
      <c r="L6" s="2280"/>
      <c r="M6" s="2280"/>
      <c r="N6" s="2280"/>
      <c r="O6" s="2280"/>
      <c r="P6" s="2280"/>
      <c r="Q6" s="2280"/>
      <c r="R6" s="2280"/>
      <c r="S6" s="2280"/>
      <c r="T6" s="2280"/>
    </row>
    <row r="7" spans="1:21" x14ac:dyDescent="0.2">
      <c r="A7" s="52"/>
      <c r="B7" s="2447"/>
      <c r="C7" s="2447"/>
      <c r="D7" s="2447"/>
      <c r="E7" s="2447"/>
      <c r="F7" s="2447"/>
      <c r="G7" s="2447"/>
      <c r="H7" s="2447"/>
      <c r="I7" s="2447"/>
      <c r="J7" s="2447"/>
      <c r="K7" s="2447"/>
      <c r="L7" s="2447"/>
      <c r="M7" s="2447"/>
      <c r="N7" s="2447"/>
      <c r="O7" s="2447"/>
      <c r="P7" s="2447"/>
      <c r="Q7" s="2447"/>
      <c r="R7" s="2447"/>
      <c r="S7" s="2274"/>
      <c r="T7" s="2274"/>
    </row>
    <row r="8" spans="1:21" ht="13.5" thickBo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678" t="s">
        <v>632</v>
      </c>
      <c r="S8" s="52"/>
      <c r="T8" s="52"/>
    </row>
    <row r="9" spans="1:21" ht="20.100000000000001" customHeight="1" thickBot="1" x14ac:dyDescent="0.25">
      <c r="A9" s="1700"/>
      <c r="B9" s="1857"/>
      <c r="C9" s="2448" t="s">
        <v>1253</v>
      </c>
      <c r="D9" s="2448"/>
      <c r="E9" s="2448"/>
      <c r="F9" s="2448"/>
      <c r="G9" s="2448"/>
      <c r="H9" s="2448"/>
      <c r="I9" s="2448"/>
      <c r="J9" s="2448"/>
      <c r="K9" s="2448"/>
      <c r="L9" s="2448"/>
      <c r="M9" s="2449"/>
      <c r="N9" s="2449"/>
      <c r="O9" s="2449"/>
      <c r="P9" s="2449"/>
      <c r="Q9" s="2449"/>
      <c r="R9" s="2450"/>
      <c r="S9" s="659"/>
      <c r="T9" s="659"/>
    </row>
    <row r="10" spans="1:21" ht="20.25" customHeight="1" thickBot="1" x14ac:dyDescent="0.25">
      <c r="A10" s="1701"/>
      <c r="B10" s="1858"/>
      <c r="C10" s="2451" t="s">
        <v>578</v>
      </c>
      <c r="D10" s="2451"/>
      <c r="E10" s="2451"/>
      <c r="F10" s="2451"/>
      <c r="G10" s="2451"/>
      <c r="H10" s="2451"/>
      <c r="I10" s="2451"/>
      <c r="J10" s="2451"/>
      <c r="K10" s="2452"/>
      <c r="L10" s="1859"/>
      <c r="M10" s="2453" t="s">
        <v>1254</v>
      </c>
      <c r="N10" s="2451"/>
      <c r="O10" s="2451"/>
      <c r="P10" s="2451"/>
      <c r="Q10" s="2451"/>
      <c r="R10" s="2454"/>
      <c r="S10" s="659"/>
      <c r="T10" s="659"/>
    </row>
    <row r="11" spans="1:21" ht="47.25" customHeight="1" x14ac:dyDescent="0.2">
      <c r="A11" s="1702" t="s">
        <v>360</v>
      </c>
      <c r="B11" s="1702" t="s">
        <v>996</v>
      </c>
      <c r="C11" s="2455" t="s">
        <v>633</v>
      </c>
      <c r="D11" s="2456"/>
      <c r="E11" s="2457" t="s">
        <v>579</v>
      </c>
      <c r="F11" s="2456"/>
      <c r="G11" s="2457" t="s">
        <v>401</v>
      </c>
      <c r="H11" s="2456"/>
      <c r="I11" s="2457" t="s">
        <v>402</v>
      </c>
      <c r="J11" s="2455"/>
      <c r="K11" s="2458" t="s">
        <v>403</v>
      </c>
      <c r="L11" s="2459"/>
      <c r="M11" s="2442" t="s">
        <v>404</v>
      </c>
      <c r="N11" s="2443"/>
      <c r="O11" s="2444" t="s">
        <v>405</v>
      </c>
      <c r="P11" s="2444"/>
      <c r="Q11" s="2445" t="s">
        <v>41</v>
      </c>
      <c r="R11" s="2446"/>
      <c r="S11" s="663"/>
      <c r="T11" s="660"/>
    </row>
    <row r="12" spans="1:21" ht="30.75" customHeight="1" x14ac:dyDescent="0.2">
      <c r="A12" s="1702"/>
      <c r="B12" s="1702"/>
      <c r="C12" s="1860" t="s">
        <v>140</v>
      </c>
      <c r="D12" s="1861" t="s">
        <v>189</v>
      </c>
      <c r="E12" s="1860" t="s">
        <v>140</v>
      </c>
      <c r="F12" s="1861" t="s">
        <v>189</v>
      </c>
      <c r="G12" s="1860" t="s">
        <v>140</v>
      </c>
      <c r="H12" s="1861" t="s">
        <v>189</v>
      </c>
      <c r="I12" s="1860" t="s">
        <v>140</v>
      </c>
      <c r="J12" s="1862" t="s">
        <v>189</v>
      </c>
      <c r="K12" s="1853" t="s">
        <v>140</v>
      </c>
      <c r="L12" s="1863" t="s">
        <v>189</v>
      </c>
      <c r="M12" s="1853" t="s">
        <v>140</v>
      </c>
      <c r="N12" s="2275" t="s">
        <v>189</v>
      </c>
      <c r="O12" s="1862" t="s">
        <v>140</v>
      </c>
      <c r="P12" s="1861" t="s">
        <v>189</v>
      </c>
      <c r="Q12" s="1861" t="s">
        <v>140</v>
      </c>
      <c r="R12" s="1863" t="s">
        <v>189</v>
      </c>
      <c r="S12" s="663"/>
      <c r="T12" s="660"/>
    </row>
    <row r="13" spans="1:21" x14ac:dyDescent="0.2">
      <c r="A13" s="1734">
        <v>1</v>
      </c>
      <c r="B13" s="1734">
        <v>2</v>
      </c>
      <c r="C13" s="1864">
        <v>3</v>
      </c>
      <c r="D13" s="1865">
        <v>4</v>
      </c>
      <c r="E13" s="1735">
        <v>5</v>
      </c>
      <c r="F13" s="1735">
        <v>6</v>
      </c>
      <c r="G13" s="1735">
        <v>7</v>
      </c>
      <c r="H13" s="1735">
        <v>8</v>
      </c>
      <c r="I13" s="1735">
        <v>9</v>
      </c>
      <c r="J13" s="1736">
        <v>10</v>
      </c>
      <c r="K13" s="1866">
        <v>11</v>
      </c>
      <c r="L13" s="1737">
        <v>12</v>
      </c>
      <c r="M13" s="1738">
        <v>13</v>
      </c>
      <c r="N13" s="2178">
        <v>14</v>
      </c>
      <c r="O13" s="1736">
        <v>15</v>
      </c>
      <c r="P13" s="1735">
        <v>16</v>
      </c>
      <c r="Q13" s="2178">
        <v>17</v>
      </c>
      <c r="R13" s="1737">
        <v>18</v>
      </c>
      <c r="S13" s="661"/>
      <c r="T13" s="661"/>
    </row>
    <row r="14" spans="1:21" x14ac:dyDescent="0.2">
      <c r="A14" s="1739"/>
      <c r="B14" s="2277"/>
      <c r="C14" s="1867"/>
      <c r="D14" s="1740"/>
      <c r="E14" s="1741"/>
      <c r="F14" s="1741"/>
      <c r="G14" s="1741"/>
      <c r="H14" s="1741"/>
      <c r="I14" s="1741"/>
      <c r="J14" s="1742"/>
      <c r="K14" s="1868"/>
      <c r="L14" s="1743"/>
      <c r="M14" s="1744"/>
      <c r="N14" s="661"/>
      <c r="O14" s="1742"/>
      <c r="P14" s="1741"/>
      <c r="Q14" s="661"/>
      <c r="R14" s="1743"/>
      <c r="S14" s="661"/>
      <c r="T14" s="661"/>
    </row>
    <row r="15" spans="1:21" x14ac:dyDescent="0.2">
      <c r="A15" s="1739" t="s">
        <v>318</v>
      </c>
      <c r="B15" s="1694" t="s">
        <v>233</v>
      </c>
      <c r="C15" s="1869">
        <v>13963.8</v>
      </c>
      <c r="D15" s="1869">
        <v>13324</v>
      </c>
      <c r="E15" s="1870">
        <v>9339.2000000000007</v>
      </c>
      <c r="F15" s="1870">
        <v>9166</v>
      </c>
      <c r="G15" s="1870">
        <v>4730</v>
      </c>
      <c r="H15" s="1870">
        <v>4470.3999999999996</v>
      </c>
      <c r="I15" s="1870">
        <v>3447</v>
      </c>
      <c r="J15" s="1871">
        <v>3292</v>
      </c>
      <c r="K15" s="1872">
        <v>31480</v>
      </c>
      <c r="L15" s="1873">
        <v>30252.400000000001</v>
      </c>
      <c r="M15" s="1874"/>
      <c r="N15" s="1875"/>
      <c r="O15" s="1871"/>
      <c r="P15" s="1870"/>
      <c r="Q15" s="1875">
        <v>36134</v>
      </c>
      <c r="R15" s="1876">
        <v>25946</v>
      </c>
      <c r="S15" s="1877"/>
      <c r="T15" s="1877"/>
      <c r="U15" s="1878"/>
    </row>
    <row r="16" spans="1:21" ht="13.5" thickBot="1" x14ac:dyDescent="0.25">
      <c r="A16" s="1745"/>
      <c r="B16" s="1695"/>
      <c r="C16" s="1879"/>
      <c r="D16" s="1880"/>
      <c r="E16" s="1870"/>
      <c r="F16" s="1870"/>
      <c r="G16" s="1870"/>
      <c r="H16" s="1870"/>
      <c r="I16" s="1870"/>
      <c r="J16" s="1871"/>
      <c r="K16" s="1872"/>
      <c r="L16" s="1873"/>
      <c r="M16" s="1874"/>
      <c r="N16" s="1875"/>
      <c r="O16" s="1871"/>
      <c r="P16" s="1870"/>
      <c r="Q16" s="1875"/>
      <c r="R16" s="1876"/>
      <c r="S16" s="662"/>
      <c r="T16" s="662"/>
    </row>
    <row r="17" spans="1:21" ht="20.100000000000001" customHeight="1" thickBot="1" x14ac:dyDescent="0.25">
      <c r="A17" s="2328"/>
      <c r="B17" s="2329" t="s">
        <v>142</v>
      </c>
      <c r="C17" s="2330">
        <v>13963.8</v>
      </c>
      <c r="D17" s="2330">
        <v>13324</v>
      </c>
      <c r="E17" s="2330">
        <v>9339.2000000000007</v>
      </c>
      <c r="F17" s="2330">
        <v>9166</v>
      </c>
      <c r="G17" s="2330">
        <v>4730</v>
      </c>
      <c r="H17" s="2330">
        <v>4470.3999999999996</v>
      </c>
      <c r="I17" s="2330">
        <v>3447</v>
      </c>
      <c r="J17" s="2331">
        <v>3292</v>
      </c>
      <c r="K17" s="2332">
        <v>31480</v>
      </c>
      <c r="L17" s="2333">
        <v>30252.400000000001</v>
      </c>
      <c r="M17" s="2332">
        <v>0</v>
      </c>
      <c r="N17" s="2334">
        <v>0</v>
      </c>
      <c r="O17" s="2335">
        <v>0</v>
      </c>
      <c r="P17" s="2334">
        <v>0</v>
      </c>
      <c r="Q17" s="2335">
        <v>36134</v>
      </c>
      <c r="R17" s="2333">
        <v>25946</v>
      </c>
      <c r="S17" s="663"/>
      <c r="T17" s="663"/>
      <c r="U17" s="2262"/>
    </row>
    <row r="18" spans="1:21" x14ac:dyDescent="0.2">
      <c r="A18" s="1745"/>
      <c r="B18" s="2278"/>
      <c r="C18" s="1881"/>
      <c r="D18" s="1881"/>
      <c r="E18" s="1882"/>
      <c r="F18" s="1882"/>
      <c r="G18" s="1882"/>
      <c r="H18" s="1882"/>
      <c r="I18" s="1882"/>
      <c r="J18" s="1883"/>
      <c r="K18" s="1884"/>
      <c r="L18" s="1876"/>
      <c r="M18" s="1885"/>
      <c r="N18" s="1886"/>
      <c r="O18" s="1883"/>
      <c r="P18" s="1882"/>
      <c r="Q18" s="1886"/>
      <c r="R18" s="1876"/>
      <c r="S18" s="662"/>
      <c r="T18" s="663"/>
      <c r="U18" s="2262"/>
    </row>
    <row r="19" spans="1:21" x14ac:dyDescent="0.2">
      <c r="A19" s="1739" t="s">
        <v>318</v>
      </c>
      <c r="B19" s="1694" t="s">
        <v>388</v>
      </c>
      <c r="C19" s="1881">
        <v>2768</v>
      </c>
      <c r="D19" s="1881">
        <v>2689</v>
      </c>
      <c r="E19" s="1882">
        <v>880</v>
      </c>
      <c r="F19" s="1882">
        <v>840</v>
      </c>
      <c r="G19" s="1882">
        <v>726</v>
      </c>
      <c r="H19" s="1882">
        <v>653</v>
      </c>
      <c r="I19" s="1882">
        <v>344</v>
      </c>
      <c r="J19" s="1883">
        <v>314</v>
      </c>
      <c r="K19" s="1887">
        <v>4718</v>
      </c>
      <c r="L19" s="1888">
        <v>4496</v>
      </c>
      <c r="M19" s="1874"/>
      <c r="N19" s="1875"/>
      <c r="O19" s="1871"/>
      <c r="P19" s="1870"/>
      <c r="Q19" s="1875"/>
      <c r="R19" s="1876"/>
      <c r="S19" s="662"/>
      <c r="T19" s="663"/>
      <c r="U19" s="2262"/>
    </row>
    <row r="20" spans="1:21" x14ac:dyDescent="0.2">
      <c r="A20" s="1739" t="s">
        <v>112</v>
      </c>
      <c r="B20" s="1694" t="s">
        <v>389</v>
      </c>
      <c r="C20" s="1881">
        <v>1480</v>
      </c>
      <c r="D20" s="1881">
        <v>1432</v>
      </c>
      <c r="E20" s="1882">
        <v>1375</v>
      </c>
      <c r="F20" s="1882">
        <v>1271</v>
      </c>
      <c r="G20" s="1882">
        <v>800</v>
      </c>
      <c r="H20" s="1882">
        <v>479</v>
      </c>
      <c r="I20" s="1882">
        <v>785</v>
      </c>
      <c r="J20" s="1883">
        <v>628</v>
      </c>
      <c r="K20" s="1887">
        <v>4440</v>
      </c>
      <c r="L20" s="1888">
        <v>3810</v>
      </c>
      <c r="M20" s="1874"/>
      <c r="N20" s="1875"/>
      <c r="O20" s="1871"/>
      <c r="P20" s="1870"/>
      <c r="Q20" s="1875"/>
      <c r="R20" s="1876"/>
      <c r="S20" s="662"/>
      <c r="T20" s="663"/>
      <c r="U20" s="2262"/>
    </row>
    <row r="21" spans="1:21" x14ac:dyDescent="0.2">
      <c r="A21" s="1739" t="s">
        <v>113</v>
      </c>
      <c r="B21" s="1694" t="s">
        <v>390</v>
      </c>
      <c r="C21" s="1881">
        <v>2916</v>
      </c>
      <c r="D21" s="1881">
        <v>2620</v>
      </c>
      <c r="E21" s="1882">
        <v>1225</v>
      </c>
      <c r="F21" s="1882">
        <v>1203</v>
      </c>
      <c r="G21" s="1882">
        <v>961</v>
      </c>
      <c r="H21" s="1882">
        <v>761</v>
      </c>
      <c r="I21" s="1882">
        <v>361</v>
      </c>
      <c r="J21" s="1883">
        <v>360</v>
      </c>
      <c r="K21" s="1887">
        <v>5463</v>
      </c>
      <c r="L21" s="1888">
        <v>4944</v>
      </c>
      <c r="M21" s="1874"/>
      <c r="N21" s="1875"/>
      <c r="O21" s="1871"/>
      <c r="P21" s="1870"/>
      <c r="Q21" s="1875"/>
      <c r="R21" s="1876"/>
      <c r="S21" s="662"/>
      <c r="T21" s="663"/>
      <c r="U21" s="2262"/>
    </row>
    <row r="22" spans="1:21" x14ac:dyDescent="0.2">
      <c r="A22" s="1739" t="s">
        <v>114</v>
      </c>
      <c r="B22" s="1694" t="s">
        <v>391</v>
      </c>
      <c r="C22" s="1881">
        <v>1317</v>
      </c>
      <c r="D22" s="1881">
        <v>2210</v>
      </c>
      <c r="E22" s="1882">
        <v>2573</v>
      </c>
      <c r="F22" s="1882">
        <v>1189</v>
      </c>
      <c r="G22" s="1882">
        <v>889</v>
      </c>
      <c r="H22" s="1882">
        <v>550</v>
      </c>
      <c r="I22" s="1882">
        <v>315</v>
      </c>
      <c r="J22" s="1883">
        <v>314</v>
      </c>
      <c r="K22" s="1887">
        <v>5094</v>
      </c>
      <c r="L22" s="1888">
        <v>4263</v>
      </c>
      <c r="M22" s="1874"/>
      <c r="N22" s="1875"/>
      <c r="O22" s="1871"/>
      <c r="P22" s="1870"/>
      <c r="Q22" s="1875"/>
      <c r="R22" s="1876"/>
      <c r="S22" s="662"/>
      <c r="T22" s="663"/>
      <c r="U22" s="2262"/>
    </row>
    <row r="23" spans="1:21" x14ac:dyDescent="0.2">
      <c r="A23" s="1739" t="s">
        <v>115</v>
      </c>
      <c r="B23" s="1694" t="s">
        <v>392</v>
      </c>
      <c r="C23" s="1881">
        <v>5567.8</v>
      </c>
      <c r="D23" s="1881">
        <v>5079</v>
      </c>
      <c r="E23" s="1882">
        <v>4932.2</v>
      </c>
      <c r="F23" s="1882">
        <v>4870</v>
      </c>
      <c r="G23" s="1882">
        <v>2000</v>
      </c>
      <c r="H23" s="1882">
        <v>882</v>
      </c>
      <c r="I23" s="1882">
        <v>500.2</v>
      </c>
      <c r="J23" s="1883">
        <v>380</v>
      </c>
      <c r="K23" s="1887">
        <v>13000.2</v>
      </c>
      <c r="L23" s="1888">
        <v>11211</v>
      </c>
      <c r="M23" s="1874"/>
      <c r="N23" s="1875"/>
      <c r="O23" s="1871"/>
      <c r="P23" s="1870"/>
      <c r="Q23" s="1875"/>
      <c r="R23" s="1876"/>
      <c r="S23" s="662"/>
      <c r="T23" s="663"/>
      <c r="U23" s="2262"/>
    </row>
    <row r="24" spans="1:21" x14ac:dyDescent="0.2">
      <c r="A24" s="1739" t="s">
        <v>116</v>
      </c>
      <c r="B24" s="1694" t="s">
        <v>393</v>
      </c>
      <c r="C24" s="1881">
        <v>2566</v>
      </c>
      <c r="D24" s="1881">
        <v>1534</v>
      </c>
      <c r="E24" s="1882">
        <v>1267</v>
      </c>
      <c r="F24" s="1882">
        <v>1148</v>
      </c>
      <c r="G24" s="1882">
        <v>1765</v>
      </c>
      <c r="H24" s="1882">
        <v>526</v>
      </c>
      <c r="I24" s="1882">
        <v>360</v>
      </c>
      <c r="J24" s="1883">
        <v>196</v>
      </c>
      <c r="K24" s="1887">
        <v>5958</v>
      </c>
      <c r="L24" s="1888">
        <v>3404</v>
      </c>
      <c r="M24" s="1874"/>
      <c r="N24" s="1875"/>
      <c r="O24" s="1871"/>
      <c r="P24" s="1870"/>
      <c r="Q24" s="1875"/>
      <c r="R24" s="1876"/>
      <c r="S24" s="662"/>
      <c r="T24" s="663"/>
      <c r="U24" s="2262"/>
    </row>
    <row r="25" spans="1:21" x14ac:dyDescent="0.2">
      <c r="A25" s="1739" t="s">
        <v>117</v>
      </c>
      <c r="B25" s="1694" t="s">
        <v>394</v>
      </c>
      <c r="C25" s="1881">
        <v>1730</v>
      </c>
      <c r="D25" s="1881">
        <v>1422</v>
      </c>
      <c r="E25" s="1882">
        <v>900</v>
      </c>
      <c r="F25" s="1882">
        <v>807</v>
      </c>
      <c r="G25" s="1882">
        <v>616</v>
      </c>
      <c r="H25" s="1882">
        <v>285</v>
      </c>
      <c r="I25" s="1882">
        <v>240</v>
      </c>
      <c r="J25" s="1883">
        <v>236</v>
      </c>
      <c r="K25" s="1887">
        <v>3486</v>
      </c>
      <c r="L25" s="1888">
        <v>2750</v>
      </c>
      <c r="M25" s="1874"/>
      <c r="N25" s="1875"/>
      <c r="O25" s="1871"/>
      <c r="P25" s="1870"/>
      <c r="Q25" s="1875"/>
      <c r="R25" s="1876"/>
      <c r="S25" s="662"/>
      <c r="T25" s="663"/>
      <c r="U25" s="2262"/>
    </row>
    <row r="26" spans="1:21" x14ac:dyDescent="0.2">
      <c r="A26" s="1739" t="s">
        <v>118</v>
      </c>
      <c r="B26" s="1694" t="s">
        <v>395</v>
      </c>
      <c r="C26" s="1881">
        <v>2533</v>
      </c>
      <c r="D26" s="1881">
        <v>2298</v>
      </c>
      <c r="E26" s="1882">
        <v>2690</v>
      </c>
      <c r="F26" s="1882">
        <v>2689</v>
      </c>
      <c r="G26" s="1882">
        <v>1012</v>
      </c>
      <c r="H26" s="1882">
        <v>1011</v>
      </c>
      <c r="I26" s="1882">
        <v>945.2</v>
      </c>
      <c r="J26" s="1883">
        <v>943</v>
      </c>
      <c r="K26" s="1887">
        <v>7180.2</v>
      </c>
      <c r="L26" s="1888">
        <v>6941</v>
      </c>
      <c r="M26" s="1874"/>
      <c r="N26" s="1875"/>
      <c r="O26" s="1871"/>
      <c r="P26" s="1870"/>
      <c r="Q26" s="1875"/>
      <c r="R26" s="1876"/>
      <c r="S26" s="662"/>
      <c r="T26" s="663"/>
      <c r="U26" s="2262"/>
    </row>
    <row r="27" spans="1:21" x14ac:dyDescent="0.2">
      <c r="A27" s="1739" t="s">
        <v>119</v>
      </c>
      <c r="B27" s="1694" t="s">
        <v>396</v>
      </c>
      <c r="C27" s="1881">
        <v>5000</v>
      </c>
      <c r="D27" s="1881">
        <v>3569</v>
      </c>
      <c r="E27" s="1882">
        <v>5000</v>
      </c>
      <c r="F27" s="1882">
        <v>4001</v>
      </c>
      <c r="G27" s="1882">
        <v>4000</v>
      </c>
      <c r="H27" s="1882">
        <v>1889</v>
      </c>
      <c r="I27" s="1882">
        <v>1382.2</v>
      </c>
      <c r="J27" s="1883">
        <v>942</v>
      </c>
      <c r="K27" s="1887">
        <v>15382.2</v>
      </c>
      <c r="L27" s="1888">
        <v>10401</v>
      </c>
      <c r="M27" s="1874"/>
      <c r="N27" s="1875"/>
      <c r="O27" s="1871"/>
      <c r="P27" s="1870"/>
      <c r="Q27" s="1875"/>
      <c r="R27" s="1876"/>
      <c r="S27" s="662"/>
      <c r="T27" s="663"/>
      <c r="U27" s="2262"/>
    </row>
    <row r="28" spans="1:21" x14ac:dyDescent="0.2">
      <c r="A28" s="1739" t="s">
        <v>120</v>
      </c>
      <c r="B28" s="1694" t="s">
        <v>397</v>
      </c>
      <c r="C28" s="1881">
        <v>3653</v>
      </c>
      <c r="D28" s="1881">
        <v>3651</v>
      </c>
      <c r="E28" s="1882">
        <v>1521</v>
      </c>
      <c r="F28" s="1882">
        <v>1349</v>
      </c>
      <c r="G28" s="1882">
        <v>979</v>
      </c>
      <c r="H28" s="1882">
        <v>659</v>
      </c>
      <c r="I28" s="1882">
        <v>516</v>
      </c>
      <c r="J28" s="1883">
        <v>471</v>
      </c>
      <c r="K28" s="1887">
        <v>6669</v>
      </c>
      <c r="L28" s="1888">
        <v>6130</v>
      </c>
      <c r="M28" s="1874"/>
      <c r="N28" s="1875"/>
      <c r="O28" s="1871"/>
      <c r="P28" s="1870"/>
      <c r="Q28" s="1875"/>
      <c r="R28" s="1876"/>
      <c r="S28" s="662"/>
      <c r="T28" s="663"/>
      <c r="U28" s="2262"/>
    </row>
    <row r="29" spans="1:21" x14ac:dyDescent="0.2">
      <c r="A29" s="1739" t="s">
        <v>121</v>
      </c>
      <c r="B29" s="1694" t="s">
        <v>406</v>
      </c>
      <c r="C29" s="1881">
        <v>2800</v>
      </c>
      <c r="D29" s="1881">
        <v>2595</v>
      </c>
      <c r="E29" s="1882">
        <v>2100</v>
      </c>
      <c r="F29" s="1882">
        <v>1755</v>
      </c>
      <c r="G29" s="1882">
        <v>1181</v>
      </c>
      <c r="H29" s="1882">
        <v>730</v>
      </c>
      <c r="I29" s="1882">
        <v>590</v>
      </c>
      <c r="J29" s="1883">
        <v>589</v>
      </c>
      <c r="K29" s="1887">
        <v>6671</v>
      </c>
      <c r="L29" s="1888">
        <v>5669</v>
      </c>
      <c r="M29" s="1874"/>
      <c r="N29" s="1875"/>
      <c r="O29" s="1871"/>
      <c r="P29" s="1870"/>
      <c r="Q29" s="1875"/>
      <c r="R29" s="1876"/>
      <c r="S29" s="662"/>
      <c r="T29" s="663"/>
      <c r="U29" s="2262"/>
    </row>
    <row r="30" spans="1:21" x14ac:dyDescent="0.2">
      <c r="A30" s="1739" t="s">
        <v>122</v>
      </c>
      <c r="B30" s="1694" t="s">
        <v>1010</v>
      </c>
      <c r="C30" s="1881">
        <v>9825.7999999999993</v>
      </c>
      <c r="D30" s="1881">
        <v>8108</v>
      </c>
      <c r="E30" s="1882">
        <v>4526</v>
      </c>
      <c r="F30" s="1882">
        <v>3145</v>
      </c>
      <c r="G30" s="1882">
        <v>1942</v>
      </c>
      <c r="H30" s="1882">
        <v>923</v>
      </c>
      <c r="I30" s="1882">
        <v>498</v>
      </c>
      <c r="J30" s="1883">
        <v>487</v>
      </c>
      <c r="K30" s="1887">
        <v>16791.8</v>
      </c>
      <c r="L30" s="1888">
        <v>12663</v>
      </c>
      <c r="M30" s="1874"/>
      <c r="N30" s="1875"/>
      <c r="O30" s="1871"/>
      <c r="P30" s="1870"/>
      <c r="Q30" s="1875"/>
      <c r="R30" s="1876"/>
      <c r="S30" s="662"/>
      <c r="T30" s="663"/>
      <c r="U30" s="2262"/>
    </row>
    <row r="31" spans="1:21" ht="13.5" thickBot="1" x14ac:dyDescent="0.25">
      <c r="A31" s="1739"/>
      <c r="B31" s="1889"/>
      <c r="C31" s="1881"/>
      <c r="D31" s="1881"/>
      <c r="E31" s="1882"/>
      <c r="F31" s="1882"/>
      <c r="G31" s="1882"/>
      <c r="H31" s="1882"/>
      <c r="I31" s="1882"/>
      <c r="J31" s="1883"/>
      <c r="K31" s="1884"/>
      <c r="L31" s="1876"/>
      <c r="M31" s="1885"/>
      <c r="N31" s="1886"/>
      <c r="O31" s="1883"/>
      <c r="P31" s="1882"/>
      <c r="Q31" s="1886"/>
      <c r="R31" s="1876"/>
      <c r="S31" s="662"/>
      <c r="T31" s="663"/>
      <c r="U31" s="2262"/>
    </row>
    <row r="32" spans="1:21" ht="20.100000000000001" customHeight="1" thickBot="1" x14ac:dyDescent="0.25">
      <c r="A32" s="2328"/>
      <c r="B32" s="2329" t="s">
        <v>42</v>
      </c>
      <c r="C32" s="2330">
        <v>42156.6</v>
      </c>
      <c r="D32" s="2330">
        <v>37207</v>
      </c>
      <c r="E32" s="2330">
        <v>28989.200000000001</v>
      </c>
      <c r="F32" s="2330">
        <v>24267</v>
      </c>
      <c r="G32" s="2330">
        <v>16871</v>
      </c>
      <c r="H32" s="2330">
        <v>9348</v>
      </c>
      <c r="I32" s="2330">
        <v>6836.5999999999995</v>
      </c>
      <c r="J32" s="2331">
        <v>5860</v>
      </c>
      <c r="K32" s="2332">
        <v>94854.399999999994</v>
      </c>
      <c r="L32" s="2333">
        <v>76682</v>
      </c>
      <c r="M32" s="2332">
        <v>0</v>
      </c>
      <c r="N32" s="2334">
        <v>0</v>
      </c>
      <c r="O32" s="2335">
        <v>0</v>
      </c>
      <c r="P32" s="2334">
        <v>0</v>
      </c>
      <c r="Q32" s="2335">
        <v>0</v>
      </c>
      <c r="R32" s="2333">
        <v>0</v>
      </c>
      <c r="S32" s="663"/>
      <c r="T32" s="663"/>
      <c r="U32" s="2262"/>
    </row>
    <row r="33" spans="1:23" x14ac:dyDescent="0.2">
      <c r="A33" s="1745"/>
      <c r="B33" s="1745"/>
      <c r="C33" s="1881"/>
      <c r="D33" s="1881"/>
      <c r="E33" s="1882"/>
      <c r="F33" s="1882"/>
      <c r="G33" s="1882"/>
      <c r="H33" s="1882"/>
      <c r="I33" s="1882"/>
      <c r="J33" s="1883"/>
      <c r="K33" s="1884"/>
      <c r="L33" s="1876"/>
      <c r="M33" s="1885"/>
      <c r="N33" s="1886"/>
      <c r="O33" s="1883"/>
      <c r="P33" s="1882"/>
      <c r="Q33" s="1886"/>
      <c r="R33" s="954"/>
      <c r="S33" s="662"/>
      <c r="T33" s="663"/>
      <c r="U33" s="2262"/>
    </row>
    <row r="34" spans="1:23" x14ac:dyDescent="0.2">
      <c r="A34" s="1739" t="s">
        <v>318</v>
      </c>
      <c r="B34" s="1694" t="s">
        <v>146</v>
      </c>
      <c r="C34" s="1881">
        <v>1050</v>
      </c>
      <c r="D34" s="1881">
        <v>864</v>
      </c>
      <c r="E34" s="1882">
        <v>350</v>
      </c>
      <c r="F34" s="1882">
        <v>305</v>
      </c>
      <c r="G34" s="1882">
        <v>250</v>
      </c>
      <c r="H34" s="1882">
        <v>124</v>
      </c>
      <c r="I34" s="1882">
        <v>200</v>
      </c>
      <c r="J34" s="1883">
        <v>196</v>
      </c>
      <c r="K34" s="1872">
        <v>1850</v>
      </c>
      <c r="L34" s="1888">
        <v>1489</v>
      </c>
      <c r="M34" s="1874"/>
      <c r="N34" s="1875"/>
      <c r="O34" s="1871"/>
      <c r="P34" s="1870"/>
      <c r="Q34" s="1875">
        <v>2500</v>
      </c>
      <c r="R34" s="954">
        <v>1717</v>
      </c>
      <c r="S34" s="662"/>
      <c r="T34" s="663"/>
      <c r="U34" s="2262"/>
      <c r="V34" s="2262"/>
    </row>
    <row r="35" spans="1:23" x14ac:dyDescent="0.2">
      <c r="A35" s="1739" t="s">
        <v>112</v>
      </c>
      <c r="B35" s="1694" t="s">
        <v>580</v>
      </c>
      <c r="C35" s="1881">
        <v>1313</v>
      </c>
      <c r="D35" s="1881">
        <v>1313</v>
      </c>
      <c r="E35" s="1882">
        <v>798</v>
      </c>
      <c r="F35" s="1882">
        <v>798</v>
      </c>
      <c r="G35" s="1882">
        <v>322</v>
      </c>
      <c r="H35" s="1882">
        <v>322</v>
      </c>
      <c r="I35" s="1882">
        <v>318</v>
      </c>
      <c r="J35" s="1883">
        <v>235</v>
      </c>
      <c r="K35" s="1872">
        <v>2751</v>
      </c>
      <c r="L35" s="1888">
        <v>2668</v>
      </c>
      <c r="M35" s="1874"/>
      <c r="N35" s="1875"/>
      <c r="O35" s="1871"/>
      <c r="P35" s="1870"/>
      <c r="Q35" s="1875">
        <v>36635</v>
      </c>
      <c r="R35" s="954">
        <v>36581</v>
      </c>
      <c r="S35" s="662"/>
      <c r="T35" s="663"/>
      <c r="U35" s="2262"/>
    </row>
    <row r="36" spans="1:23" x14ac:dyDescent="0.2">
      <c r="A36" s="1739" t="s">
        <v>113</v>
      </c>
      <c r="B36" s="1694" t="s">
        <v>581</v>
      </c>
      <c r="C36" s="1881">
        <v>1660</v>
      </c>
      <c r="D36" s="1881">
        <v>1619</v>
      </c>
      <c r="E36" s="1882">
        <v>985</v>
      </c>
      <c r="F36" s="1882">
        <v>714</v>
      </c>
      <c r="G36" s="1882">
        <v>350</v>
      </c>
      <c r="H36" s="1882">
        <v>196</v>
      </c>
      <c r="I36" s="1882">
        <v>160</v>
      </c>
      <c r="J36" s="1883">
        <v>157</v>
      </c>
      <c r="K36" s="1872">
        <v>3155</v>
      </c>
      <c r="L36" s="1888">
        <v>2686</v>
      </c>
      <c r="M36" s="1874"/>
      <c r="N36" s="1875"/>
      <c r="O36" s="1871"/>
      <c r="P36" s="1870"/>
      <c r="Q36" s="1875">
        <v>27783</v>
      </c>
      <c r="R36" s="954">
        <v>27782</v>
      </c>
      <c r="S36" s="662"/>
      <c r="T36" s="663"/>
      <c r="U36" s="2262"/>
    </row>
    <row r="37" spans="1:23" x14ac:dyDescent="0.2">
      <c r="A37" s="1739" t="s">
        <v>114</v>
      </c>
      <c r="B37" s="1694" t="s">
        <v>582</v>
      </c>
      <c r="C37" s="1881">
        <v>1346</v>
      </c>
      <c r="D37" s="1881">
        <v>1342</v>
      </c>
      <c r="E37" s="1882">
        <v>444</v>
      </c>
      <c r="F37" s="1882">
        <v>418</v>
      </c>
      <c r="G37" s="1882">
        <v>220</v>
      </c>
      <c r="H37" s="1882">
        <v>175</v>
      </c>
      <c r="I37" s="1882">
        <v>75</v>
      </c>
      <c r="J37" s="1883">
        <v>72</v>
      </c>
      <c r="K37" s="1872">
        <v>2085</v>
      </c>
      <c r="L37" s="1888">
        <v>2007</v>
      </c>
      <c r="M37" s="1874"/>
      <c r="N37" s="1875"/>
      <c r="O37" s="1871"/>
      <c r="P37" s="1870"/>
      <c r="Q37" s="1875">
        <v>27515</v>
      </c>
      <c r="R37" s="954">
        <v>27514</v>
      </c>
      <c r="S37" s="662"/>
      <c r="T37" s="663"/>
      <c r="U37" s="2262"/>
    </row>
    <row r="38" spans="1:23" x14ac:dyDescent="0.2">
      <c r="A38" s="1739" t="s">
        <v>115</v>
      </c>
      <c r="B38" s="1694" t="s">
        <v>1129</v>
      </c>
      <c r="C38" s="1881">
        <v>738</v>
      </c>
      <c r="D38" s="1881">
        <v>698</v>
      </c>
      <c r="E38" s="1882">
        <v>1512.2</v>
      </c>
      <c r="F38" s="1882">
        <v>1509</v>
      </c>
      <c r="G38" s="1882">
        <v>200</v>
      </c>
      <c r="H38" s="1882">
        <v>10</v>
      </c>
      <c r="I38" s="1882">
        <v>200</v>
      </c>
      <c r="J38" s="1883">
        <v>177</v>
      </c>
      <c r="K38" s="1872">
        <v>2650.2</v>
      </c>
      <c r="L38" s="1888">
        <v>2394</v>
      </c>
      <c r="M38" s="1874"/>
      <c r="N38" s="1875"/>
      <c r="O38" s="1871"/>
      <c r="P38" s="1870"/>
      <c r="Q38" s="1875"/>
      <c r="R38" s="954"/>
      <c r="S38" s="662"/>
      <c r="T38" s="663"/>
      <c r="U38" s="2262"/>
    </row>
    <row r="39" spans="1:23" ht="13.5" thickBot="1" x14ac:dyDescent="0.25">
      <c r="A39" s="1739"/>
      <c r="B39" s="1889"/>
      <c r="C39" s="1881"/>
      <c r="D39" s="1881"/>
      <c r="E39" s="1882"/>
      <c r="F39" s="1882"/>
      <c r="G39" s="1882"/>
      <c r="H39" s="1882"/>
      <c r="I39" s="1882"/>
      <c r="J39" s="1883"/>
      <c r="K39" s="1884"/>
      <c r="L39" s="1876"/>
      <c r="M39" s="1885"/>
      <c r="N39" s="1886"/>
      <c r="O39" s="1883"/>
      <c r="P39" s="1882"/>
      <c r="Q39" s="1886"/>
      <c r="R39" s="954"/>
      <c r="S39" s="662"/>
      <c r="T39" s="663"/>
      <c r="U39" s="2262"/>
    </row>
    <row r="40" spans="1:23" ht="20.100000000000001" customHeight="1" thickBot="1" x14ac:dyDescent="0.25">
      <c r="A40" s="2328"/>
      <c r="B40" s="2329" t="s">
        <v>147</v>
      </c>
      <c r="C40" s="2330">
        <v>6107</v>
      </c>
      <c r="D40" s="2330">
        <v>5836</v>
      </c>
      <c r="E40" s="2330">
        <v>4089.2</v>
      </c>
      <c r="F40" s="2330">
        <v>3744</v>
      </c>
      <c r="G40" s="2330">
        <v>1342</v>
      </c>
      <c r="H40" s="2330">
        <v>827</v>
      </c>
      <c r="I40" s="2330">
        <v>953</v>
      </c>
      <c r="J40" s="2331">
        <v>837</v>
      </c>
      <c r="K40" s="2332">
        <v>12491.2</v>
      </c>
      <c r="L40" s="2333">
        <v>11244</v>
      </c>
      <c r="M40" s="2332">
        <v>0</v>
      </c>
      <c r="N40" s="2334">
        <v>0</v>
      </c>
      <c r="O40" s="2335">
        <v>0</v>
      </c>
      <c r="P40" s="2334">
        <v>0</v>
      </c>
      <c r="Q40" s="2335">
        <v>94433</v>
      </c>
      <c r="R40" s="2333">
        <v>93594</v>
      </c>
      <c r="S40" s="663"/>
      <c r="T40" s="663"/>
      <c r="U40" s="663"/>
    </row>
    <row r="41" spans="1:23" x14ac:dyDescent="0.2">
      <c r="A41" s="1746"/>
      <c r="B41" s="1746"/>
      <c r="C41" s="1890"/>
      <c r="D41" s="1890"/>
      <c r="E41" s="1891"/>
      <c r="F41" s="1891"/>
      <c r="G41" s="1891"/>
      <c r="H41" s="1891"/>
      <c r="I41" s="1891"/>
      <c r="J41" s="1892"/>
      <c r="K41" s="1893"/>
      <c r="L41" s="1894"/>
      <c r="M41" s="1895"/>
      <c r="N41" s="1896"/>
      <c r="O41" s="1892"/>
      <c r="P41" s="1891"/>
      <c r="Q41" s="1896"/>
      <c r="R41" s="1894"/>
      <c r="S41" s="663"/>
      <c r="T41" s="663"/>
      <c r="U41" s="2262"/>
    </row>
    <row r="42" spans="1:23" x14ac:dyDescent="0.2">
      <c r="A42" s="1739" t="s">
        <v>318</v>
      </c>
      <c r="B42" s="1694" t="s">
        <v>988</v>
      </c>
      <c r="C42" s="1881">
        <v>992</v>
      </c>
      <c r="D42" s="1881">
        <v>950</v>
      </c>
      <c r="E42" s="1882">
        <v>1911</v>
      </c>
      <c r="F42" s="1882">
        <v>1881</v>
      </c>
      <c r="G42" s="1882">
        <v>250</v>
      </c>
      <c r="H42" s="1882">
        <v>187</v>
      </c>
      <c r="I42" s="1882">
        <v>2303</v>
      </c>
      <c r="J42" s="1883">
        <v>2301</v>
      </c>
      <c r="K42" s="1872">
        <v>5456</v>
      </c>
      <c r="L42" s="1873">
        <v>5319</v>
      </c>
      <c r="M42" s="1895"/>
      <c r="N42" s="1896"/>
      <c r="O42" s="1883">
        <v>2670</v>
      </c>
      <c r="P42" s="1882">
        <v>2669</v>
      </c>
      <c r="Q42" s="1886"/>
      <c r="R42" s="1894"/>
      <c r="S42" s="663"/>
      <c r="T42" s="663"/>
      <c r="U42" s="2262"/>
      <c r="V42" s="2262"/>
      <c r="W42" s="2262"/>
    </row>
    <row r="43" spans="1:23" ht="13.5" thickBot="1" x14ac:dyDescent="0.25">
      <c r="A43" s="1745"/>
      <c r="B43" s="1897"/>
      <c r="C43" s="1881"/>
      <c r="D43" s="1881"/>
      <c r="E43" s="1882"/>
      <c r="F43" s="1882"/>
      <c r="G43" s="1882"/>
      <c r="H43" s="1882"/>
      <c r="I43" s="1882"/>
      <c r="J43" s="1883"/>
      <c r="K43" s="1884"/>
      <c r="L43" s="1876"/>
      <c r="M43" s="1898"/>
      <c r="N43" s="1899"/>
      <c r="O43" s="1900"/>
      <c r="P43" s="1901"/>
      <c r="Q43" s="1899"/>
      <c r="R43" s="1902"/>
      <c r="S43" s="662"/>
      <c r="T43" s="663"/>
      <c r="U43" s="2262"/>
    </row>
    <row r="44" spans="1:23" ht="20.100000000000001" customHeight="1" thickBot="1" x14ac:dyDescent="0.25">
      <c r="A44" s="2328"/>
      <c r="B44" s="2329" t="s">
        <v>407</v>
      </c>
      <c r="C44" s="2330">
        <v>63219.399999999994</v>
      </c>
      <c r="D44" s="2330">
        <v>57317</v>
      </c>
      <c r="E44" s="2330">
        <v>44328.6</v>
      </c>
      <c r="F44" s="2330">
        <v>39058</v>
      </c>
      <c r="G44" s="2330">
        <v>23193</v>
      </c>
      <c r="H44" s="2330">
        <v>14832.4</v>
      </c>
      <c r="I44" s="2330">
        <v>13539.599999999999</v>
      </c>
      <c r="J44" s="2331">
        <v>12290</v>
      </c>
      <c r="K44" s="2332">
        <v>144280.6</v>
      </c>
      <c r="L44" s="2333">
        <v>123497.4</v>
      </c>
      <c r="M44" s="2332">
        <v>0</v>
      </c>
      <c r="N44" s="2334">
        <v>0</v>
      </c>
      <c r="O44" s="2335">
        <v>2670</v>
      </c>
      <c r="P44" s="2334">
        <v>2669</v>
      </c>
      <c r="Q44" s="2335">
        <v>130567</v>
      </c>
      <c r="R44" s="2333">
        <v>119540</v>
      </c>
      <c r="S44" s="662"/>
      <c r="T44" s="663"/>
      <c r="U44" s="2262"/>
    </row>
    <row r="45" spans="1:23" x14ac:dyDescent="0.2">
      <c r="C45" s="2262"/>
      <c r="D45" s="2262"/>
      <c r="E45" s="2262"/>
      <c r="F45" s="2262"/>
      <c r="G45" s="2262"/>
      <c r="H45" s="2262"/>
      <c r="I45" s="2262"/>
      <c r="J45" s="2262"/>
      <c r="K45" s="2262"/>
      <c r="L45" s="2262"/>
      <c r="M45" s="2262"/>
      <c r="N45" s="2262"/>
      <c r="O45" s="2262"/>
      <c r="P45" s="2262"/>
      <c r="Q45" s="2262"/>
      <c r="R45" s="2262"/>
      <c r="U45" s="2262"/>
    </row>
    <row r="46" spans="1:23" x14ac:dyDescent="0.2">
      <c r="T46" s="2262"/>
      <c r="U46" s="2262"/>
    </row>
    <row r="47" spans="1:23" x14ac:dyDescent="0.2">
      <c r="L47" s="2262"/>
      <c r="U47" s="2262"/>
    </row>
    <row r="48" spans="1:23" x14ac:dyDescent="0.2">
      <c r="U48" s="2262"/>
    </row>
    <row r="49" spans="4:21" x14ac:dyDescent="0.2">
      <c r="F49" s="2262"/>
      <c r="H49" s="2262"/>
      <c r="I49" s="2262"/>
      <c r="J49" s="2262"/>
      <c r="U49" s="2262"/>
    </row>
    <row r="50" spans="4:21" x14ac:dyDescent="0.2">
      <c r="D50" s="2262"/>
      <c r="E50" s="2262"/>
      <c r="F50" s="2262"/>
      <c r="G50" s="2262"/>
      <c r="H50" s="2262"/>
      <c r="I50" s="2262"/>
      <c r="J50" s="2262"/>
      <c r="K50" s="2262"/>
      <c r="L50" s="2262"/>
      <c r="M50" s="2262"/>
      <c r="N50" s="2262"/>
      <c r="O50" s="2262"/>
      <c r="P50" s="2262"/>
      <c r="Q50" s="2262"/>
      <c r="R50" s="2262"/>
      <c r="U50" s="2262"/>
    </row>
    <row r="51" spans="4:21" x14ac:dyDescent="0.2">
      <c r="U51" s="2262"/>
    </row>
    <row r="52" spans="4:21" x14ac:dyDescent="0.2">
      <c r="U52" s="2262"/>
    </row>
    <row r="53" spans="4:21" x14ac:dyDescent="0.2">
      <c r="F53" s="2262"/>
      <c r="G53" s="2262"/>
      <c r="H53" s="2262"/>
      <c r="J53" s="2262"/>
      <c r="U53" s="2262"/>
    </row>
    <row r="54" spans="4:21" x14ac:dyDescent="0.2">
      <c r="U54" s="2262"/>
    </row>
  </sheetData>
  <mergeCells count="13">
    <mergeCell ref="M11:N11"/>
    <mergeCell ref="O11:P11"/>
    <mergeCell ref="Q11:R11"/>
    <mergeCell ref="A5:R5"/>
    <mergeCell ref="B7:R7"/>
    <mergeCell ref="C9:R9"/>
    <mergeCell ref="C10:K10"/>
    <mergeCell ref="M10:R10"/>
    <mergeCell ref="C11:D11"/>
    <mergeCell ref="E11:F11"/>
    <mergeCell ref="G11:H11"/>
    <mergeCell ref="I11:J11"/>
    <mergeCell ref="K11:L11"/>
  </mergeCells>
  <printOptions horizontalCentered="1" verticalCentered="1"/>
  <pageMargins left="0" right="0" top="0.35433070866141736" bottom="0.59055118110236227" header="0.59055118110236227" footer="0.51181102362204722"/>
  <pageSetup paperSize="9" scale="7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9"/>
  <sheetViews>
    <sheetView zoomScale="80" workbookViewId="0">
      <pane xSplit="2" ySplit="12" topLeftCell="C13" activePane="bottomRight" state="frozen"/>
      <selection pane="topRight"/>
      <selection pane="bottomLeft"/>
      <selection pane="bottomRight" activeCell="F2" sqref="F2"/>
    </sheetView>
  </sheetViews>
  <sheetFormatPr defaultRowHeight="12.75" x14ac:dyDescent="0.2"/>
  <cols>
    <col min="1" max="1" width="9.140625" style="5"/>
    <col min="2" max="2" width="51.85546875" style="5" customWidth="1"/>
    <col min="3" max="5" width="14.7109375" style="5" customWidth="1"/>
    <col min="6" max="6" width="11.85546875" style="5" customWidth="1"/>
    <col min="7" max="7" width="9.85546875" style="5" customWidth="1"/>
    <col min="8" max="10" width="9.140625" style="5" customWidth="1"/>
    <col min="11" max="16384" width="9.140625" style="5"/>
  </cols>
  <sheetData>
    <row r="2" spans="1:11" x14ac:dyDescent="0.2">
      <c r="A2" s="18"/>
      <c r="B2" s="12"/>
      <c r="C2" s="47"/>
      <c r="D2" s="97"/>
      <c r="E2" s="12"/>
      <c r="F2" s="518" t="s">
        <v>1265</v>
      </c>
    </row>
    <row r="3" spans="1:11" x14ac:dyDescent="0.2">
      <c r="A3" s="12"/>
      <c r="B3" s="12"/>
      <c r="C3" s="47"/>
      <c r="D3" s="146"/>
      <c r="E3" s="12"/>
      <c r="F3" s="519" t="s">
        <v>55</v>
      </c>
    </row>
    <row r="4" spans="1:11" ht="30.75" hidden="1" customHeight="1" x14ac:dyDescent="0.25">
      <c r="A4" s="12"/>
      <c r="B4" s="12"/>
      <c r="C4" s="47"/>
      <c r="D4" s="47"/>
      <c r="E4" s="12"/>
      <c r="F4" s="627" t="s">
        <v>636</v>
      </c>
      <c r="G4" s="2462"/>
      <c r="H4" s="2462"/>
      <c r="I4" s="2462"/>
      <c r="J4" s="2462"/>
      <c r="K4" s="2462"/>
    </row>
    <row r="5" spans="1:11" ht="26.25" customHeight="1" x14ac:dyDescent="0.25">
      <c r="A5" s="2460" t="s">
        <v>1264</v>
      </c>
      <c r="B5" s="2460"/>
      <c r="C5" s="2460"/>
      <c r="D5" s="2460"/>
      <c r="E5" s="2460"/>
      <c r="F5" s="2460"/>
      <c r="G5" s="2462"/>
      <c r="H5" s="2462"/>
      <c r="I5" s="2462"/>
      <c r="J5" s="2462"/>
      <c r="K5" s="2462"/>
    </row>
    <row r="6" spans="1:11" ht="15.75" x14ac:dyDescent="0.25">
      <c r="A6" s="2460" t="s">
        <v>962</v>
      </c>
      <c r="B6" s="2460"/>
      <c r="C6" s="2460"/>
      <c r="D6" s="2460"/>
      <c r="E6" s="2460"/>
      <c r="F6" s="2460"/>
      <c r="G6" s="2462"/>
      <c r="H6" s="2462"/>
      <c r="I6" s="2462"/>
      <c r="J6" s="2462"/>
      <c r="K6" s="2462"/>
    </row>
    <row r="7" spans="1:11" ht="15.75" x14ac:dyDescent="0.25">
      <c r="A7" s="2461" t="s">
        <v>56</v>
      </c>
      <c r="B7" s="2461"/>
      <c r="C7" s="2461"/>
      <c r="D7" s="2461"/>
      <c r="E7" s="2461"/>
      <c r="F7" s="2461"/>
      <c r="G7" s="2463"/>
      <c r="H7" s="2463"/>
      <c r="I7" s="2463"/>
      <c r="J7" s="2463"/>
      <c r="K7" s="2463"/>
    </row>
    <row r="8" spans="1:11" ht="21" customHeight="1" thickBot="1" x14ac:dyDescent="0.3">
      <c r="A8" s="13"/>
      <c r="B8" s="13" t="s">
        <v>542</v>
      </c>
      <c r="C8" s="12"/>
      <c r="D8" s="12"/>
      <c r="E8" s="12"/>
    </row>
    <row r="9" spans="1:11" x14ac:dyDescent="0.2">
      <c r="A9" s="353"/>
      <c r="B9" s="8"/>
      <c r="C9" s="902" t="s">
        <v>1194</v>
      </c>
      <c r="D9" s="902" t="s">
        <v>1194</v>
      </c>
      <c r="E9" s="625" t="s">
        <v>1194</v>
      </c>
      <c r="F9" s="147" t="s">
        <v>1194</v>
      </c>
      <c r="G9" s="15"/>
    </row>
    <row r="10" spans="1:11" x14ac:dyDescent="0.2">
      <c r="A10" s="352" t="s">
        <v>660</v>
      </c>
      <c r="B10" s="22" t="s">
        <v>31</v>
      </c>
      <c r="C10" s="903" t="s">
        <v>36</v>
      </c>
      <c r="D10" s="903" t="s">
        <v>324</v>
      </c>
      <c r="E10" s="626" t="s">
        <v>139</v>
      </c>
      <c r="F10" s="150" t="s">
        <v>139</v>
      </c>
      <c r="G10" s="1238"/>
    </row>
    <row r="11" spans="1:11" ht="13.5" thickBot="1" x14ac:dyDescent="0.25">
      <c r="A11" s="354"/>
      <c r="B11" s="10"/>
      <c r="C11" s="623" t="s">
        <v>8</v>
      </c>
      <c r="D11" s="623" t="s">
        <v>8</v>
      </c>
      <c r="E11" s="623"/>
      <c r="F11" s="23" t="s">
        <v>191</v>
      </c>
      <c r="G11" s="16"/>
    </row>
    <row r="12" spans="1:11" x14ac:dyDescent="0.2">
      <c r="A12" s="454">
        <v>1</v>
      </c>
      <c r="B12" s="854">
        <v>2</v>
      </c>
      <c r="C12" s="1914">
        <v>3</v>
      </c>
      <c r="D12" s="2245">
        <v>4</v>
      </c>
      <c r="E12" s="2246">
        <v>5</v>
      </c>
      <c r="F12" s="855">
        <v>6</v>
      </c>
      <c r="G12" s="681"/>
      <c r="H12" s="17"/>
      <c r="I12" s="17"/>
    </row>
    <row r="13" spans="1:11" ht="8.25" customHeight="1" x14ac:dyDescent="0.2">
      <c r="A13" s="25"/>
      <c r="B13" s="26"/>
      <c r="C13" s="90"/>
      <c r="D13" s="149"/>
      <c r="E13" s="386"/>
      <c r="F13" s="160"/>
    </row>
    <row r="14" spans="1:11" ht="13.5" x14ac:dyDescent="0.25">
      <c r="A14" s="152" t="s">
        <v>130</v>
      </c>
      <c r="B14" s="153" t="s">
        <v>964</v>
      </c>
      <c r="C14" s="387">
        <v>70202</v>
      </c>
      <c r="D14" s="387">
        <v>68877.600000000006</v>
      </c>
      <c r="E14" s="387">
        <v>39180.463000000003</v>
      </c>
      <c r="F14" s="377">
        <v>56.884187311985322</v>
      </c>
      <c r="G14" s="7"/>
      <c r="H14" s="7"/>
      <c r="I14" s="7"/>
    </row>
    <row r="15" spans="1:11" ht="12.75" customHeight="1" x14ac:dyDescent="0.25">
      <c r="A15" s="27"/>
      <c r="B15" s="61"/>
      <c r="C15" s="154"/>
      <c r="D15" s="154"/>
      <c r="E15" s="155"/>
      <c r="F15" s="378"/>
    </row>
    <row r="16" spans="1:11" ht="12.75" customHeight="1" x14ac:dyDescent="0.25">
      <c r="A16" s="559" t="s">
        <v>11</v>
      </c>
      <c r="B16" s="560" t="s">
        <v>426</v>
      </c>
      <c r="C16" s="561"/>
      <c r="D16" s="562"/>
      <c r="E16" s="155"/>
      <c r="F16" s="378"/>
    </row>
    <row r="17" spans="1:9" ht="12.75" customHeight="1" x14ac:dyDescent="0.25">
      <c r="A17" s="674">
        <v>1</v>
      </c>
      <c r="B17" s="325" t="s">
        <v>1047</v>
      </c>
      <c r="C17" s="561">
        <v>40152</v>
      </c>
      <c r="D17" s="561">
        <v>32329</v>
      </c>
      <c r="E17" s="345">
        <v>22290.401999999998</v>
      </c>
      <c r="F17" s="379">
        <v>68.948628166661507</v>
      </c>
    </row>
    <row r="18" spans="1:9" ht="12.75" customHeight="1" x14ac:dyDescent="0.25">
      <c r="A18" s="674">
        <v>2</v>
      </c>
      <c r="B18" s="325" t="s">
        <v>1097</v>
      </c>
      <c r="C18" s="561">
        <v>4000</v>
      </c>
      <c r="D18" s="561">
        <v>13573.6</v>
      </c>
      <c r="E18" s="345">
        <v>5265.0609999999997</v>
      </c>
      <c r="F18" s="379">
        <v>38.788980078976834</v>
      </c>
    </row>
    <row r="19" spans="1:9" ht="12.75" customHeight="1" x14ac:dyDescent="0.25">
      <c r="A19" s="674"/>
      <c r="B19" s="2220" t="s">
        <v>1147</v>
      </c>
      <c r="C19" s="562"/>
      <c r="D19" s="562">
        <v>3189.1</v>
      </c>
      <c r="E19" s="2221">
        <v>2021.0989999999999</v>
      </c>
      <c r="F19" s="379"/>
    </row>
    <row r="20" spans="1:9" ht="12.75" customHeight="1" x14ac:dyDescent="0.25">
      <c r="A20" s="674"/>
      <c r="B20" s="2220" t="s">
        <v>1148</v>
      </c>
      <c r="C20" s="562"/>
      <c r="D20" s="562">
        <v>4936.5</v>
      </c>
      <c r="E20" s="2221">
        <v>3243.962</v>
      </c>
      <c r="F20" s="379"/>
    </row>
    <row r="21" spans="1:9" ht="12.75" customHeight="1" x14ac:dyDescent="0.25">
      <c r="A21" s="674"/>
      <c r="B21" s="2220" t="s">
        <v>1149</v>
      </c>
      <c r="C21" s="562"/>
      <c r="D21" s="562">
        <v>1448</v>
      </c>
      <c r="E21" s="2221">
        <v>0</v>
      </c>
      <c r="F21" s="379"/>
    </row>
    <row r="22" spans="1:9" ht="12.75" customHeight="1" x14ac:dyDescent="0.25">
      <c r="A22" s="27"/>
      <c r="B22" s="61"/>
      <c r="C22" s="561"/>
      <c r="D22" s="561"/>
      <c r="E22" s="63"/>
      <c r="F22" s="379"/>
    </row>
    <row r="23" spans="1:9" ht="15.75" customHeight="1" x14ac:dyDescent="0.25">
      <c r="A23" s="559" t="s">
        <v>13</v>
      </c>
      <c r="B23" s="560" t="s">
        <v>427</v>
      </c>
      <c r="C23" s="561"/>
      <c r="D23" s="561"/>
      <c r="E23" s="63"/>
      <c r="F23" s="379"/>
    </row>
    <row r="24" spans="1:9" ht="12.75" customHeight="1" x14ac:dyDescent="0.2">
      <c r="A24" s="322">
        <v>1</v>
      </c>
      <c r="B24" s="326" t="s">
        <v>491</v>
      </c>
      <c r="C24" s="561">
        <v>13500</v>
      </c>
      <c r="D24" s="561">
        <v>11025</v>
      </c>
      <c r="E24" s="63">
        <v>8400</v>
      </c>
      <c r="F24" s="379">
        <v>76.19047619047619</v>
      </c>
    </row>
    <row r="25" spans="1:9" ht="12.75" customHeight="1" x14ac:dyDescent="0.2">
      <c r="A25" s="322">
        <v>2</v>
      </c>
      <c r="B25" s="326" t="s">
        <v>1078</v>
      </c>
      <c r="C25" s="561">
        <v>2200</v>
      </c>
      <c r="D25" s="561">
        <v>1600</v>
      </c>
      <c r="E25" s="63">
        <v>1600</v>
      </c>
      <c r="F25" s="379">
        <v>100</v>
      </c>
    </row>
    <row r="26" spans="1:9" ht="12.75" customHeight="1" x14ac:dyDescent="0.2">
      <c r="A26" s="322">
        <v>3</v>
      </c>
      <c r="B26" s="326" t="s">
        <v>159</v>
      </c>
      <c r="C26" s="561">
        <v>2800</v>
      </c>
      <c r="D26" s="561">
        <v>2800</v>
      </c>
      <c r="E26" s="63">
        <v>1625</v>
      </c>
      <c r="F26" s="379">
        <v>58.035714285714292</v>
      </c>
    </row>
    <row r="27" spans="1:9" ht="12.75" customHeight="1" x14ac:dyDescent="0.2">
      <c r="A27" s="322">
        <v>4</v>
      </c>
      <c r="B27" s="326" t="s">
        <v>1065</v>
      </c>
      <c r="C27" s="561">
        <v>7550</v>
      </c>
      <c r="D27" s="561">
        <v>7550</v>
      </c>
      <c r="E27" s="63">
        <v>0</v>
      </c>
      <c r="F27" s="379">
        <v>0</v>
      </c>
    </row>
    <row r="28" spans="1:9" ht="14.25" customHeight="1" x14ac:dyDescent="0.2">
      <c r="A28" s="25"/>
      <c r="B28" s="33"/>
      <c r="C28" s="75"/>
      <c r="D28" s="75"/>
      <c r="E28" s="63"/>
      <c r="F28" s="379"/>
    </row>
    <row r="29" spans="1:9" ht="13.5" x14ac:dyDescent="0.25">
      <c r="A29" s="152" t="s">
        <v>298</v>
      </c>
      <c r="B29" s="153" t="s">
        <v>965</v>
      </c>
      <c r="C29" s="387">
        <v>1201671</v>
      </c>
      <c r="D29" s="387">
        <v>1194966.5090000001</v>
      </c>
      <c r="E29" s="387">
        <v>1152612.273</v>
      </c>
      <c r="F29" s="380">
        <v>96.455613133840558</v>
      </c>
      <c r="G29" s="7"/>
      <c r="H29" s="7"/>
      <c r="I29" s="7"/>
    </row>
    <row r="30" spans="1:9" ht="13.5" x14ac:dyDescent="0.25">
      <c r="A30" s="27"/>
      <c r="B30" s="61"/>
      <c r="C30" s="155"/>
      <c r="D30" s="154"/>
      <c r="E30" s="388"/>
      <c r="F30" s="381"/>
      <c r="I30" s="7"/>
    </row>
    <row r="31" spans="1:9" x14ac:dyDescent="0.2">
      <c r="A31" s="25" t="s">
        <v>11</v>
      </c>
      <c r="B31" s="62" t="s">
        <v>321</v>
      </c>
      <c r="C31" s="157"/>
      <c r="D31" s="156"/>
      <c r="E31" s="157"/>
      <c r="F31" s="382"/>
    </row>
    <row r="32" spans="1:9" x14ac:dyDescent="0.2">
      <c r="A32" s="25"/>
      <c r="B32" s="29" t="s">
        <v>12</v>
      </c>
      <c r="C32" s="63"/>
      <c r="D32" s="75"/>
      <c r="E32" s="63"/>
      <c r="F32" s="379"/>
    </row>
    <row r="33" spans="1:6" x14ac:dyDescent="0.2">
      <c r="A33" s="322">
        <v>1</v>
      </c>
      <c r="B33" s="324" t="s">
        <v>708</v>
      </c>
      <c r="C33" s="63">
        <v>9000</v>
      </c>
      <c r="D33" s="75">
        <v>4063.5</v>
      </c>
      <c r="E33" s="63">
        <v>2310</v>
      </c>
      <c r="F33" s="379">
        <v>56.847545219638242</v>
      </c>
    </row>
    <row r="34" spans="1:6" x14ac:dyDescent="0.2">
      <c r="A34" s="322">
        <v>2</v>
      </c>
      <c r="B34" s="324" t="s">
        <v>709</v>
      </c>
      <c r="C34" s="63">
        <v>10000</v>
      </c>
      <c r="D34" s="75">
        <v>6823.0249999999996</v>
      </c>
      <c r="E34" s="63">
        <v>3768.2</v>
      </c>
      <c r="F34" s="379">
        <v>55.227703254788018</v>
      </c>
    </row>
    <row r="35" spans="1:6" x14ac:dyDescent="0.2">
      <c r="A35" s="323">
        <v>3</v>
      </c>
      <c r="B35" s="324" t="s">
        <v>710</v>
      </c>
      <c r="C35" s="63">
        <v>9000</v>
      </c>
      <c r="D35" s="75">
        <v>3810.8999999999996</v>
      </c>
      <c r="E35" s="63">
        <v>3350</v>
      </c>
      <c r="F35" s="379">
        <v>87.905744049961967</v>
      </c>
    </row>
    <row r="36" spans="1:6" x14ac:dyDescent="0.2">
      <c r="A36" s="323">
        <v>4</v>
      </c>
      <c r="B36" s="324" t="s">
        <v>963</v>
      </c>
      <c r="C36" s="63">
        <v>3000</v>
      </c>
      <c r="D36" s="75">
        <v>3000</v>
      </c>
      <c r="E36" s="63">
        <v>0</v>
      </c>
      <c r="F36" s="379">
        <v>0</v>
      </c>
    </row>
    <row r="37" spans="1:6" x14ac:dyDescent="0.2">
      <c r="A37" s="323">
        <v>5</v>
      </c>
      <c r="B37" s="324" t="s">
        <v>711</v>
      </c>
      <c r="C37" s="63">
        <v>8000</v>
      </c>
      <c r="D37" s="75">
        <v>7050</v>
      </c>
      <c r="E37" s="63">
        <v>6700</v>
      </c>
      <c r="F37" s="379">
        <v>95.035460992907801</v>
      </c>
    </row>
    <row r="38" spans="1:6" x14ac:dyDescent="0.2">
      <c r="A38" s="323">
        <v>6</v>
      </c>
      <c r="B38" s="324" t="s">
        <v>712</v>
      </c>
      <c r="C38" s="63">
        <v>12000</v>
      </c>
      <c r="D38" s="75">
        <v>1907</v>
      </c>
      <c r="E38" s="63">
        <v>0</v>
      </c>
      <c r="F38" s="379">
        <v>0</v>
      </c>
    </row>
    <row r="39" spans="1:6" x14ac:dyDescent="0.2">
      <c r="A39" s="323">
        <v>7</v>
      </c>
      <c r="B39" s="325" t="s">
        <v>322</v>
      </c>
      <c r="C39" s="63">
        <v>4500</v>
      </c>
      <c r="D39" s="75">
        <v>3525</v>
      </c>
      <c r="E39" s="63">
        <v>3403.73</v>
      </c>
      <c r="F39" s="379">
        <v>96.559716312056736</v>
      </c>
    </row>
    <row r="40" spans="1:6" x14ac:dyDescent="0.2">
      <c r="A40" s="323">
        <v>8</v>
      </c>
      <c r="B40" s="324" t="s">
        <v>323</v>
      </c>
      <c r="C40" s="63">
        <v>3000</v>
      </c>
      <c r="D40" s="75">
        <v>1698</v>
      </c>
      <c r="E40" s="63">
        <v>1548</v>
      </c>
      <c r="F40" s="379">
        <v>91.166077738515909</v>
      </c>
    </row>
    <row r="41" spans="1:6" x14ac:dyDescent="0.2">
      <c r="A41" s="323">
        <v>9</v>
      </c>
      <c r="B41" s="324" t="s">
        <v>428</v>
      </c>
      <c r="C41" s="64">
        <v>4500</v>
      </c>
      <c r="D41" s="59">
        <v>4250</v>
      </c>
      <c r="E41" s="64">
        <v>3869.5</v>
      </c>
      <c r="F41" s="384">
        <v>91.047058823529412</v>
      </c>
    </row>
    <row r="42" spans="1:6" x14ac:dyDescent="0.2">
      <c r="A42" s="323">
        <v>10</v>
      </c>
      <c r="B42" s="324" t="s">
        <v>30</v>
      </c>
      <c r="C42" s="65">
        <v>3000</v>
      </c>
      <c r="D42" s="87">
        <v>3000</v>
      </c>
      <c r="E42" s="65">
        <v>3000</v>
      </c>
      <c r="F42" s="384">
        <v>100</v>
      </c>
    </row>
    <row r="43" spans="1:6" x14ac:dyDescent="0.2">
      <c r="A43" s="323">
        <v>11</v>
      </c>
      <c r="B43" s="327" t="s">
        <v>429</v>
      </c>
      <c r="C43" s="63">
        <v>8000</v>
      </c>
      <c r="D43" s="75">
        <v>8000</v>
      </c>
      <c r="E43" s="63">
        <v>8000</v>
      </c>
      <c r="F43" s="379">
        <v>100</v>
      </c>
    </row>
    <row r="44" spans="1:6" x14ac:dyDescent="0.2">
      <c r="A44" s="323">
        <v>12</v>
      </c>
      <c r="B44" s="324" t="s">
        <v>180</v>
      </c>
      <c r="C44" s="63">
        <v>3000</v>
      </c>
      <c r="D44" s="75">
        <v>1000</v>
      </c>
      <c r="E44" s="63">
        <v>601.78399999999999</v>
      </c>
      <c r="F44" s="379">
        <v>60.178399999999996</v>
      </c>
    </row>
    <row r="45" spans="1:6" x14ac:dyDescent="0.2">
      <c r="A45" s="323">
        <v>13</v>
      </c>
      <c r="B45" s="324" t="s">
        <v>430</v>
      </c>
      <c r="C45" s="63">
        <v>39030</v>
      </c>
      <c r="D45" s="75">
        <v>36030</v>
      </c>
      <c r="E45" s="63">
        <v>34291.289999999994</v>
      </c>
      <c r="F45" s="379">
        <v>95.174271440466256</v>
      </c>
    </row>
    <row r="46" spans="1:6" x14ac:dyDescent="0.2">
      <c r="A46" s="323">
        <v>14</v>
      </c>
      <c r="B46" s="325" t="s">
        <v>79</v>
      </c>
      <c r="C46" s="63">
        <v>2000</v>
      </c>
      <c r="D46" s="75">
        <v>552</v>
      </c>
      <c r="E46" s="63">
        <v>129.74299999999999</v>
      </c>
      <c r="F46" s="379">
        <v>23.504166666666666</v>
      </c>
    </row>
    <row r="47" spans="1:6" x14ac:dyDescent="0.2">
      <c r="A47" s="323">
        <v>15</v>
      </c>
      <c r="B47" s="325" t="s">
        <v>21</v>
      </c>
      <c r="C47" s="63">
        <v>4510</v>
      </c>
      <c r="D47" s="75">
        <v>4510</v>
      </c>
      <c r="E47" s="63">
        <v>4510</v>
      </c>
      <c r="F47" s="379">
        <v>100</v>
      </c>
    </row>
    <row r="48" spans="1:6" x14ac:dyDescent="0.2">
      <c r="A48" s="323">
        <v>16</v>
      </c>
      <c r="B48" s="325" t="s">
        <v>1079</v>
      </c>
      <c r="C48" s="66">
        <v>1956</v>
      </c>
      <c r="D48" s="95">
        <v>1956</v>
      </c>
      <c r="E48" s="66">
        <v>1203.759</v>
      </c>
      <c r="F48" s="385">
        <v>61.541871165644167</v>
      </c>
    </row>
    <row r="49" spans="1:6" x14ac:dyDescent="0.2">
      <c r="A49" s="323">
        <v>17</v>
      </c>
      <c r="B49" s="325" t="s">
        <v>1098</v>
      </c>
      <c r="C49" s="63">
        <v>2279</v>
      </c>
      <c r="D49" s="75">
        <v>2279</v>
      </c>
      <c r="E49" s="63">
        <v>1000</v>
      </c>
      <c r="F49" s="383">
        <v>43.87889425186485</v>
      </c>
    </row>
    <row r="50" spans="1:6" x14ac:dyDescent="0.2">
      <c r="A50" s="323">
        <v>18</v>
      </c>
      <c r="B50" s="325" t="s">
        <v>1150</v>
      </c>
      <c r="C50" s="83">
        <v>3611</v>
      </c>
      <c r="D50" s="96">
        <v>3611</v>
      </c>
      <c r="E50" s="64">
        <v>3514.732</v>
      </c>
      <c r="F50" s="383">
        <v>97.334034893381343</v>
      </c>
    </row>
    <row r="51" spans="1:6" x14ac:dyDescent="0.2">
      <c r="A51" s="323">
        <v>19</v>
      </c>
      <c r="B51" s="325" t="s">
        <v>1151</v>
      </c>
      <c r="C51" s="65">
        <v>5000</v>
      </c>
      <c r="D51" s="87">
        <v>5000</v>
      </c>
      <c r="E51" s="65">
        <v>5000</v>
      </c>
      <c r="F51" s="384">
        <v>100</v>
      </c>
    </row>
    <row r="52" spans="1:6" x14ac:dyDescent="0.2">
      <c r="A52" s="322">
        <v>20</v>
      </c>
      <c r="B52" s="325" t="s">
        <v>1255</v>
      </c>
      <c r="C52" s="63">
        <v>2500</v>
      </c>
      <c r="D52" s="75">
        <v>2500</v>
      </c>
      <c r="E52" s="63">
        <v>2500</v>
      </c>
      <c r="F52" s="384">
        <v>100</v>
      </c>
    </row>
    <row r="53" spans="1:6" x14ac:dyDescent="0.2">
      <c r="A53" s="323">
        <v>21</v>
      </c>
      <c r="B53" s="325" t="s">
        <v>1256</v>
      </c>
      <c r="C53" s="159">
        <v>15000</v>
      </c>
      <c r="D53" s="158">
        <v>15000</v>
      </c>
      <c r="E53" s="63">
        <v>15000</v>
      </c>
      <c r="F53" s="384">
        <v>100</v>
      </c>
    </row>
    <row r="54" spans="1:6" x14ac:dyDescent="0.2">
      <c r="A54" s="323">
        <v>22</v>
      </c>
      <c r="B54" s="325" t="s">
        <v>1257</v>
      </c>
      <c r="C54" s="159">
        <v>0</v>
      </c>
      <c r="D54" s="158">
        <v>1500</v>
      </c>
      <c r="E54" s="63">
        <v>1500</v>
      </c>
      <c r="F54" s="384">
        <v>100</v>
      </c>
    </row>
    <row r="55" spans="1:6" x14ac:dyDescent="0.2">
      <c r="A55" s="323">
        <v>23</v>
      </c>
      <c r="B55" s="325" t="s">
        <v>1258</v>
      </c>
      <c r="C55" s="63">
        <v>0</v>
      </c>
      <c r="D55" s="75">
        <v>200</v>
      </c>
      <c r="E55" s="63">
        <v>200</v>
      </c>
      <c r="F55" s="384">
        <v>100</v>
      </c>
    </row>
    <row r="56" spans="1:6" x14ac:dyDescent="0.2">
      <c r="A56" s="322">
        <v>24</v>
      </c>
      <c r="B56" s="325" t="s">
        <v>1259</v>
      </c>
      <c r="C56" s="63">
        <v>0</v>
      </c>
      <c r="D56" s="75">
        <v>500</v>
      </c>
      <c r="E56" s="63">
        <v>0</v>
      </c>
      <c r="F56" s="384">
        <v>0</v>
      </c>
    </row>
    <row r="57" spans="1:6" x14ac:dyDescent="0.2">
      <c r="A57" s="322">
        <v>25</v>
      </c>
      <c r="B57" s="325" t="s">
        <v>1260</v>
      </c>
      <c r="C57" s="63">
        <v>0</v>
      </c>
      <c r="D57" s="75">
        <v>2095</v>
      </c>
      <c r="E57" s="63">
        <v>2035</v>
      </c>
      <c r="F57" s="384">
        <v>97.136038186157521</v>
      </c>
    </row>
    <row r="58" spans="1:6" x14ac:dyDescent="0.2">
      <c r="A58" s="322">
        <v>26</v>
      </c>
      <c r="B58" s="325" t="s">
        <v>1100</v>
      </c>
      <c r="C58" s="63">
        <v>0</v>
      </c>
      <c r="D58" s="75">
        <v>2821.0839999999998</v>
      </c>
      <c r="E58" s="63">
        <v>2561.0839999999998</v>
      </c>
      <c r="F58" s="384">
        <v>90.783684569477558</v>
      </c>
    </row>
    <row r="59" spans="1:6" ht="13.5" customHeight="1" x14ac:dyDescent="0.2">
      <c r="A59" s="25">
        <v>27</v>
      </c>
      <c r="B59" s="57" t="s">
        <v>1261</v>
      </c>
      <c r="C59" s="63">
        <v>0</v>
      </c>
      <c r="D59" s="75">
        <v>15000</v>
      </c>
      <c r="E59" s="63">
        <v>15000</v>
      </c>
      <c r="F59" s="384">
        <v>100</v>
      </c>
    </row>
    <row r="60" spans="1:6" ht="13.5" customHeight="1" x14ac:dyDescent="0.2">
      <c r="A60" s="28"/>
      <c r="B60" s="2281"/>
      <c r="C60" s="63"/>
      <c r="D60" s="75"/>
      <c r="E60" s="63"/>
      <c r="F60" s="379"/>
    </row>
    <row r="61" spans="1:6" x14ac:dyDescent="0.2">
      <c r="A61" s="28" t="s">
        <v>13</v>
      </c>
      <c r="B61" s="62" t="s">
        <v>89</v>
      </c>
      <c r="C61" s="63"/>
      <c r="D61" s="75"/>
      <c r="E61" s="63"/>
      <c r="F61" s="379"/>
    </row>
    <row r="62" spans="1:6" x14ac:dyDescent="0.2">
      <c r="A62" s="328">
        <v>1</v>
      </c>
      <c r="B62" s="325" t="s">
        <v>1099</v>
      </c>
      <c r="C62" s="63">
        <v>4000</v>
      </c>
      <c r="D62" s="75">
        <v>4000</v>
      </c>
      <c r="E62" s="63">
        <v>1043.73</v>
      </c>
      <c r="F62" s="384">
        <v>26.093250000000001</v>
      </c>
    </row>
    <row r="63" spans="1:6" x14ac:dyDescent="0.2">
      <c r="A63" s="328">
        <v>2</v>
      </c>
      <c r="B63" s="325" t="s">
        <v>492</v>
      </c>
      <c r="C63" s="63">
        <v>3000</v>
      </c>
      <c r="D63" s="75">
        <v>0</v>
      </c>
      <c r="E63" s="63">
        <v>0</v>
      </c>
      <c r="F63" s="384">
        <v>0</v>
      </c>
    </row>
    <row r="64" spans="1:6" x14ac:dyDescent="0.2">
      <c r="A64" s="2282">
        <v>3</v>
      </c>
      <c r="B64" s="57" t="s">
        <v>1262</v>
      </c>
      <c r="C64" s="63">
        <v>0</v>
      </c>
      <c r="D64" s="75">
        <v>1000</v>
      </c>
      <c r="E64" s="63">
        <v>0</v>
      </c>
      <c r="F64" s="384">
        <v>0</v>
      </c>
    </row>
    <row r="65" spans="1:6" x14ac:dyDescent="0.2">
      <c r="A65" s="25"/>
      <c r="B65" s="2"/>
      <c r="C65" s="63"/>
      <c r="D65" s="75"/>
      <c r="E65" s="63"/>
      <c r="F65" s="379"/>
    </row>
    <row r="66" spans="1:6" x14ac:dyDescent="0.2">
      <c r="A66" s="28" t="s">
        <v>22</v>
      </c>
      <c r="B66" s="62" t="s">
        <v>210</v>
      </c>
      <c r="C66" s="63"/>
      <c r="D66" s="75"/>
      <c r="E66" s="63"/>
      <c r="F66" s="379"/>
    </row>
    <row r="67" spans="1:6" x14ac:dyDescent="0.2">
      <c r="A67" s="328">
        <v>1</v>
      </c>
      <c r="B67" s="325" t="s">
        <v>250</v>
      </c>
      <c r="C67" s="63">
        <v>488464</v>
      </c>
      <c r="D67" s="75">
        <v>488464</v>
      </c>
      <c r="E67" s="63">
        <v>475055.125</v>
      </c>
      <c r="F67" s="379">
        <v>97.25488981787808</v>
      </c>
    </row>
    <row r="68" spans="1:6" x14ac:dyDescent="0.2">
      <c r="A68" s="328">
        <v>2</v>
      </c>
      <c r="B68" s="325" t="s">
        <v>1048</v>
      </c>
      <c r="C68" s="63">
        <v>548876</v>
      </c>
      <c r="D68" s="75">
        <v>548876</v>
      </c>
      <c r="E68" s="63">
        <v>540571.5959999999</v>
      </c>
      <c r="F68" s="379">
        <v>98.487016375283289</v>
      </c>
    </row>
    <row r="69" spans="1:6" x14ac:dyDescent="0.2">
      <c r="A69" s="328">
        <v>3</v>
      </c>
      <c r="B69" s="325" t="s">
        <v>1124</v>
      </c>
      <c r="C69" s="63">
        <v>4445</v>
      </c>
      <c r="D69" s="75">
        <v>4445</v>
      </c>
      <c r="E69" s="63">
        <v>4445</v>
      </c>
      <c r="F69" s="379">
        <v>100</v>
      </c>
    </row>
    <row r="70" spans="1:6" x14ac:dyDescent="0.2">
      <c r="A70" s="328">
        <v>4</v>
      </c>
      <c r="B70" s="325" t="s">
        <v>1263</v>
      </c>
      <c r="C70" s="63">
        <v>0</v>
      </c>
      <c r="D70" s="75">
        <v>6500</v>
      </c>
      <c r="E70" s="63">
        <v>6500</v>
      </c>
      <c r="F70" s="379">
        <v>100</v>
      </c>
    </row>
    <row r="71" spans="1:6" x14ac:dyDescent="0.2">
      <c r="A71" s="328"/>
      <c r="B71" s="325"/>
      <c r="C71" s="63"/>
      <c r="D71" s="75"/>
      <c r="E71" s="63"/>
      <c r="F71" s="379"/>
    </row>
    <row r="72" spans="1:6" ht="14.25" customHeight="1" thickBot="1" x14ac:dyDescent="0.25">
      <c r="A72" s="28"/>
      <c r="B72" s="57"/>
      <c r="C72" s="63"/>
      <c r="D72" s="75"/>
      <c r="E72" s="63"/>
      <c r="F72" s="379"/>
    </row>
    <row r="73" spans="1:6" ht="15" thickBot="1" x14ac:dyDescent="0.25">
      <c r="A73" s="1948"/>
      <c r="B73" s="1949" t="s">
        <v>34</v>
      </c>
      <c r="C73" s="329">
        <v>1271873</v>
      </c>
      <c r="D73" s="329">
        <v>1263844.1090000002</v>
      </c>
      <c r="E73" s="389">
        <v>1191792.736</v>
      </c>
      <c r="F73" s="563">
        <v>94.299030039629656</v>
      </c>
    </row>
    <row r="74" spans="1:6" ht="21" customHeight="1" x14ac:dyDescent="0.2">
      <c r="B74" s="532"/>
    </row>
    <row r="75" spans="1:6" x14ac:dyDescent="0.2">
      <c r="B75" s="3"/>
    </row>
    <row r="76" spans="1:6" x14ac:dyDescent="0.2">
      <c r="B76" s="144"/>
      <c r="C76" s="7"/>
      <c r="D76" s="7"/>
      <c r="E76" s="7"/>
    </row>
    <row r="77" spans="1:6" x14ac:dyDescent="0.2">
      <c r="B77" s="144"/>
      <c r="C77" s="7"/>
      <c r="D77" s="7"/>
      <c r="E77" s="7"/>
    </row>
    <row r="78" spans="1:6" x14ac:dyDescent="0.2">
      <c r="B78" s="144"/>
      <c r="C78" s="7"/>
      <c r="D78" s="7"/>
      <c r="E78" s="7"/>
    </row>
    <row r="79" spans="1:6" x14ac:dyDescent="0.2">
      <c r="B79" s="144"/>
      <c r="C79" s="7"/>
      <c r="D79" s="7"/>
      <c r="E79" s="7"/>
    </row>
  </sheetData>
  <mergeCells count="7">
    <mergeCell ref="A5:F5"/>
    <mergeCell ref="A6:F6"/>
    <mergeCell ref="A7:F7"/>
    <mergeCell ref="G4:K4"/>
    <mergeCell ref="G5:K5"/>
    <mergeCell ref="G6:K6"/>
    <mergeCell ref="G7:K7"/>
  </mergeCells>
  <phoneticPr fontId="0" type="noConversion"/>
  <printOptions horizontalCentered="1" verticalCentered="1"/>
  <pageMargins left="0" right="0" top="0.55118110236220474" bottom="0.51181102362204722" header="0.35433070866141736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26</vt:i4>
      </vt:variant>
      <vt:variant>
        <vt:lpstr>Névvel ellátott tartományok</vt:lpstr>
      </vt:variant>
      <vt:variant>
        <vt:i4>30</vt:i4>
      </vt:variant>
    </vt:vector>
  </HeadingPairs>
  <TitlesOfParts>
    <vt:vector size="56" baseType="lpstr">
      <vt:lpstr>T.1.mérleg</vt:lpstr>
      <vt:lpstr>T.2._kiadás</vt:lpstr>
      <vt:lpstr>T.3._bevétel</vt:lpstr>
      <vt:lpstr>4.tábla</vt:lpstr>
      <vt:lpstr>5.tábla</vt:lpstr>
      <vt:lpstr>6.sz</vt:lpstr>
      <vt:lpstr>7.sz</vt:lpstr>
      <vt:lpstr>8.sz</vt:lpstr>
      <vt:lpstr>T.9.műk.peszk.kiad</vt:lpstr>
      <vt:lpstr>T.10.műk.bev.</vt:lpstr>
      <vt:lpstr>T.11.felh.peszk.átad.</vt:lpstr>
      <vt:lpstr>T.12.felhalm.bev.</vt:lpstr>
      <vt:lpstr>T.13_kölcsönök</vt:lpstr>
      <vt:lpstr>T.14_felúj</vt:lpstr>
      <vt:lpstr>T.15_ beruh </vt:lpstr>
      <vt:lpstr>T.16.Tartalék</vt:lpstr>
      <vt:lpstr>T.17.Maradv össz</vt:lpstr>
      <vt:lpstr>T.17.2.Maradv intézmények </vt:lpstr>
      <vt:lpstr>egysz.mérleg</vt:lpstr>
      <vt:lpstr>egysz.pforg</vt:lpstr>
      <vt:lpstr>egysz.pm.</vt:lpstr>
      <vt:lpstr>pm.kimutatás</vt:lpstr>
      <vt:lpstr>pm.ÖM</vt:lpstr>
      <vt:lpstr>kötött normatív</vt:lpstr>
      <vt:lpstr>központosított</vt:lpstr>
      <vt:lpstr>cél,címzett</vt:lpstr>
      <vt:lpstr>'T.15_ beruh '!Excel_BuiltIn_Print_Area_109_1</vt:lpstr>
      <vt:lpstr>'4.tábla'!Nyomtatási_cím</vt:lpstr>
      <vt:lpstr>'5.tábla'!Nyomtatási_cím</vt:lpstr>
      <vt:lpstr>pm.ÖM!Nyomtatási_cím</vt:lpstr>
      <vt:lpstr>T.14_felúj!Nyomtatási_cím</vt:lpstr>
      <vt:lpstr>'T.15_ beruh '!Nyomtatási_cím</vt:lpstr>
      <vt:lpstr>'4.tábla'!Nyomtatási_terület</vt:lpstr>
      <vt:lpstr>'5.tábla'!Nyomtatási_terület</vt:lpstr>
      <vt:lpstr>'6.sz'!Nyomtatási_terület</vt:lpstr>
      <vt:lpstr>'7.sz'!Nyomtatási_terület</vt:lpstr>
      <vt:lpstr>'cél,címzett'!Nyomtatási_terület</vt:lpstr>
      <vt:lpstr>egysz.mérleg!Nyomtatási_terület</vt:lpstr>
      <vt:lpstr>egysz.pforg!Nyomtatási_terület</vt:lpstr>
      <vt:lpstr>egysz.pm.!Nyomtatási_terület</vt:lpstr>
      <vt:lpstr>'kötött normatív'!Nyomtatási_terület</vt:lpstr>
      <vt:lpstr>központosított!Nyomtatási_terület</vt:lpstr>
      <vt:lpstr>pm.kimutatás!Nyomtatási_terület</vt:lpstr>
      <vt:lpstr>pm.ÖM!Nyomtatási_terület</vt:lpstr>
      <vt:lpstr>T.1.mérleg!Nyomtatási_terület</vt:lpstr>
      <vt:lpstr>T.10.műk.bev.!Nyomtatási_terület</vt:lpstr>
      <vt:lpstr>T.11.felh.peszk.átad.!Nyomtatási_terület</vt:lpstr>
      <vt:lpstr>T.12.felhalm.bev.!Nyomtatási_terület</vt:lpstr>
      <vt:lpstr>T.13_kölcsönök!Nyomtatási_terület</vt:lpstr>
      <vt:lpstr>T.14_felúj!Nyomtatási_terület</vt:lpstr>
      <vt:lpstr>'T.15_ beruh '!Nyomtatási_terület</vt:lpstr>
      <vt:lpstr>T.16.Tartalék!Nyomtatási_terület</vt:lpstr>
      <vt:lpstr>'T.17.2.Maradv intézmények '!Nyomtatási_terület</vt:lpstr>
      <vt:lpstr>T.2._kiadás!Nyomtatási_terület</vt:lpstr>
      <vt:lpstr>T.3._bevétel!Nyomtatási_terület</vt:lpstr>
      <vt:lpstr>T.9.műk.peszk.kiad!Nyomtatási_terület</vt:lpstr>
    </vt:vector>
  </TitlesOfParts>
  <Company>II.ker.PH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PÜ</dc:creator>
  <cp:lastModifiedBy>Balog Lászlóné Zsuzsa</cp:lastModifiedBy>
  <cp:lastPrinted>2021-05-18T15:58:22Z</cp:lastPrinted>
  <dcterms:created xsi:type="dcterms:W3CDTF">2000-06-16T09:18:22Z</dcterms:created>
  <dcterms:modified xsi:type="dcterms:W3CDTF">2021-05-19T12:26:12Z</dcterms:modified>
</cp:coreProperties>
</file>