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Rendelet módosítások\Harmadik_09_30\LEADOTT\"/>
    </mc:Choice>
  </mc:AlternateContent>
  <bookViews>
    <workbookView xWindow="0" yWindow="0" windowWidth="19200" windowHeight="10695"/>
  </bookViews>
  <sheets>
    <sheet name="5. sz. melléklet" sheetId="2" r:id="rId1"/>
    <sheet name="6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 sz. melléklet'!$A$1:$O$52</definedName>
    <definedName name="_xlnm.Print_Area" localSheetId="1">'6.sz.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F50" i="20" l="1"/>
  <c r="K50" i="2"/>
  <c r="D30" i="20" l="1"/>
  <c r="K30" i="2"/>
  <c r="C50" i="2" l="1"/>
  <c r="K41" i="2"/>
  <c r="C41" i="2" s="1"/>
  <c r="K40" i="2"/>
  <c r="D40" i="20"/>
  <c r="C30" i="2"/>
  <c r="K36" i="2"/>
  <c r="C39" i="20"/>
  <c r="C28" i="20"/>
  <c r="C26" i="20"/>
  <c r="C30" i="20" l="1"/>
  <c r="C40" i="20"/>
  <c r="C42" i="20" l="1"/>
  <c r="C24" i="20" l="1"/>
  <c r="C46" i="20" l="1"/>
  <c r="C46" i="2" l="1"/>
  <c r="C40" i="2" l="1"/>
  <c r="C34" i="2" l="1"/>
  <c r="C34" i="20"/>
  <c r="N52" i="2" l="1"/>
  <c r="O52" i="2"/>
  <c r="C50" i="20"/>
  <c r="K21" i="2" l="1"/>
  <c r="J44" i="2"/>
  <c r="J36" i="2"/>
  <c r="J21" i="2"/>
  <c r="J48" i="2" l="1"/>
  <c r="J52" i="2" s="1"/>
  <c r="K44" i="2"/>
  <c r="K48" i="2" l="1"/>
  <c r="K52" i="2" s="1"/>
  <c r="M44" i="20"/>
  <c r="L44" i="20"/>
  <c r="K44" i="20"/>
  <c r="J44" i="20"/>
  <c r="I44" i="20"/>
  <c r="H44" i="20"/>
  <c r="G44" i="20"/>
  <c r="F44" i="20"/>
  <c r="E44" i="20"/>
  <c r="D44" i="20"/>
  <c r="C41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29" i="20"/>
  <c r="C27" i="20"/>
  <c r="C25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C44" i="20" l="1"/>
  <c r="H48" i="20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36" i="20"/>
  <c r="C48" i="20" l="1"/>
  <c r="C52" i="20" s="1"/>
  <c r="E44" i="2"/>
  <c r="C39" i="2"/>
  <c r="C33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C44" i="2" s="1"/>
  <c r="E48" i="2" l="1"/>
  <c r="E52" i="2" s="1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19" i="2"/>
  <c r="C23" i="2"/>
  <c r="D44" i="2"/>
  <c r="D48" i="2" s="1"/>
  <c r="D52" i="2" s="1"/>
  <c r="C32" i="2"/>
  <c r="C36" i="2" l="1"/>
  <c r="C21" i="2"/>
  <c r="C48" i="2" l="1"/>
  <c r="C52" i="2" l="1"/>
</calcChain>
</file>

<file path=xl/sharedStrings.xml><?xml version="1.0" encoding="utf-8"?>
<sst xmlns="http://schemas.openxmlformats.org/spreadsheetml/2006/main" count="193" uniqueCount="95">
  <si>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</si>
  <si>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</si>
  <si>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</si>
  <si>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</si>
  <si>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</si>
  <si>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</si>
  <si>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</si>
  <si>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</si>
  <si>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</si>
  <si>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</si>
  <si>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</si>
  <si>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</si>
  <si>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</si>
  <si>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</si>
  <si>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</si>
  <si>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</si>
  <si>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</si>
  <si>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</si>
  <si>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</si>
  <si>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</si>
  <si>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</si>
  <si>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</si>
  <si>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</si>
  <si>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</si>
  <si>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</si>
  <si>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</si>
  <si>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</si>
  <si>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</si>
  <si>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</si>
  <si>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</si>
  <si>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</si>
  <si>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</si>
  <si>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</si>
  <si>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</si>
  <si>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</si>
  <si>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</si>
  <si>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</si>
  <si>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</si>
  <si>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</si>
  <si>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</si>
  <si>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</si>
  <si>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</si>
  <si>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</si>
  <si>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</si>
  <si>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</si>
  <si>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</si>
  <si>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</si>
  <si>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</si>
  <si>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</si>
  <si>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</si>
  <si>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</si>
  <si>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</si>
  <si>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</si>
  <si>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</si>
  <si>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</si>
  <si>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</si>
  <si>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</si>
  <si>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</si>
  <si>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</si>
  <si>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</si>
  <si>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</si>
  <si>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</si>
  <si>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</si>
  <si>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</si>
  <si>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</si>
  <si>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</si>
  <si>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</si>
  <si>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</si>
  <si>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</si>
  <si>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</si>
  <si>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</si>
  <si>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</si>
  <si>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</si>
  <si>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</si>
  <si>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</si>
  <si>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</si>
  <si>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</si>
  <si>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</si>
  <si>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</si>
  <si>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</si>
  <si>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</si>
  <si>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</si>
  <si>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</si>
  <si>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</si>
  <si>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</si>
  <si>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</si>
  <si>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</si>
  <si>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</si>
  <si>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</si>
  <si>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</si>
  <si>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</si>
  <si>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</si>
  <si>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2017. május 1-jétől -szeptember 30-áig.</t>
  </si>
  <si>
    <t>5. sz. melléklet</t>
  </si>
  <si>
    <t>6.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</si>
</sst>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2" fillId="0" borderId="33" xfId="0" applyNumberFormat="1" applyFont="1" applyBorder="1" applyAlignment="1">
      <alignment horizontal="right"/>
    </xf>
    <xf numFmtId="3" fontId="29" fillId="0" borderId="42" xfId="0" applyNumberFormat="1" applyFont="1" applyBorder="1"/>
    <xf numFmtId="3" fontId="29" fillId="0" borderId="43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6" fillId="0" borderId="0" xfId="0" applyNumberFormat="1" applyFont="1"/>
    <xf numFmtId="3" fontId="22" fillId="0" borderId="15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36" fillId="0" borderId="42" xfId="0" applyNumberFormat="1" applyFont="1" applyBorder="1"/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tabSelected="1" zoomScale="110" zoomScaleNormal="110" workbookViewId="0">
      <pane xSplit="2" ySplit="16" topLeftCell="G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N1" sqref="N1:O1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7" width="7.7109375" style="1" customWidth="1"/>
    <col min="18" max="16384" width="9.140625" style="1"/>
  </cols>
  <sheetData>
    <row r="1" spans="1:16" x14ac:dyDescent="0.2">
      <c r="M1" s="2"/>
      <c r="N1" s="184" t="s">
        <v>93</v>
      </c>
      <c r="O1" s="184"/>
    </row>
    <row r="2" spans="1:16" x14ac:dyDescent="0.2">
      <c r="M2" s="2"/>
      <c r="N2" s="2"/>
      <c r="O2" s="3"/>
    </row>
    <row r="3" spans="1:16" x14ac:dyDescent="0.2">
      <c r="M3" s="2"/>
      <c r="N3" s="2"/>
      <c r="O3" s="3"/>
    </row>
    <row r="4" spans="1:16" x14ac:dyDescent="0.2">
      <c r="A4" s="192" t="s">
        <v>90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6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4"/>
      <c r="B6" s="192" t="s">
        <v>92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5"/>
      <c r="P6" s="5"/>
    </row>
    <row r="7" spans="1:16" x14ac:dyDescent="0.2">
      <c r="A7" s="4"/>
      <c r="B7" s="5"/>
      <c r="C7" s="5"/>
      <c r="D7" s="5"/>
      <c r="E7" s="5"/>
      <c r="F7" s="5"/>
      <c r="G7" s="5"/>
      <c r="H7" s="89"/>
      <c r="I7" s="5"/>
      <c r="J7" s="5"/>
      <c r="K7" s="5"/>
      <c r="L7" s="5"/>
      <c r="M7" s="5"/>
      <c r="N7" s="5"/>
      <c r="O7" s="7"/>
      <c r="P7" s="5"/>
    </row>
    <row r="8" spans="1:16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</row>
    <row r="9" spans="1:16" ht="13.5" thickBot="1" x14ac:dyDescent="0.25">
      <c r="A9" s="9"/>
      <c r="B9" s="10"/>
      <c r="C9" s="10"/>
      <c r="D9" s="185" t="s">
        <v>1</v>
      </c>
      <c r="E9" s="185"/>
      <c r="F9" s="185"/>
      <c r="G9" s="186"/>
      <c r="H9" s="186"/>
      <c r="I9" s="186"/>
      <c r="J9" s="185"/>
      <c r="K9" s="185"/>
      <c r="L9" s="185"/>
      <c r="M9" s="185"/>
      <c r="N9" s="187" t="s">
        <v>2</v>
      </c>
      <c r="O9" s="188"/>
      <c r="P9" s="69"/>
    </row>
    <row r="10" spans="1:16" ht="13.5" thickBot="1" x14ac:dyDescent="0.25">
      <c r="A10" s="13"/>
      <c r="B10" s="103"/>
      <c r="C10" s="103"/>
      <c r="D10" s="189" t="s">
        <v>61</v>
      </c>
      <c r="E10" s="190"/>
      <c r="F10" s="190"/>
      <c r="G10" s="190"/>
      <c r="H10" s="190"/>
      <c r="I10" s="191"/>
      <c r="J10" s="189" t="s">
        <v>56</v>
      </c>
      <c r="K10" s="190"/>
      <c r="L10" s="190"/>
      <c r="M10" s="190"/>
      <c r="N10" s="137"/>
      <c r="O10" s="104"/>
      <c r="P10" s="69"/>
    </row>
    <row r="11" spans="1:16" ht="12.75" customHeight="1" x14ac:dyDescent="0.2">
      <c r="A11" s="73"/>
      <c r="B11" s="18" t="s">
        <v>60</v>
      </c>
      <c r="C11" s="18" t="s">
        <v>3</v>
      </c>
      <c r="D11" s="69"/>
      <c r="E11" s="31"/>
      <c r="F11" s="90"/>
      <c r="G11" s="9"/>
      <c r="H11" s="110"/>
      <c r="I11" s="139"/>
      <c r="J11" s="138"/>
      <c r="K11" s="105"/>
      <c r="L11" s="138"/>
      <c r="M11" s="105"/>
      <c r="N11" s="23" t="s">
        <v>10</v>
      </c>
      <c r="O11" s="24" t="s">
        <v>13</v>
      </c>
      <c r="P11" s="69"/>
    </row>
    <row r="12" spans="1:16" x14ac:dyDescent="0.2">
      <c r="A12" s="73"/>
      <c r="B12" s="18" t="s">
        <v>20</v>
      </c>
      <c r="C12" s="18" t="s">
        <v>46</v>
      </c>
      <c r="D12" s="88" t="s">
        <v>10</v>
      </c>
      <c r="E12" s="87" t="s">
        <v>10</v>
      </c>
      <c r="F12" s="87" t="s">
        <v>10</v>
      </c>
      <c r="G12" s="23" t="s">
        <v>13</v>
      </c>
      <c r="H12" s="87" t="s">
        <v>49</v>
      </c>
      <c r="I12" s="24" t="s">
        <v>13</v>
      </c>
      <c r="J12" s="91" t="s">
        <v>10</v>
      </c>
      <c r="K12" s="106" t="s">
        <v>10</v>
      </c>
      <c r="L12" s="91" t="s">
        <v>13</v>
      </c>
      <c r="M12" s="106" t="s">
        <v>13</v>
      </c>
      <c r="N12" s="23" t="s">
        <v>17</v>
      </c>
      <c r="O12" s="24" t="s">
        <v>17</v>
      </c>
      <c r="P12" s="69"/>
    </row>
    <row r="13" spans="1:16" x14ac:dyDescent="0.2">
      <c r="A13" s="74"/>
      <c r="B13" s="18"/>
      <c r="C13" s="18" t="s">
        <v>14</v>
      </c>
      <c r="D13" s="88" t="s">
        <v>46</v>
      </c>
      <c r="E13" s="87" t="s">
        <v>46</v>
      </c>
      <c r="F13" s="87" t="s">
        <v>17</v>
      </c>
      <c r="G13" s="23" t="s">
        <v>46</v>
      </c>
      <c r="H13" s="87" t="s">
        <v>46</v>
      </c>
      <c r="I13" s="24" t="s">
        <v>17</v>
      </c>
      <c r="J13" s="91" t="s">
        <v>57</v>
      </c>
      <c r="K13" s="106" t="s">
        <v>59</v>
      </c>
      <c r="L13" s="91" t="s">
        <v>57</v>
      </c>
      <c r="M13" s="106" t="s">
        <v>59</v>
      </c>
      <c r="N13" s="23"/>
      <c r="O13" s="24"/>
      <c r="P13" s="69"/>
    </row>
    <row r="14" spans="1:16" x14ac:dyDescent="0.2">
      <c r="A14" s="28" t="s">
        <v>19</v>
      </c>
      <c r="B14" s="18"/>
      <c r="C14" s="32"/>
      <c r="D14" s="25" t="s">
        <v>50</v>
      </c>
      <c r="E14" s="87"/>
      <c r="F14" s="87" t="s">
        <v>54</v>
      </c>
      <c r="G14" s="83" t="s">
        <v>50</v>
      </c>
      <c r="H14" s="87"/>
      <c r="I14" s="24" t="s">
        <v>54</v>
      </c>
      <c r="J14" s="91" t="s">
        <v>55</v>
      </c>
      <c r="K14" s="106" t="s">
        <v>48</v>
      </c>
      <c r="L14" s="91" t="s">
        <v>55</v>
      </c>
      <c r="M14" s="106" t="s">
        <v>48</v>
      </c>
      <c r="N14" s="23"/>
      <c r="O14" s="24"/>
      <c r="P14" s="69"/>
    </row>
    <row r="15" spans="1:16" x14ac:dyDescent="0.2">
      <c r="A15" s="28"/>
      <c r="B15" s="18"/>
      <c r="C15" s="32"/>
      <c r="D15" s="25" t="s">
        <v>52</v>
      </c>
      <c r="E15" s="87"/>
      <c r="F15" s="87" t="s">
        <v>23</v>
      </c>
      <c r="G15" s="83" t="s">
        <v>52</v>
      </c>
      <c r="H15" s="87"/>
      <c r="I15" s="24" t="s">
        <v>23</v>
      </c>
      <c r="J15" s="91" t="s">
        <v>58</v>
      </c>
      <c r="K15" s="24"/>
      <c r="L15" s="91" t="s">
        <v>58</v>
      </c>
      <c r="M15" s="24"/>
      <c r="N15" s="23"/>
      <c r="O15" s="24"/>
      <c r="P15" s="69"/>
    </row>
    <row r="16" spans="1:16" x14ac:dyDescent="0.2">
      <c r="A16" s="27"/>
      <c r="B16" s="97"/>
      <c r="C16" s="32"/>
      <c r="D16" s="95"/>
      <c r="E16" s="87"/>
      <c r="F16" s="87"/>
      <c r="G16" s="75"/>
      <c r="H16" s="87"/>
      <c r="I16" s="24"/>
      <c r="J16" s="92"/>
      <c r="K16" s="24"/>
      <c r="L16" s="92"/>
      <c r="M16" s="84"/>
      <c r="N16" s="13"/>
      <c r="O16" s="35"/>
      <c r="P16" s="69"/>
    </row>
    <row r="17" spans="1:18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6">
        <v>9</v>
      </c>
      <c r="J17" s="42">
        <v>10</v>
      </c>
      <c r="K17" s="76">
        <v>11</v>
      </c>
      <c r="L17" s="42">
        <v>12</v>
      </c>
      <c r="M17" s="76">
        <v>13</v>
      </c>
      <c r="N17" s="42">
        <v>14</v>
      </c>
      <c r="O17" s="76">
        <v>15</v>
      </c>
      <c r="P17" s="69"/>
    </row>
    <row r="18" spans="1:18" x14ac:dyDescent="0.2">
      <c r="A18" s="83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69"/>
    </row>
    <row r="19" spans="1:18" x14ac:dyDescent="0.2">
      <c r="A19" s="83" t="s">
        <v>64</v>
      </c>
      <c r="B19" s="98" t="s">
        <v>27</v>
      </c>
      <c r="C19" s="46">
        <f>SUM(D19:O19)</f>
        <v>28970</v>
      </c>
      <c r="D19" s="47"/>
      <c r="E19" s="47"/>
      <c r="F19" s="47"/>
      <c r="G19" s="48"/>
      <c r="H19" s="47"/>
      <c r="I19" s="49"/>
      <c r="J19" s="48"/>
      <c r="K19" s="49">
        <v>26742</v>
      </c>
      <c r="L19" s="48"/>
      <c r="M19" s="49">
        <v>2228</v>
      </c>
      <c r="N19" s="48"/>
      <c r="O19" s="49"/>
      <c r="P19" s="77"/>
      <c r="R19" s="72"/>
    </row>
    <row r="20" spans="1:18" x14ac:dyDescent="0.2">
      <c r="A20" s="13"/>
      <c r="B20" s="99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7"/>
      <c r="R20" s="72"/>
    </row>
    <row r="21" spans="1:18" x14ac:dyDescent="0.2">
      <c r="A21" s="122" t="s">
        <v>26</v>
      </c>
      <c r="B21" s="124" t="s">
        <v>80</v>
      </c>
      <c r="C21" s="50">
        <f t="shared" ref="C21:O21" si="0">SUM(C19:C20)</f>
        <v>28970</v>
      </c>
      <c r="D21" s="56">
        <f t="shared" si="0"/>
        <v>0</v>
      </c>
      <c r="E21" s="57">
        <f t="shared" si="0"/>
        <v>0</v>
      </c>
      <c r="F21" s="67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26742</v>
      </c>
      <c r="L21" s="58">
        <f t="shared" si="0"/>
        <v>0</v>
      </c>
      <c r="M21" s="59">
        <f t="shared" si="0"/>
        <v>2228</v>
      </c>
      <c r="N21" s="58">
        <f t="shared" si="0"/>
        <v>0</v>
      </c>
      <c r="O21" s="59">
        <f t="shared" si="0"/>
        <v>0</v>
      </c>
      <c r="P21" s="77"/>
      <c r="R21" s="72"/>
    </row>
    <row r="22" spans="1:18" x14ac:dyDescent="0.2">
      <c r="A22" s="13"/>
      <c r="B22" s="100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7"/>
      <c r="R22" s="72"/>
    </row>
    <row r="23" spans="1:18" x14ac:dyDescent="0.2">
      <c r="A23" s="83" t="s">
        <v>64</v>
      </c>
      <c r="B23" s="98" t="s">
        <v>28</v>
      </c>
      <c r="C23" s="46">
        <f t="shared" ref="C23:C34" si="1">SUM(D23:O23)</f>
        <v>2461</v>
      </c>
      <c r="D23" s="47">
        <v>491</v>
      </c>
      <c r="E23" s="47"/>
      <c r="F23" s="47"/>
      <c r="G23" s="48"/>
      <c r="H23" s="47"/>
      <c r="I23" s="49"/>
      <c r="J23" s="48"/>
      <c r="K23" s="49">
        <v>1720</v>
      </c>
      <c r="L23" s="48"/>
      <c r="M23" s="49">
        <v>250</v>
      </c>
      <c r="N23" s="48"/>
      <c r="O23" s="49"/>
      <c r="P23" s="77"/>
      <c r="R23" s="72"/>
    </row>
    <row r="24" spans="1:18" x14ac:dyDescent="0.2">
      <c r="A24" s="83" t="s">
        <v>65</v>
      </c>
      <c r="B24" s="98" t="s">
        <v>30</v>
      </c>
      <c r="C24" s="46">
        <f t="shared" si="1"/>
        <v>2407</v>
      </c>
      <c r="D24" s="47"/>
      <c r="E24" s="47"/>
      <c r="F24" s="47"/>
      <c r="G24" s="48"/>
      <c r="H24" s="47"/>
      <c r="I24" s="49"/>
      <c r="J24" s="48"/>
      <c r="K24" s="49">
        <v>2157</v>
      </c>
      <c r="L24" s="48"/>
      <c r="M24" s="49">
        <v>250</v>
      </c>
      <c r="N24" s="48"/>
      <c r="O24" s="49"/>
      <c r="P24" s="77"/>
      <c r="R24" s="72"/>
    </row>
    <row r="25" spans="1:18" x14ac:dyDescent="0.2">
      <c r="A25" s="83" t="s">
        <v>66</v>
      </c>
      <c r="B25" s="98" t="s">
        <v>32</v>
      </c>
      <c r="C25" s="46">
        <f t="shared" si="1"/>
        <v>1975</v>
      </c>
      <c r="D25" s="47"/>
      <c r="E25" s="47"/>
      <c r="F25" s="47"/>
      <c r="G25" s="48"/>
      <c r="H25" s="47"/>
      <c r="I25" s="49"/>
      <c r="J25" s="48"/>
      <c r="K25" s="49">
        <v>1725</v>
      </c>
      <c r="L25" s="48"/>
      <c r="M25" s="49">
        <v>250</v>
      </c>
      <c r="N25" s="48"/>
      <c r="O25" s="49"/>
      <c r="P25" s="77"/>
      <c r="R25" s="72"/>
    </row>
    <row r="26" spans="1:18" x14ac:dyDescent="0.2">
      <c r="A26" s="83" t="s">
        <v>67</v>
      </c>
      <c r="B26" s="98" t="s">
        <v>34</v>
      </c>
      <c r="C26" s="46">
        <f t="shared" si="1"/>
        <v>2065</v>
      </c>
      <c r="D26" s="47"/>
      <c r="E26" s="47"/>
      <c r="F26" s="47"/>
      <c r="G26" s="48"/>
      <c r="H26" s="47"/>
      <c r="I26" s="49"/>
      <c r="J26" s="48"/>
      <c r="K26" s="49">
        <v>1815</v>
      </c>
      <c r="L26" s="48"/>
      <c r="M26" s="49">
        <v>250</v>
      </c>
      <c r="N26" s="48"/>
      <c r="O26" s="49"/>
      <c r="P26" s="77"/>
      <c r="R26" s="72"/>
    </row>
    <row r="27" spans="1:18" x14ac:dyDescent="0.2">
      <c r="A27" s="83" t="s">
        <v>68</v>
      </c>
      <c r="B27" s="98" t="s">
        <v>35</v>
      </c>
      <c r="C27" s="46">
        <f t="shared" si="1"/>
        <v>2901</v>
      </c>
      <c r="D27" s="47"/>
      <c r="E27" s="47"/>
      <c r="F27" s="47"/>
      <c r="G27" s="48"/>
      <c r="H27" s="47"/>
      <c r="I27" s="49"/>
      <c r="J27" s="48"/>
      <c r="K27" s="49">
        <v>2651</v>
      </c>
      <c r="L27" s="48"/>
      <c r="M27" s="49">
        <v>250</v>
      </c>
      <c r="N27" s="48"/>
      <c r="O27" s="49"/>
      <c r="P27" s="77"/>
      <c r="R27" s="72"/>
    </row>
    <row r="28" spans="1:18" x14ac:dyDescent="0.2">
      <c r="A28" s="83" t="s">
        <v>69</v>
      </c>
      <c r="B28" s="98" t="s">
        <v>36</v>
      </c>
      <c r="C28" s="46">
        <f t="shared" si="1"/>
        <v>13057</v>
      </c>
      <c r="D28" s="47"/>
      <c r="E28" s="47"/>
      <c r="F28" s="47"/>
      <c r="G28" s="48"/>
      <c r="H28" s="47"/>
      <c r="I28" s="49"/>
      <c r="J28" s="48"/>
      <c r="K28" s="49">
        <v>1407</v>
      </c>
      <c r="L28" s="48"/>
      <c r="M28" s="49">
        <v>11650</v>
      </c>
      <c r="N28" s="48"/>
      <c r="O28" s="49"/>
      <c r="P28" s="77"/>
      <c r="R28" s="72"/>
    </row>
    <row r="29" spans="1:18" x14ac:dyDescent="0.2">
      <c r="A29" s="83" t="s">
        <v>70</v>
      </c>
      <c r="B29" s="98" t="s">
        <v>37</v>
      </c>
      <c r="C29" s="46">
        <f t="shared" si="1"/>
        <v>5010</v>
      </c>
      <c r="D29" s="47"/>
      <c r="E29" s="47"/>
      <c r="F29" s="47"/>
      <c r="G29" s="48"/>
      <c r="H29" s="47"/>
      <c r="I29" s="49"/>
      <c r="J29" s="48"/>
      <c r="K29" s="49">
        <v>1792</v>
      </c>
      <c r="L29" s="48"/>
      <c r="M29" s="49">
        <v>3218</v>
      </c>
      <c r="N29" s="48"/>
      <c r="O29" s="49"/>
      <c r="P29" s="77"/>
      <c r="R29" s="72"/>
    </row>
    <row r="30" spans="1:18" x14ac:dyDescent="0.2">
      <c r="A30" s="83" t="s">
        <v>71</v>
      </c>
      <c r="B30" s="98" t="s">
        <v>38</v>
      </c>
      <c r="C30" s="46">
        <f>SUM(D30:O30)</f>
        <v>12436</v>
      </c>
      <c r="D30" s="47"/>
      <c r="E30" s="47"/>
      <c r="F30" s="47"/>
      <c r="G30" s="48"/>
      <c r="H30" s="47"/>
      <c r="I30" s="49"/>
      <c r="J30" s="48"/>
      <c r="K30" s="49">
        <f>9003+1</f>
        <v>9004</v>
      </c>
      <c r="L30" s="48"/>
      <c r="M30" s="49">
        <v>3432</v>
      </c>
      <c r="N30" s="48"/>
      <c r="O30" s="49"/>
      <c r="P30" s="77"/>
      <c r="R30" s="72"/>
    </row>
    <row r="31" spans="1:18" x14ac:dyDescent="0.2">
      <c r="A31" s="83" t="s">
        <v>74</v>
      </c>
      <c r="B31" s="98" t="s">
        <v>39</v>
      </c>
      <c r="C31" s="46">
        <f t="shared" si="1"/>
        <v>1891</v>
      </c>
      <c r="D31" s="47"/>
      <c r="E31" s="47"/>
      <c r="F31" s="47"/>
      <c r="G31" s="48"/>
      <c r="H31" s="47"/>
      <c r="I31" s="49"/>
      <c r="J31" s="48"/>
      <c r="K31" s="49">
        <v>1891</v>
      </c>
      <c r="L31" s="48"/>
      <c r="M31" s="49"/>
      <c r="N31" s="48"/>
      <c r="O31" s="49"/>
      <c r="P31" s="77"/>
      <c r="R31" s="72"/>
    </row>
    <row r="32" spans="1:18" x14ac:dyDescent="0.2">
      <c r="A32" s="83" t="s">
        <v>72</v>
      </c>
      <c r="B32" s="98" t="s">
        <v>40</v>
      </c>
      <c r="C32" s="46">
        <f t="shared" si="1"/>
        <v>1982</v>
      </c>
      <c r="D32" s="47"/>
      <c r="E32" s="47"/>
      <c r="F32" s="47"/>
      <c r="G32" s="48"/>
      <c r="H32" s="47"/>
      <c r="I32" s="49"/>
      <c r="J32" s="48"/>
      <c r="K32" s="49">
        <v>1732</v>
      </c>
      <c r="L32" s="48"/>
      <c r="M32" s="49">
        <v>250</v>
      </c>
      <c r="N32" s="48"/>
      <c r="O32" s="49"/>
      <c r="P32" s="77"/>
      <c r="R32" s="72"/>
    </row>
    <row r="33" spans="1:20" x14ac:dyDescent="0.2">
      <c r="A33" s="83" t="s">
        <v>73</v>
      </c>
      <c r="B33" s="98" t="s">
        <v>85</v>
      </c>
      <c r="C33" s="46">
        <f t="shared" si="1"/>
        <v>2449</v>
      </c>
      <c r="D33" s="47"/>
      <c r="E33" s="47"/>
      <c r="F33" s="47"/>
      <c r="G33" s="48"/>
      <c r="H33" s="47"/>
      <c r="I33" s="49"/>
      <c r="J33" s="48"/>
      <c r="K33" s="49">
        <v>2199</v>
      </c>
      <c r="L33" s="48"/>
      <c r="M33" s="49">
        <v>250</v>
      </c>
      <c r="N33" s="48"/>
      <c r="O33" s="49"/>
      <c r="P33" s="77"/>
      <c r="R33" s="72"/>
    </row>
    <row r="34" spans="1:20" x14ac:dyDescent="0.2">
      <c r="A34" s="83" t="s">
        <v>87</v>
      </c>
      <c r="B34" s="98" t="s">
        <v>89</v>
      </c>
      <c r="C34" s="46">
        <f t="shared" si="1"/>
        <v>1693</v>
      </c>
      <c r="D34" s="47"/>
      <c r="E34" s="47"/>
      <c r="F34" s="47"/>
      <c r="G34" s="48"/>
      <c r="H34" s="47"/>
      <c r="I34" s="49"/>
      <c r="J34" s="48"/>
      <c r="K34" s="49">
        <v>1693</v>
      </c>
      <c r="L34" s="48"/>
      <c r="M34" s="49"/>
      <c r="N34" s="48"/>
      <c r="O34" s="49"/>
      <c r="P34" s="77"/>
      <c r="R34" s="72"/>
    </row>
    <row r="35" spans="1:20" x14ac:dyDescent="0.2">
      <c r="A35" s="83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7"/>
      <c r="R35" s="72"/>
    </row>
    <row r="36" spans="1:20" x14ac:dyDescent="0.2">
      <c r="A36" s="122" t="s">
        <v>29</v>
      </c>
      <c r="B36" s="93" t="s">
        <v>81</v>
      </c>
      <c r="C36" s="50">
        <f>SUM(C23:C35)</f>
        <v>50327</v>
      </c>
      <c r="D36" s="56">
        <f t="shared" ref="D36:O36" si="2">SUM(D23:D35)</f>
        <v>491</v>
      </c>
      <c r="E36" s="57">
        <f t="shared" si="2"/>
        <v>0</v>
      </c>
      <c r="F36" s="67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29786</v>
      </c>
      <c r="L36" s="58">
        <f t="shared" si="2"/>
        <v>0</v>
      </c>
      <c r="M36" s="59">
        <f t="shared" si="2"/>
        <v>20050</v>
      </c>
      <c r="N36" s="58">
        <f t="shared" si="2"/>
        <v>0</v>
      </c>
      <c r="O36" s="59">
        <f t="shared" si="2"/>
        <v>0</v>
      </c>
      <c r="P36" s="77"/>
      <c r="R36" s="72"/>
    </row>
    <row r="37" spans="1:20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7"/>
      <c r="R37" s="72"/>
    </row>
    <row r="38" spans="1:20" x14ac:dyDescent="0.2">
      <c r="A38" s="83" t="s">
        <v>64</v>
      </c>
      <c r="B38" s="98" t="s">
        <v>41</v>
      </c>
      <c r="C38" s="46">
        <f>SUM(D38:O38)</f>
        <v>6046</v>
      </c>
      <c r="D38" s="47">
        <v>271</v>
      </c>
      <c r="E38" s="47"/>
      <c r="F38" s="47"/>
      <c r="G38" s="48"/>
      <c r="H38" s="47"/>
      <c r="I38" s="49"/>
      <c r="J38" s="48"/>
      <c r="K38" s="49">
        <v>5775</v>
      </c>
      <c r="L38" s="48"/>
      <c r="M38" s="49"/>
      <c r="N38" s="48"/>
      <c r="O38" s="49"/>
      <c r="P38" s="77"/>
      <c r="R38" s="72"/>
    </row>
    <row r="39" spans="1:20" x14ac:dyDescent="0.2">
      <c r="A39" s="83" t="s">
        <v>65</v>
      </c>
      <c r="B39" s="98" t="s">
        <v>42</v>
      </c>
      <c r="C39" s="46">
        <f>SUM(D39:O39)</f>
        <v>8082</v>
      </c>
      <c r="D39" s="47"/>
      <c r="E39" s="47"/>
      <c r="F39" s="47"/>
      <c r="G39" s="48"/>
      <c r="H39" s="47"/>
      <c r="I39" s="49"/>
      <c r="J39" s="48"/>
      <c r="K39" s="49">
        <v>8082</v>
      </c>
      <c r="L39" s="48"/>
      <c r="M39" s="49"/>
      <c r="N39" s="48"/>
      <c r="O39" s="49"/>
      <c r="P39" s="77"/>
      <c r="R39" s="72"/>
    </row>
    <row r="40" spans="1:20" x14ac:dyDescent="0.2">
      <c r="A40" s="83" t="s">
        <v>66</v>
      </c>
      <c r="B40" s="98" t="s">
        <v>43</v>
      </c>
      <c r="C40" s="46">
        <f>SUM(D40:O40)</f>
        <v>6981</v>
      </c>
      <c r="D40" s="47"/>
      <c r="E40" s="47"/>
      <c r="F40" s="47"/>
      <c r="G40" s="48"/>
      <c r="H40" s="47"/>
      <c r="I40" s="49"/>
      <c r="J40" s="48"/>
      <c r="K40" s="49">
        <f>6982-1</f>
        <v>6981</v>
      </c>
      <c r="L40" s="48"/>
      <c r="M40" s="49"/>
      <c r="N40" s="48"/>
      <c r="O40" s="49"/>
      <c r="P40" s="77"/>
      <c r="R40" s="72"/>
    </row>
    <row r="41" spans="1:20" x14ac:dyDescent="0.2">
      <c r="A41" s="83" t="s">
        <v>67</v>
      </c>
      <c r="B41" s="98" t="s">
        <v>44</v>
      </c>
      <c r="C41" s="46">
        <f>SUM(D41:O41)</f>
        <v>6105</v>
      </c>
      <c r="D41" s="47"/>
      <c r="E41" s="47"/>
      <c r="F41" s="47"/>
      <c r="G41" s="48"/>
      <c r="H41" s="47"/>
      <c r="I41" s="49"/>
      <c r="J41" s="48"/>
      <c r="K41" s="49">
        <f>6104+1</f>
        <v>6105</v>
      </c>
      <c r="L41" s="48"/>
      <c r="M41" s="49"/>
      <c r="N41" s="48"/>
      <c r="O41" s="49"/>
      <c r="P41" s="77"/>
      <c r="R41" s="72"/>
    </row>
    <row r="42" spans="1:20" x14ac:dyDescent="0.2">
      <c r="A42" s="83" t="s">
        <v>68</v>
      </c>
      <c r="B42" s="98" t="s">
        <v>91</v>
      </c>
      <c r="C42" s="46">
        <f>SUM(D42:O42)</f>
        <v>20792</v>
      </c>
      <c r="D42" s="47">
        <v>1600</v>
      </c>
      <c r="E42" s="47"/>
      <c r="F42" s="47"/>
      <c r="G42" s="48"/>
      <c r="H42" s="47"/>
      <c r="I42" s="49"/>
      <c r="J42" s="48"/>
      <c r="K42" s="49">
        <v>19192</v>
      </c>
      <c r="L42" s="48"/>
      <c r="M42" s="49"/>
      <c r="N42" s="48"/>
      <c r="O42" s="49"/>
      <c r="P42" s="77"/>
      <c r="R42" s="72"/>
    </row>
    <row r="43" spans="1:20" x14ac:dyDescent="0.2">
      <c r="A43" s="83"/>
      <c r="B43" s="98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7"/>
      <c r="R43" s="72"/>
    </row>
    <row r="44" spans="1:20" x14ac:dyDescent="0.2">
      <c r="A44" s="122" t="s">
        <v>31</v>
      </c>
      <c r="B44" s="93" t="s">
        <v>83</v>
      </c>
      <c r="C44" s="50">
        <f>SUM(C38:C43)</f>
        <v>48006</v>
      </c>
      <c r="D44" s="56">
        <f t="shared" ref="D44:O44" si="4">SUM(D38:D43)</f>
        <v>1871</v>
      </c>
      <c r="E44" s="57">
        <f t="shared" si="4"/>
        <v>0</v>
      </c>
      <c r="F44" s="67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46135</v>
      </c>
      <c r="L44" s="58">
        <f t="shared" si="4"/>
        <v>0</v>
      </c>
      <c r="M44" s="59">
        <f t="shared" si="4"/>
        <v>0</v>
      </c>
      <c r="N44" s="58">
        <f t="shared" si="4"/>
        <v>0</v>
      </c>
      <c r="O44" s="59">
        <f t="shared" si="4"/>
        <v>0</v>
      </c>
      <c r="P44" s="77"/>
      <c r="Q44" s="69"/>
      <c r="R44" s="72"/>
      <c r="T44" s="72"/>
    </row>
    <row r="45" spans="1:20" x14ac:dyDescent="0.2">
      <c r="A45" s="96"/>
      <c r="B45" s="94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7"/>
      <c r="Q45" s="69"/>
      <c r="R45" s="72"/>
      <c r="T45" s="72"/>
    </row>
    <row r="46" spans="1:20" x14ac:dyDescent="0.2">
      <c r="A46" s="42" t="s">
        <v>33</v>
      </c>
      <c r="B46" s="101" t="s">
        <v>45</v>
      </c>
      <c r="C46" s="141">
        <f>SUM(D46:M46)</f>
        <v>33874</v>
      </c>
      <c r="D46" s="142"/>
      <c r="E46" s="57"/>
      <c r="F46" s="142"/>
      <c r="G46" s="58"/>
      <c r="H46" s="143"/>
      <c r="I46" s="172"/>
      <c r="J46" s="58"/>
      <c r="K46" s="144">
        <v>27363</v>
      </c>
      <c r="L46" s="58"/>
      <c r="M46" s="170">
        <v>6511</v>
      </c>
      <c r="N46" s="58"/>
      <c r="O46" s="59"/>
      <c r="P46" s="77"/>
      <c r="Q46" s="69"/>
      <c r="R46" s="72"/>
      <c r="T46" s="72"/>
    </row>
    <row r="47" spans="1:20" ht="13.5" thickBot="1" x14ac:dyDescent="0.25">
      <c r="A47" s="13"/>
      <c r="B47" s="102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7"/>
      <c r="Q47" s="69"/>
    </row>
    <row r="48" spans="1:20" ht="22.5" thickBot="1" x14ac:dyDescent="0.25">
      <c r="A48" s="136" t="s">
        <v>75</v>
      </c>
      <c r="B48" s="127" t="s">
        <v>79</v>
      </c>
      <c r="C48" s="78">
        <f t="shared" ref="C48:M48" si="6">C21+C36+C44+C46</f>
        <v>161177</v>
      </c>
      <c r="D48" s="183">
        <f>D21+D36+D44+D46</f>
        <v>2362</v>
      </c>
      <c r="E48" s="145">
        <f t="shared" si="6"/>
        <v>0</v>
      </c>
      <c r="F48" s="135">
        <f t="shared" si="6"/>
        <v>0</v>
      </c>
      <c r="G48" s="134">
        <f t="shared" si="6"/>
        <v>0</v>
      </c>
      <c r="H48" s="145">
        <f t="shared" si="6"/>
        <v>0</v>
      </c>
      <c r="I48" s="135">
        <f t="shared" si="6"/>
        <v>0</v>
      </c>
      <c r="J48" s="134">
        <f t="shared" si="6"/>
        <v>0</v>
      </c>
      <c r="K48" s="158">
        <f>K21+K36+K44+K46</f>
        <v>130026</v>
      </c>
      <c r="L48" s="134">
        <f t="shared" si="6"/>
        <v>0</v>
      </c>
      <c r="M48" s="158">
        <f t="shared" si="6"/>
        <v>28789</v>
      </c>
      <c r="N48" s="146"/>
      <c r="O48" s="147"/>
      <c r="P48" s="77"/>
    </row>
    <row r="49" spans="1:16" x14ac:dyDescent="0.2">
      <c r="A49" s="33"/>
      <c r="B49" s="111"/>
      <c r="C49" s="131"/>
      <c r="D49" s="148"/>
      <c r="E49" s="149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7"/>
    </row>
    <row r="50" spans="1:16" x14ac:dyDescent="0.2">
      <c r="A50" s="123" t="s">
        <v>76</v>
      </c>
      <c r="B50" s="128" t="s">
        <v>77</v>
      </c>
      <c r="C50" s="141">
        <f>SUM(D50:M50)</f>
        <v>43164</v>
      </c>
      <c r="D50" s="47"/>
      <c r="E50" s="133">
        <v>502</v>
      </c>
      <c r="F50" s="132"/>
      <c r="G50" s="113"/>
      <c r="H50" s="150">
        <v>700</v>
      </c>
      <c r="I50" s="132"/>
      <c r="J50" s="113"/>
      <c r="K50" s="151">
        <f>13898-1+8078</f>
        <v>21975</v>
      </c>
      <c r="L50" s="152"/>
      <c r="M50" s="151">
        <v>19987</v>
      </c>
      <c r="N50" s="113"/>
      <c r="O50" s="132"/>
      <c r="P50" s="77"/>
    </row>
    <row r="51" spans="1:16" ht="13.5" thickBot="1" x14ac:dyDescent="0.25">
      <c r="A51" s="30"/>
      <c r="B51" s="129"/>
      <c r="C51" s="46"/>
      <c r="D51" s="153"/>
      <c r="E51" s="154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7"/>
    </row>
    <row r="52" spans="1:16" ht="13.5" thickBot="1" x14ac:dyDescent="0.25">
      <c r="A52" s="108" t="s">
        <v>78</v>
      </c>
      <c r="B52" s="130" t="s">
        <v>84</v>
      </c>
      <c r="C52" s="155">
        <f t="shared" ref="C52:O52" si="7">C48+C50</f>
        <v>204341</v>
      </c>
      <c r="D52" s="159">
        <f>D48+D50</f>
        <v>2362</v>
      </c>
      <c r="E52" s="160">
        <f t="shared" si="7"/>
        <v>502</v>
      </c>
      <c r="F52" s="161">
        <f t="shared" si="7"/>
        <v>0</v>
      </c>
      <c r="G52" s="159">
        <f t="shared" si="7"/>
        <v>0</v>
      </c>
      <c r="H52" s="160">
        <f t="shared" si="7"/>
        <v>700</v>
      </c>
      <c r="I52" s="161">
        <f t="shared" si="7"/>
        <v>0</v>
      </c>
      <c r="J52" s="159">
        <f t="shared" si="7"/>
        <v>0</v>
      </c>
      <c r="K52" s="161">
        <f t="shared" si="7"/>
        <v>152001</v>
      </c>
      <c r="L52" s="159">
        <f t="shared" si="7"/>
        <v>0</v>
      </c>
      <c r="M52" s="161">
        <f t="shared" si="7"/>
        <v>48776</v>
      </c>
      <c r="N52" s="159">
        <f t="shared" si="7"/>
        <v>0</v>
      </c>
      <c r="O52" s="161">
        <f t="shared" si="7"/>
        <v>0</v>
      </c>
      <c r="P52" s="77"/>
    </row>
    <row r="53" spans="1:16" x14ac:dyDescent="0.2">
      <c r="C53" s="82"/>
      <c r="P53" s="77"/>
    </row>
    <row r="54" spans="1:16" hidden="1" x14ac:dyDescent="0.2">
      <c r="C54" s="2"/>
      <c r="P54" s="77"/>
    </row>
    <row r="55" spans="1:16" hidden="1" x14ac:dyDescent="0.2">
      <c r="B55" s="72"/>
      <c r="C55" s="2"/>
      <c r="H55" s="72"/>
      <c r="P55" s="77"/>
    </row>
    <row r="56" spans="1:16" hidden="1" x14ac:dyDescent="0.2">
      <c r="B56" s="72"/>
      <c r="C56" s="2"/>
      <c r="P56" s="77"/>
    </row>
    <row r="57" spans="1:16" hidden="1" x14ac:dyDescent="0.2">
      <c r="B57" s="7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7"/>
    </row>
    <row r="58" spans="1:16" hidden="1" x14ac:dyDescent="0.2">
      <c r="B58" s="7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7"/>
    </row>
    <row r="59" spans="1:16" hidden="1" x14ac:dyDescent="0.2">
      <c r="B59" s="72"/>
      <c r="C59" s="72"/>
      <c r="D59" s="72"/>
      <c r="F59" s="2"/>
      <c r="G59" s="2"/>
      <c r="H59" s="2"/>
      <c r="I59" s="2"/>
      <c r="J59" s="72"/>
      <c r="K59" s="72"/>
      <c r="L59" s="72"/>
      <c r="M59" s="2"/>
      <c r="N59" s="2"/>
      <c r="O59" s="2"/>
      <c r="P59" s="77"/>
    </row>
    <row r="60" spans="1:16" hidden="1" x14ac:dyDescent="0.2">
      <c r="B60" s="72"/>
      <c r="C60" s="2"/>
      <c r="D60" s="72"/>
      <c r="F60" s="174"/>
      <c r="G60" s="2"/>
      <c r="H60" s="174"/>
      <c r="I60" s="2"/>
      <c r="J60" s="72"/>
      <c r="K60" s="72"/>
      <c r="L60" s="72"/>
      <c r="M60" s="2"/>
      <c r="N60" s="2"/>
      <c r="O60" s="2"/>
      <c r="P60" s="77"/>
    </row>
    <row r="61" spans="1:16" hidden="1" x14ac:dyDescent="0.2">
      <c r="B61" s="72"/>
      <c r="C61" s="72"/>
      <c r="D61" s="72"/>
      <c r="F61" s="174"/>
      <c r="G61" s="2"/>
      <c r="H61" s="174"/>
      <c r="I61" s="2"/>
      <c r="J61" s="72"/>
      <c r="K61" s="72"/>
      <c r="L61" s="72"/>
      <c r="M61" s="2"/>
      <c r="N61" s="2"/>
      <c r="O61" s="2"/>
      <c r="P61" s="77"/>
    </row>
    <row r="62" spans="1:16" hidden="1" x14ac:dyDescent="0.2">
      <c r="B62" s="72"/>
      <c r="C62" s="2"/>
      <c r="D62" s="72"/>
      <c r="F62" s="174"/>
      <c r="G62" s="2"/>
      <c r="H62" s="174"/>
      <c r="I62" s="2"/>
      <c r="J62" s="72"/>
      <c r="K62" s="72"/>
      <c r="L62" s="72"/>
      <c r="M62" s="2"/>
      <c r="N62" s="2"/>
      <c r="O62" s="2"/>
      <c r="P62" s="77"/>
    </row>
    <row r="63" spans="1:16" hidden="1" x14ac:dyDescent="0.2">
      <c r="B63" s="72"/>
      <c r="C63" s="2"/>
      <c r="D63" s="72"/>
      <c r="F63" s="174"/>
      <c r="G63" s="2"/>
      <c r="H63" s="174"/>
      <c r="I63" s="2"/>
      <c r="J63" s="72"/>
      <c r="K63" s="72"/>
      <c r="L63" s="72"/>
      <c r="M63" s="2"/>
      <c r="N63" s="2"/>
      <c r="O63" s="2"/>
      <c r="P63" s="77"/>
    </row>
    <row r="64" spans="1:16" hidden="1" x14ac:dyDescent="0.2">
      <c r="B64" s="72"/>
      <c r="C64" s="72"/>
      <c r="D64" s="72"/>
      <c r="F64" s="174"/>
      <c r="G64" s="171"/>
      <c r="H64" s="174"/>
      <c r="I64" s="171"/>
      <c r="J64" s="72"/>
      <c r="K64" s="72"/>
      <c r="L64" s="72"/>
      <c r="M64" s="171"/>
      <c r="N64" s="171"/>
      <c r="O64" s="171"/>
      <c r="P64" s="77"/>
    </row>
    <row r="65" spans="2:16" hidden="1" x14ac:dyDescent="0.2">
      <c r="B65" s="72"/>
      <c r="C65" s="171"/>
      <c r="D65" s="72"/>
      <c r="F65" s="171"/>
      <c r="G65" s="171"/>
      <c r="H65" s="171"/>
      <c r="I65" s="171"/>
      <c r="J65" s="72"/>
      <c r="K65" s="72"/>
      <c r="L65" s="72"/>
      <c r="M65" s="171"/>
      <c r="N65" s="171"/>
      <c r="O65" s="174"/>
      <c r="P65" s="77"/>
    </row>
    <row r="66" spans="2:16" hidden="1" x14ac:dyDescent="0.2">
      <c r="B66" s="72"/>
      <c r="C66" s="171"/>
      <c r="D66" s="82"/>
      <c r="F66" s="174"/>
      <c r="G66" s="174"/>
      <c r="H66" s="174"/>
      <c r="I66" s="171"/>
      <c r="J66" s="72"/>
      <c r="K66" s="72"/>
      <c r="L66" s="72"/>
      <c r="M66" s="171"/>
      <c r="N66" s="171"/>
      <c r="O66" s="171"/>
      <c r="P66" s="77"/>
    </row>
    <row r="67" spans="2:16" hidden="1" x14ac:dyDescent="0.2">
      <c r="B67" s="72"/>
      <c r="C67" s="171"/>
      <c r="D67" s="82"/>
      <c r="F67" s="171"/>
      <c r="G67" s="171"/>
      <c r="H67" s="171"/>
      <c r="I67" s="171"/>
      <c r="J67" s="72"/>
      <c r="K67" s="72"/>
      <c r="L67" s="72"/>
      <c r="M67" s="171"/>
      <c r="N67" s="171"/>
      <c r="O67" s="171"/>
      <c r="P67" s="77"/>
    </row>
    <row r="68" spans="2:16" hidden="1" x14ac:dyDescent="0.2">
      <c r="B68" s="72"/>
      <c r="C68" s="171"/>
      <c r="D68" s="171"/>
      <c r="F68" s="171"/>
      <c r="G68" s="171"/>
      <c r="H68" s="171"/>
      <c r="I68" s="171"/>
      <c r="J68" s="72"/>
      <c r="K68" s="72"/>
      <c r="L68" s="72"/>
      <c r="M68" s="171"/>
      <c r="N68" s="171"/>
      <c r="O68" s="171"/>
      <c r="P68" s="77"/>
    </row>
    <row r="69" spans="2:16" hidden="1" x14ac:dyDescent="0.2">
      <c r="B69" s="7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7"/>
    </row>
    <row r="70" spans="2:16" hidden="1" x14ac:dyDescent="0.2">
      <c r="B70" s="7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7"/>
    </row>
    <row r="71" spans="2:16" hidden="1" x14ac:dyDescent="0.2">
      <c r="B71" s="72"/>
      <c r="C71" s="2"/>
      <c r="D71" s="82"/>
      <c r="F71" s="2"/>
      <c r="G71" s="2"/>
      <c r="H71" s="2"/>
      <c r="I71" s="2"/>
      <c r="J71" s="2"/>
      <c r="K71" s="2"/>
      <c r="L71" s="2"/>
      <c r="M71" s="2"/>
      <c r="N71" s="2"/>
      <c r="O71" s="2"/>
      <c r="P71" s="77"/>
    </row>
    <row r="72" spans="2:16" hidden="1" x14ac:dyDescent="0.2">
      <c r="B72" s="7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hidden="1" x14ac:dyDescent="0.2">
      <c r="B73" s="7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hidden="1" x14ac:dyDescent="0.2">
      <c r="B74" s="72"/>
      <c r="C74" s="7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hidden="1" x14ac:dyDescent="0.2">
      <c r="B75" s="72"/>
      <c r="C75" s="72"/>
      <c r="D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</row>
    <row r="76" spans="2:16" hidden="1" x14ac:dyDescent="0.2">
      <c r="B76" s="72"/>
      <c r="C76" s="72"/>
      <c r="D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</row>
    <row r="77" spans="2:16" hidden="1" x14ac:dyDescent="0.2">
      <c r="B77" s="72"/>
      <c r="C77" s="72"/>
      <c r="D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</row>
    <row r="78" spans="2:16" hidden="1" x14ac:dyDescent="0.2">
      <c r="B78" s="7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hidden="1" x14ac:dyDescent="0.2">
      <c r="C79" s="173"/>
      <c r="D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</row>
    <row r="80" spans="2:16" hidden="1" x14ac:dyDescent="0.2">
      <c r="B80" s="72"/>
      <c r="C80" s="7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hidden="1" x14ac:dyDescent="0.2">
      <c r="B81" s="7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hidden="1" x14ac:dyDescent="0.2">
      <c r="B82" s="72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2:16" hidden="1" x14ac:dyDescent="0.2">
      <c r="B83" s="72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2:16" hidden="1" x14ac:dyDescent="0.2">
      <c r="B84" s="72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2:16" hidden="1" x14ac:dyDescent="0.2">
      <c r="B85" s="72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2:16" hidden="1" x14ac:dyDescent="0.2">
      <c r="B86" s="72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2:16" hidden="1" x14ac:dyDescent="0.2">
      <c r="B87" s="72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2:16" hidden="1" x14ac:dyDescent="0.2">
      <c r="B88" s="72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2:16" hidden="1" x14ac:dyDescent="0.2">
      <c r="B89" s="72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2:16" hidden="1" x14ac:dyDescent="0.2">
      <c r="B90" s="72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2:16" hidden="1" x14ac:dyDescent="0.2">
      <c r="B91" s="7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2">
      <c r="B92" s="72"/>
      <c r="C92" s="7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2">
      <c r="B93" s="72"/>
      <c r="C93" s="7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2">
      <c r="B94" s="72"/>
      <c r="C94" s="7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2">
      <c r="B95" s="72"/>
      <c r="C95" s="7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2">
      <c r="B96" s="72"/>
      <c r="C96" s="7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2">
      <c r="B97" s="72"/>
      <c r="C97" s="7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2">
      <c r="B98" s="72"/>
      <c r="C98" s="7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2">
      <c r="B99" s="72"/>
      <c r="C99" s="7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2">
      <c r="B100" s="72"/>
      <c r="C100" s="7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2">
      <c r="B101" s="72"/>
      <c r="C101" s="7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2">
      <c r="B102" s="72"/>
      <c r="C102" s="7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2">
      <c r="B103" s="72"/>
      <c r="C103" s="7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2">
      <c r="B104" s="72"/>
      <c r="C104" s="7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2">
      <c r="B105" s="72"/>
      <c r="C105" s="7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2">
      <c r="B106" s="72"/>
      <c r="C106" s="7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2">
      <c r="B107" s="72"/>
      <c r="C107" s="7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2">
      <c r="B108" s="72"/>
      <c r="C108" s="7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2">
      <c r="B109" s="72"/>
      <c r="C109" s="7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2">
      <c r="B110" s="72"/>
      <c r="C110" s="7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2">
      <c r="B111" s="72"/>
      <c r="C111" s="7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2">
      <c r="B112" s="180"/>
      <c r="C112" s="7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2">
      <c r="B113" s="72"/>
      <c r="C113" s="7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2">
      <c r="B114" s="72"/>
      <c r="C114" s="7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2">
      <c r="B115" s="72"/>
      <c r="C115" s="7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2">
      <c r="B116" s="72"/>
      <c r="C116" s="7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2">
      <c r="B117" s="72"/>
      <c r="C117" s="7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2">
      <c r="B118" s="72"/>
      <c r="C118" s="7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2">
      <c r="B119" s="72"/>
      <c r="C119" s="7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2">
      <c r="B120" s="72"/>
      <c r="C120" s="7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2">
      <c r="B121" s="72"/>
      <c r="C121" s="7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2">
      <c r="B122" s="72"/>
      <c r="C122" s="7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2">
      <c r="B123" s="72"/>
      <c r="C123" s="7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x14ac:dyDescent="0.2">
      <c r="B124" s="72"/>
      <c r="C124" s="7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x14ac:dyDescent="0.2">
      <c r="B125" s="72"/>
      <c r="C125" s="7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x14ac:dyDescent="0.2">
      <c r="B126" s="72"/>
      <c r="C126" s="7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x14ac:dyDescent="0.2">
      <c r="B127" s="72"/>
      <c r="C127" s="7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x14ac:dyDescent="0.2">
      <c r="B128" s="72"/>
      <c r="C128" s="7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x14ac:dyDescent="0.2">
      <c r="B129" s="72"/>
      <c r="C129" s="7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x14ac:dyDescent="0.2">
      <c r="B130" s="72"/>
      <c r="C130" s="7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x14ac:dyDescent="0.2">
      <c r="B131" s="72"/>
      <c r="C131" s="7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x14ac:dyDescent="0.2">
      <c r="B132" s="72"/>
      <c r="C132" s="7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16" x14ac:dyDescent="0.2">
      <c r="B133" s="72"/>
      <c r="C133" s="7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x14ac:dyDescent="0.2">
      <c r="B134" s="72"/>
      <c r="C134" s="7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2: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2: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2: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2: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zoomScale="110" zoomScaleNormal="110" workbookViewId="0">
      <pane xSplit="3" ySplit="17" topLeftCell="D24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1" sqref="L1:M1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84" t="s">
        <v>94</v>
      </c>
      <c r="M1" s="184"/>
    </row>
    <row r="2" spans="1:15" x14ac:dyDescent="0.2">
      <c r="M2" s="2"/>
    </row>
    <row r="3" spans="1:15" x14ac:dyDescent="0.2">
      <c r="M3" s="2"/>
    </row>
    <row r="4" spans="1:15" x14ac:dyDescent="0.2">
      <c r="A4" s="192" t="s">
        <v>86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92" t="s">
        <v>92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7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86" t="s">
        <v>1</v>
      </c>
      <c r="E9" s="186"/>
      <c r="F9" s="186"/>
      <c r="G9" s="186"/>
      <c r="H9" s="186"/>
      <c r="I9" s="186"/>
      <c r="J9" s="186"/>
      <c r="K9" s="188"/>
      <c r="L9" s="11" t="s">
        <v>2</v>
      </c>
      <c r="M9" s="12"/>
    </row>
    <row r="10" spans="1:15" ht="13.5" thickBot="1" x14ac:dyDescent="0.25">
      <c r="A10" s="13"/>
      <c r="B10" s="14"/>
      <c r="C10" s="14"/>
      <c r="D10" s="193" t="s">
        <v>62</v>
      </c>
      <c r="E10" s="193"/>
      <c r="F10" s="193"/>
      <c r="G10" s="193"/>
      <c r="H10" s="193"/>
      <c r="I10" s="194" t="s">
        <v>63</v>
      </c>
      <c r="J10" s="193"/>
      <c r="K10" s="195"/>
      <c r="L10" s="15"/>
      <c r="M10" s="16"/>
    </row>
    <row r="11" spans="1:15" ht="12.75" customHeight="1" x14ac:dyDescent="0.2">
      <c r="A11" s="120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5"/>
      <c r="K11" s="116"/>
      <c r="L11" s="23"/>
      <c r="M11" s="24"/>
    </row>
    <row r="12" spans="1:15" x14ac:dyDescent="0.2">
      <c r="A12" s="120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17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17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7" t="s">
        <v>17</v>
      </c>
      <c r="L14" s="23"/>
      <c r="M14" s="24"/>
    </row>
    <row r="15" spans="1:15" x14ac:dyDescent="0.2">
      <c r="A15" s="121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7" t="s">
        <v>5</v>
      </c>
      <c r="L15" s="23"/>
      <c r="M15" s="24"/>
    </row>
    <row r="16" spans="1:15" x14ac:dyDescent="0.2">
      <c r="A16" s="27"/>
      <c r="B16" s="97"/>
      <c r="C16" s="32"/>
      <c r="D16" s="19"/>
      <c r="E16" s="26" t="s">
        <v>25</v>
      </c>
      <c r="F16" s="20"/>
      <c r="G16" s="19"/>
      <c r="H16" s="112"/>
      <c r="I16" s="33"/>
      <c r="J16" s="34"/>
      <c r="K16" s="84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6">
        <v>11</v>
      </c>
      <c r="L17" s="42">
        <v>12</v>
      </c>
      <c r="M17" s="43">
        <v>13</v>
      </c>
    </row>
    <row r="18" spans="1:20" x14ac:dyDescent="0.2">
      <c r="A18" s="83"/>
      <c r="B18" s="18"/>
      <c r="C18" s="162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2"/>
      <c r="S18" s="72"/>
      <c r="T18" s="72"/>
    </row>
    <row r="19" spans="1:20" x14ac:dyDescent="0.2">
      <c r="A19" s="83" t="s">
        <v>64</v>
      </c>
      <c r="B19" s="98" t="s">
        <v>27</v>
      </c>
      <c r="C19" s="46">
        <f>SUM(D19:M19)</f>
        <v>28970</v>
      </c>
      <c r="D19" s="47">
        <v>21920</v>
      </c>
      <c r="E19" s="47">
        <v>4822</v>
      </c>
      <c r="F19" s="47"/>
      <c r="G19" s="47"/>
      <c r="H19" s="47"/>
      <c r="I19" s="48">
        <v>2228</v>
      </c>
      <c r="J19" s="47"/>
      <c r="K19" s="49"/>
      <c r="L19" s="48"/>
      <c r="M19" s="49"/>
      <c r="O19" s="72"/>
      <c r="R19" s="72"/>
      <c r="S19" s="72"/>
      <c r="T19" s="72"/>
    </row>
    <row r="20" spans="1:20" x14ac:dyDescent="0.2">
      <c r="A20" s="13"/>
      <c r="B20" s="99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2"/>
      <c r="R20" s="72"/>
      <c r="S20" s="72"/>
      <c r="T20" s="72"/>
    </row>
    <row r="21" spans="1:20" x14ac:dyDescent="0.2">
      <c r="A21" s="122" t="s">
        <v>26</v>
      </c>
      <c r="B21" s="124" t="s">
        <v>80</v>
      </c>
      <c r="C21" s="50">
        <f t="shared" ref="C21:M21" si="0">SUM(C19:C20)</f>
        <v>28970</v>
      </c>
      <c r="D21" s="51">
        <f t="shared" si="0"/>
        <v>21920</v>
      </c>
      <c r="E21" s="52">
        <f t="shared" si="0"/>
        <v>4822</v>
      </c>
      <c r="F21" s="52">
        <f t="shared" si="0"/>
        <v>0</v>
      </c>
      <c r="G21" s="52">
        <f t="shared" si="0"/>
        <v>0</v>
      </c>
      <c r="H21" s="114">
        <f t="shared" si="0"/>
        <v>0</v>
      </c>
      <c r="I21" s="53">
        <f t="shared" si="0"/>
        <v>2228</v>
      </c>
      <c r="J21" s="52">
        <f t="shared" si="0"/>
        <v>0</v>
      </c>
      <c r="K21" s="118">
        <f t="shared" si="0"/>
        <v>0</v>
      </c>
      <c r="L21" s="53">
        <f t="shared" si="0"/>
        <v>0</v>
      </c>
      <c r="M21" s="54">
        <f t="shared" si="0"/>
        <v>0</v>
      </c>
      <c r="O21" s="72"/>
      <c r="R21" s="72"/>
      <c r="S21" s="72"/>
      <c r="T21" s="72"/>
    </row>
    <row r="22" spans="1:20" x14ac:dyDescent="0.2">
      <c r="A22" s="13"/>
      <c r="B22" s="125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2"/>
      <c r="R22" s="72"/>
      <c r="S22" s="72"/>
      <c r="T22" s="72"/>
    </row>
    <row r="23" spans="1:20" x14ac:dyDescent="0.2">
      <c r="A23" s="83" t="s">
        <v>64</v>
      </c>
      <c r="B23" s="98" t="s">
        <v>28</v>
      </c>
      <c r="C23" s="46">
        <f t="shared" ref="C23:C34" si="1">SUM(D23:M23)</f>
        <v>2461</v>
      </c>
      <c r="D23" s="47">
        <v>1706</v>
      </c>
      <c r="E23" s="47">
        <v>327</v>
      </c>
      <c r="F23" s="47">
        <v>178</v>
      </c>
      <c r="G23" s="47"/>
      <c r="H23" s="47"/>
      <c r="I23" s="48">
        <v>250</v>
      </c>
      <c r="J23" s="47"/>
      <c r="K23" s="49"/>
      <c r="L23" s="48"/>
      <c r="M23" s="49"/>
      <c r="O23" s="72"/>
      <c r="R23" s="72"/>
      <c r="S23" s="72"/>
      <c r="T23" s="72"/>
    </row>
    <row r="24" spans="1:20" x14ac:dyDescent="0.2">
      <c r="A24" s="83" t="s">
        <v>65</v>
      </c>
      <c r="B24" s="98" t="s">
        <v>30</v>
      </c>
      <c r="C24" s="46">
        <f>SUM(D24:M24)</f>
        <v>2407</v>
      </c>
      <c r="D24" s="47">
        <v>1472</v>
      </c>
      <c r="E24" s="47">
        <v>324</v>
      </c>
      <c r="F24" s="47">
        <v>361</v>
      </c>
      <c r="G24" s="47"/>
      <c r="H24" s="47"/>
      <c r="I24" s="48">
        <v>250</v>
      </c>
      <c r="J24" s="47"/>
      <c r="K24" s="49"/>
      <c r="L24" s="48"/>
      <c r="M24" s="49"/>
      <c r="O24" s="72"/>
      <c r="R24" s="72"/>
      <c r="S24" s="72"/>
      <c r="T24" s="72"/>
    </row>
    <row r="25" spans="1:20" x14ac:dyDescent="0.2">
      <c r="A25" s="83" t="s">
        <v>66</v>
      </c>
      <c r="B25" s="98" t="s">
        <v>32</v>
      </c>
      <c r="C25" s="46">
        <f t="shared" si="1"/>
        <v>1975</v>
      </c>
      <c r="D25" s="47">
        <v>1223</v>
      </c>
      <c r="E25" s="47">
        <v>269</v>
      </c>
      <c r="F25" s="47">
        <v>233</v>
      </c>
      <c r="G25" s="47"/>
      <c r="H25" s="47"/>
      <c r="I25" s="48">
        <v>250</v>
      </c>
      <c r="J25" s="47"/>
      <c r="K25" s="49"/>
      <c r="L25" s="48"/>
      <c r="M25" s="49"/>
      <c r="O25" s="72"/>
      <c r="R25" s="72"/>
      <c r="S25" s="72"/>
      <c r="T25" s="72"/>
    </row>
    <row r="26" spans="1:20" x14ac:dyDescent="0.2">
      <c r="A26" s="83" t="s">
        <v>67</v>
      </c>
      <c r="B26" s="98" t="s">
        <v>34</v>
      </c>
      <c r="C26" s="46">
        <f>SUM(D26:M26)</f>
        <v>2065</v>
      </c>
      <c r="D26" s="47">
        <v>1261</v>
      </c>
      <c r="E26" s="47">
        <v>277</v>
      </c>
      <c r="F26" s="47">
        <v>277</v>
      </c>
      <c r="G26" s="47"/>
      <c r="H26" s="47"/>
      <c r="I26" s="48">
        <v>250</v>
      </c>
      <c r="J26" s="47"/>
      <c r="K26" s="49"/>
      <c r="L26" s="48"/>
      <c r="M26" s="49"/>
      <c r="O26" s="72"/>
      <c r="R26" s="72"/>
      <c r="S26" s="72"/>
      <c r="T26" s="72"/>
    </row>
    <row r="27" spans="1:20" x14ac:dyDescent="0.2">
      <c r="A27" s="83" t="s">
        <v>68</v>
      </c>
      <c r="B27" s="98" t="s">
        <v>35</v>
      </c>
      <c r="C27" s="46">
        <f t="shared" si="1"/>
        <v>2901</v>
      </c>
      <c r="D27" s="47">
        <v>1907</v>
      </c>
      <c r="E27" s="47">
        <v>419</v>
      </c>
      <c r="F27" s="47">
        <v>325</v>
      </c>
      <c r="G27" s="47"/>
      <c r="H27" s="47"/>
      <c r="I27" s="48">
        <v>250</v>
      </c>
      <c r="J27" s="47"/>
      <c r="K27" s="49"/>
      <c r="L27" s="48"/>
      <c r="M27" s="49"/>
      <c r="O27" s="72"/>
      <c r="R27" s="72"/>
      <c r="S27" s="72"/>
      <c r="T27" s="72"/>
    </row>
    <row r="28" spans="1:20" x14ac:dyDescent="0.2">
      <c r="A28" s="83" t="s">
        <v>69</v>
      </c>
      <c r="B28" s="98" t="s">
        <v>36</v>
      </c>
      <c r="C28" s="46">
        <f>SUM(D28:M28)</f>
        <v>13057</v>
      </c>
      <c r="D28" s="47">
        <v>1008</v>
      </c>
      <c r="E28" s="47">
        <v>222</v>
      </c>
      <c r="F28" s="47">
        <v>177</v>
      </c>
      <c r="G28" s="47"/>
      <c r="H28" s="47"/>
      <c r="I28" s="48">
        <v>11650</v>
      </c>
      <c r="J28" s="47"/>
      <c r="K28" s="49"/>
      <c r="L28" s="48"/>
      <c r="M28" s="49"/>
      <c r="O28" s="72"/>
      <c r="R28" s="169"/>
      <c r="S28" s="72"/>
      <c r="T28" s="72"/>
    </row>
    <row r="29" spans="1:20" x14ac:dyDescent="0.2">
      <c r="A29" s="83" t="s">
        <v>70</v>
      </c>
      <c r="B29" s="98" t="s">
        <v>37</v>
      </c>
      <c r="C29" s="46">
        <f t="shared" si="1"/>
        <v>5010</v>
      </c>
      <c r="D29" s="47">
        <v>1242</v>
      </c>
      <c r="E29" s="47">
        <v>273</v>
      </c>
      <c r="F29" s="47">
        <v>277</v>
      </c>
      <c r="G29" s="47"/>
      <c r="H29" s="47"/>
      <c r="I29" s="48">
        <v>3218</v>
      </c>
      <c r="J29" s="47"/>
      <c r="K29" s="49"/>
      <c r="L29" s="48"/>
      <c r="M29" s="49"/>
      <c r="O29" s="72"/>
      <c r="R29" s="72"/>
      <c r="S29" s="72"/>
      <c r="T29" s="72"/>
    </row>
    <row r="30" spans="1:20" x14ac:dyDescent="0.2">
      <c r="A30" s="83" t="s">
        <v>71</v>
      </c>
      <c r="B30" s="98" t="s">
        <v>38</v>
      </c>
      <c r="C30" s="46">
        <f t="shared" si="1"/>
        <v>12436</v>
      </c>
      <c r="D30" s="47">
        <f>4796+1</f>
        <v>4797</v>
      </c>
      <c r="E30" s="47">
        <v>1055</v>
      </c>
      <c r="F30" s="47">
        <v>3152</v>
      </c>
      <c r="G30" s="47"/>
      <c r="H30" s="47"/>
      <c r="I30" s="48">
        <v>3432</v>
      </c>
      <c r="J30" s="47"/>
      <c r="K30" s="49"/>
      <c r="L30" s="48"/>
      <c r="M30" s="49"/>
      <c r="O30" s="72"/>
      <c r="R30" s="72"/>
      <c r="S30" s="72"/>
      <c r="T30" s="72"/>
    </row>
    <row r="31" spans="1:20" x14ac:dyDescent="0.2">
      <c r="A31" s="83" t="s">
        <v>74</v>
      </c>
      <c r="B31" s="98" t="s">
        <v>39</v>
      </c>
      <c r="C31" s="46">
        <f t="shared" si="1"/>
        <v>1891</v>
      </c>
      <c r="D31" s="47">
        <v>1327</v>
      </c>
      <c r="E31" s="47">
        <v>292</v>
      </c>
      <c r="F31" s="47">
        <v>272</v>
      </c>
      <c r="G31" s="47"/>
      <c r="H31" s="47"/>
      <c r="I31" s="48"/>
      <c r="J31" s="47"/>
      <c r="K31" s="49"/>
      <c r="L31" s="48"/>
      <c r="M31" s="49"/>
      <c r="O31" s="72"/>
      <c r="R31" s="72"/>
      <c r="S31" s="72"/>
      <c r="T31" s="72"/>
    </row>
    <row r="32" spans="1:20" x14ac:dyDescent="0.2">
      <c r="A32" s="83" t="s">
        <v>72</v>
      </c>
      <c r="B32" s="98" t="s">
        <v>40</v>
      </c>
      <c r="C32" s="46">
        <f t="shared" si="1"/>
        <v>1982</v>
      </c>
      <c r="D32" s="47">
        <v>1313</v>
      </c>
      <c r="E32" s="47">
        <v>289</v>
      </c>
      <c r="F32" s="47">
        <v>130</v>
      </c>
      <c r="G32" s="47"/>
      <c r="H32" s="47"/>
      <c r="I32" s="48">
        <v>250</v>
      </c>
      <c r="J32" s="47"/>
      <c r="K32" s="49"/>
      <c r="L32" s="48"/>
      <c r="M32" s="49"/>
      <c r="O32" s="72"/>
      <c r="R32" s="72"/>
      <c r="S32" s="72"/>
      <c r="T32" s="72"/>
    </row>
    <row r="33" spans="1:20" x14ac:dyDescent="0.2">
      <c r="A33" s="83" t="s">
        <v>73</v>
      </c>
      <c r="B33" s="98" t="s">
        <v>85</v>
      </c>
      <c r="C33" s="46">
        <f t="shared" si="1"/>
        <v>2449</v>
      </c>
      <c r="D33" s="47">
        <v>1580</v>
      </c>
      <c r="E33" s="47">
        <v>348</v>
      </c>
      <c r="F33" s="47">
        <v>271</v>
      </c>
      <c r="G33" s="47"/>
      <c r="H33" s="47"/>
      <c r="I33" s="48">
        <v>250</v>
      </c>
      <c r="J33" s="47"/>
      <c r="K33" s="49"/>
      <c r="L33" s="48"/>
      <c r="M33" s="49"/>
      <c r="O33" s="72"/>
      <c r="R33" s="169"/>
      <c r="S33" s="72"/>
      <c r="T33" s="72"/>
    </row>
    <row r="34" spans="1:20" x14ac:dyDescent="0.2">
      <c r="A34" s="83" t="s">
        <v>87</v>
      </c>
      <c r="B34" s="98" t="s">
        <v>88</v>
      </c>
      <c r="C34" s="46">
        <f t="shared" si="1"/>
        <v>1693</v>
      </c>
      <c r="D34" s="47">
        <v>1255</v>
      </c>
      <c r="E34" s="47">
        <v>276</v>
      </c>
      <c r="F34" s="47">
        <v>162</v>
      </c>
      <c r="G34" s="47"/>
      <c r="H34" s="47"/>
      <c r="I34" s="48"/>
      <c r="J34" s="47"/>
      <c r="K34" s="49"/>
      <c r="L34" s="48"/>
      <c r="M34" s="49"/>
      <c r="O34" s="72"/>
      <c r="R34" s="72"/>
      <c r="S34" s="72"/>
      <c r="T34" s="72"/>
    </row>
    <row r="35" spans="1:20" x14ac:dyDescent="0.2">
      <c r="A35" s="83"/>
      <c r="B35" s="126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2"/>
      <c r="R35" s="72"/>
      <c r="S35" s="72"/>
      <c r="T35" s="72"/>
    </row>
    <row r="36" spans="1:20" x14ac:dyDescent="0.2">
      <c r="A36" s="122" t="s">
        <v>29</v>
      </c>
      <c r="B36" s="124" t="s">
        <v>81</v>
      </c>
      <c r="C36" s="50">
        <f t="shared" ref="C36:M36" si="2">SUM(C23:C35)</f>
        <v>50327</v>
      </c>
      <c r="D36" s="56">
        <f t="shared" si="2"/>
        <v>20091</v>
      </c>
      <c r="E36" s="57">
        <f>SUM(E23:E35)</f>
        <v>4371</v>
      </c>
      <c r="F36" s="57">
        <f t="shared" si="2"/>
        <v>5815</v>
      </c>
      <c r="G36" s="56">
        <f t="shared" si="2"/>
        <v>0</v>
      </c>
      <c r="H36" s="67">
        <f t="shared" si="2"/>
        <v>0</v>
      </c>
      <c r="I36" s="58">
        <f t="shared" si="2"/>
        <v>20050</v>
      </c>
      <c r="J36" s="57">
        <f t="shared" si="2"/>
        <v>0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5"/>
      <c r="O36" s="72"/>
      <c r="R36" s="72"/>
      <c r="S36" s="72"/>
      <c r="T36" s="72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2"/>
      <c r="R37" s="72"/>
      <c r="S37" s="72"/>
      <c r="T37" s="72"/>
    </row>
    <row r="38" spans="1:20" x14ac:dyDescent="0.2">
      <c r="A38" s="83" t="s">
        <v>64</v>
      </c>
      <c r="B38" s="98" t="s">
        <v>41</v>
      </c>
      <c r="C38" s="46">
        <f>SUM(D38:M38)</f>
        <v>6046</v>
      </c>
      <c r="D38" s="181">
        <v>4445</v>
      </c>
      <c r="E38" s="182">
        <v>951</v>
      </c>
      <c r="F38" s="47">
        <v>650</v>
      </c>
      <c r="G38" s="47"/>
      <c r="H38" s="47"/>
      <c r="I38" s="48"/>
      <c r="J38" s="47"/>
      <c r="K38" s="49"/>
      <c r="L38" s="48"/>
      <c r="M38" s="49"/>
      <c r="O38" s="72"/>
      <c r="R38" s="72"/>
      <c r="S38" s="72"/>
      <c r="T38" s="72"/>
    </row>
    <row r="39" spans="1:20" x14ac:dyDescent="0.2">
      <c r="A39" s="83" t="s">
        <v>65</v>
      </c>
      <c r="B39" s="98" t="s">
        <v>42</v>
      </c>
      <c r="C39" s="46">
        <f>SUM(D39:M39)</f>
        <v>8082</v>
      </c>
      <c r="D39" s="181">
        <v>6461</v>
      </c>
      <c r="E39" s="182">
        <v>1421</v>
      </c>
      <c r="F39" s="47">
        <v>200</v>
      </c>
      <c r="G39" s="47"/>
      <c r="H39" s="47"/>
      <c r="I39" s="48"/>
      <c r="J39" s="47"/>
      <c r="K39" s="49"/>
      <c r="L39" s="48"/>
      <c r="M39" s="49"/>
      <c r="O39" s="72"/>
      <c r="R39" s="72"/>
      <c r="S39" s="169"/>
      <c r="T39" s="72"/>
    </row>
    <row r="40" spans="1:20" x14ac:dyDescent="0.2">
      <c r="A40" s="83" t="s">
        <v>66</v>
      </c>
      <c r="B40" s="98" t="s">
        <v>43</v>
      </c>
      <c r="C40" s="46">
        <f>SUM(D40:M40)</f>
        <v>6981</v>
      </c>
      <c r="D40" s="47">
        <f>5542</f>
        <v>5542</v>
      </c>
      <c r="E40" s="47">
        <v>1219</v>
      </c>
      <c r="F40" s="47">
        <v>220</v>
      </c>
      <c r="G40" s="47"/>
      <c r="H40" s="47"/>
      <c r="I40" s="48"/>
      <c r="J40" s="47"/>
      <c r="K40" s="49"/>
      <c r="L40" s="48"/>
      <c r="M40" s="49"/>
      <c r="O40" s="72"/>
      <c r="R40" s="72"/>
      <c r="S40" s="72"/>
      <c r="T40" s="72"/>
    </row>
    <row r="41" spans="1:20" x14ac:dyDescent="0.2">
      <c r="A41" s="83" t="s">
        <v>67</v>
      </c>
      <c r="B41" s="98" t="s">
        <v>44</v>
      </c>
      <c r="C41" s="46">
        <f>SUM(D41:M41)</f>
        <v>6105</v>
      </c>
      <c r="D41" s="47">
        <v>4693</v>
      </c>
      <c r="E41" s="47">
        <v>1033</v>
      </c>
      <c r="F41" s="47">
        <v>379</v>
      </c>
      <c r="G41" s="47"/>
      <c r="H41" s="47"/>
      <c r="I41" s="48"/>
      <c r="J41" s="47"/>
      <c r="K41" s="49"/>
      <c r="L41" s="48"/>
      <c r="M41" s="49"/>
      <c r="O41" s="72"/>
      <c r="R41" s="169"/>
      <c r="S41" s="72"/>
      <c r="T41" s="72"/>
    </row>
    <row r="42" spans="1:20" x14ac:dyDescent="0.2">
      <c r="A42" s="83" t="s">
        <v>68</v>
      </c>
      <c r="B42" s="98" t="s">
        <v>91</v>
      </c>
      <c r="C42" s="46">
        <f>SUM(D42:M42)</f>
        <v>20792</v>
      </c>
      <c r="D42" s="47">
        <v>15321</v>
      </c>
      <c r="E42" s="47">
        <v>3371</v>
      </c>
      <c r="F42" s="47">
        <v>2100</v>
      </c>
      <c r="G42" s="47"/>
      <c r="H42" s="47"/>
      <c r="I42" s="48"/>
      <c r="J42" s="47"/>
      <c r="K42" s="49"/>
      <c r="L42" s="48"/>
      <c r="M42" s="49"/>
      <c r="O42" s="72"/>
      <c r="R42" s="72"/>
      <c r="S42" s="72"/>
      <c r="T42" s="72"/>
    </row>
    <row r="43" spans="1:20" x14ac:dyDescent="0.2">
      <c r="A43" s="83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2"/>
      <c r="R43" s="72"/>
      <c r="S43" s="72"/>
      <c r="T43" s="72"/>
    </row>
    <row r="44" spans="1:20" x14ac:dyDescent="0.2">
      <c r="A44" s="122" t="s">
        <v>31</v>
      </c>
      <c r="B44" s="93" t="s">
        <v>82</v>
      </c>
      <c r="C44" s="50">
        <f>SUM(C38:C43)</f>
        <v>48006</v>
      </c>
      <c r="D44" s="56">
        <f t="shared" ref="D44:M44" si="3">SUM(D38:D43)</f>
        <v>36462</v>
      </c>
      <c r="E44" s="57">
        <f t="shared" si="3"/>
        <v>7995</v>
      </c>
      <c r="F44" s="56">
        <f t="shared" si="3"/>
        <v>3549</v>
      </c>
      <c r="G44" s="57">
        <f t="shared" si="3"/>
        <v>0</v>
      </c>
      <c r="H44" s="67">
        <f t="shared" si="3"/>
        <v>0</v>
      </c>
      <c r="I44" s="58">
        <f t="shared" si="3"/>
        <v>0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2"/>
      <c r="R44" s="72"/>
      <c r="S44" s="72"/>
      <c r="T44" s="72"/>
    </row>
    <row r="45" spans="1:20" x14ac:dyDescent="0.2">
      <c r="A45" s="96"/>
      <c r="B45" s="94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2"/>
      <c r="R45" s="72"/>
      <c r="S45" s="72"/>
      <c r="T45" s="72"/>
    </row>
    <row r="46" spans="1:20" x14ac:dyDescent="0.2">
      <c r="A46" s="42" t="s">
        <v>33</v>
      </c>
      <c r="B46" s="101" t="s">
        <v>45</v>
      </c>
      <c r="C46" s="65">
        <f>SUM(D46:M46)</f>
        <v>33874</v>
      </c>
      <c r="D46" s="142">
        <v>1175</v>
      </c>
      <c r="E46" s="175">
        <v>258</v>
      </c>
      <c r="F46" s="175">
        <v>25930</v>
      </c>
      <c r="G46" s="66"/>
      <c r="H46" s="66"/>
      <c r="I46" s="86">
        <v>6511</v>
      </c>
      <c r="J46" s="66"/>
      <c r="K46" s="59"/>
      <c r="L46" s="58"/>
      <c r="M46" s="59"/>
      <c r="O46" s="72"/>
      <c r="R46" s="169"/>
      <c r="S46" s="169"/>
      <c r="T46" s="72"/>
    </row>
    <row r="47" spans="1:20" ht="13.5" thickBot="1" x14ac:dyDescent="0.25">
      <c r="A47" s="13"/>
      <c r="B47" s="102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2"/>
      <c r="R47" s="72"/>
      <c r="S47" s="72"/>
      <c r="T47" s="72"/>
    </row>
    <row r="48" spans="1:20" ht="22.5" thickBot="1" x14ac:dyDescent="0.25">
      <c r="A48" s="136" t="s">
        <v>75</v>
      </c>
      <c r="B48" s="127" t="s">
        <v>79</v>
      </c>
      <c r="C48" s="78">
        <f>C21+C36+C44+C46</f>
        <v>161177</v>
      </c>
      <c r="D48" s="79">
        <f>D21+D36+D44+D46</f>
        <v>79648</v>
      </c>
      <c r="E48" s="109">
        <f>E21+E36+E44+E46</f>
        <v>17446</v>
      </c>
      <c r="F48" s="109">
        <f t="shared" ref="F48:M48" si="4">F21+F36+F44+F46</f>
        <v>35294</v>
      </c>
      <c r="G48" s="109">
        <f t="shared" si="4"/>
        <v>0</v>
      </c>
      <c r="H48" s="109">
        <f t="shared" si="4"/>
        <v>0</v>
      </c>
      <c r="I48" s="80">
        <f t="shared" si="4"/>
        <v>28789</v>
      </c>
      <c r="J48" s="109">
        <f t="shared" si="4"/>
        <v>0</v>
      </c>
      <c r="K48" s="81">
        <f t="shared" si="4"/>
        <v>0</v>
      </c>
      <c r="L48" s="80">
        <f t="shared" si="4"/>
        <v>0</v>
      </c>
      <c r="M48" s="81">
        <f t="shared" si="4"/>
        <v>0</v>
      </c>
      <c r="O48" s="72"/>
      <c r="R48" s="72"/>
      <c r="S48" s="72"/>
      <c r="T48" s="72"/>
    </row>
    <row r="49" spans="1:20" x14ac:dyDescent="0.2">
      <c r="A49" s="33"/>
      <c r="B49" s="111"/>
      <c r="C49" s="131"/>
      <c r="D49" s="163"/>
      <c r="E49" s="163"/>
      <c r="F49" s="163"/>
      <c r="G49" s="163"/>
      <c r="H49" s="163"/>
      <c r="I49" s="164"/>
      <c r="J49" s="163"/>
      <c r="K49" s="165"/>
      <c r="L49" s="164"/>
      <c r="M49" s="165"/>
      <c r="O49" s="72"/>
      <c r="R49" s="72"/>
      <c r="S49" s="72"/>
      <c r="T49" s="72"/>
    </row>
    <row r="50" spans="1:20" x14ac:dyDescent="0.2">
      <c r="A50" s="123" t="s">
        <v>76</v>
      </c>
      <c r="B50" s="128" t="s">
        <v>77</v>
      </c>
      <c r="C50" s="65">
        <f>SUM(D50:M50)</f>
        <v>43164</v>
      </c>
      <c r="D50" s="166">
        <v>10746</v>
      </c>
      <c r="E50" s="167">
        <v>2376</v>
      </c>
      <c r="F50" s="168">
        <f>1977+8078</f>
        <v>10055</v>
      </c>
      <c r="G50" s="167"/>
      <c r="H50" s="151"/>
      <c r="I50" s="152">
        <v>19987</v>
      </c>
      <c r="J50" s="133"/>
      <c r="K50" s="151"/>
      <c r="L50" s="152"/>
      <c r="M50" s="151"/>
      <c r="O50" s="72"/>
      <c r="R50" s="72"/>
      <c r="S50" s="72"/>
      <c r="T50" s="72"/>
    </row>
    <row r="51" spans="1:20" ht="13.5" thickBot="1" x14ac:dyDescent="0.25">
      <c r="A51" s="30"/>
      <c r="B51" s="129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2"/>
      <c r="R51" s="72"/>
      <c r="S51" s="72"/>
      <c r="T51" s="72"/>
    </row>
    <row r="52" spans="1:20" ht="13.5" thickBot="1" x14ac:dyDescent="0.25">
      <c r="A52" s="119" t="s">
        <v>78</v>
      </c>
      <c r="B52" s="130" t="s">
        <v>84</v>
      </c>
      <c r="C52" s="155">
        <f>C48+C50</f>
        <v>204341</v>
      </c>
      <c r="D52" s="176">
        <f>D48+D50</f>
        <v>90394</v>
      </c>
      <c r="E52" s="177">
        <f>E48+E50</f>
        <v>19822</v>
      </c>
      <c r="F52" s="177">
        <f t="shared" ref="F52:H52" si="5">F48+F50</f>
        <v>45349</v>
      </c>
      <c r="G52" s="156">
        <f t="shared" si="5"/>
        <v>0</v>
      </c>
      <c r="H52" s="156">
        <f t="shared" si="5"/>
        <v>0</v>
      </c>
      <c r="I52" s="157">
        <f>I48+I50</f>
        <v>48776</v>
      </c>
      <c r="J52" s="156">
        <f t="shared" ref="J52:K52" si="6">J48+J50</f>
        <v>0</v>
      </c>
      <c r="K52" s="158">
        <f t="shared" si="6"/>
        <v>0</v>
      </c>
      <c r="L52" s="157">
        <f>L48+L50</f>
        <v>0</v>
      </c>
      <c r="M52" s="158">
        <f>M48+M50</f>
        <v>0</v>
      </c>
      <c r="O52" s="72"/>
      <c r="R52" s="72"/>
      <c r="S52" s="72"/>
      <c r="T52" s="72"/>
    </row>
    <row r="53" spans="1:20" x14ac:dyDescent="0.2">
      <c r="A53" s="69"/>
      <c r="B53" s="47"/>
      <c r="C53" s="68"/>
      <c r="D53" s="4"/>
      <c r="E53" s="4"/>
      <c r="F53" s="71"/>
      <c r="G53" s="4"/>
      <c r="H53" s="4"/>
      <c r="I53" s="4"/>
      <c r="J53" s="4"/>
      <c r="K53" s="4"/>
      <c r="L53" s="4"/>
      <c r="M53" s="4"/>
      <c r="O53" s="72"/>
      <c r="R53" s="72"/>
      <c r="S53" s="72"/>
      <c r="T53" s="72"/>
    </row>
    <row r="54" spans="1:20" x14ac:dyDescent="0.2">
      <c r="A54" s="69"/>
      <c r="B54" s="47"/>
      <c r="C54" s="70"/>
      <c r="D54" s="4"/>
      <c r="E54" s="4"/>
      <c r="F54" s="4"/>
      <c r="G54" s="4"/>
      <c r="H54" s="4"/>
      <c r="I54" s="4"/>
      <c r="J54" s="4"/>
      <c r="K54" s="4"/>
      <c r="L54" s="4"/>
      <c r="M54" s="4"/>
      <c r="O54" s="72"/>
      <c r="R54" s="72"/>
      <c r="S54" s="72"/>
      <c r="T54" s="72"/>
    </row>
    <row r="55" spans="1:20" x14ac:dyDescent="0.2">
      <c r="B55" s="72"/>
      <c r="C55" s="68"/>
      <c r="D55" s="4"/>
      <c r="E55" s="4"/>
      <c r="F55" s="71"/>
      <c r="G55" s="71"/>
      <c r="H55" s="4"/>
      <c r="I55" s="4"/>
      <c r="J55" s="71"/>
      <c r="K55" s="71"/>
      <c r="L55" s="4"/>
      <c r="M55" s="4"/>
      <c r="O55" s="72"/>
    </row>
    <row r="56" spans="1:20" x14ac:dyDescent="0.2">
      <c r="B56" s="72"/>
      <c r="C56" s="68"/>
      <c r="D56" s="4"/>
      <c r="E56" s="4"/>
      <c r="F56" s="71"/>
      <c r="G56" s="4"/>
      <c r="H56" s="71"/>
      <c r="I56" s="4"/>
      <c r="J56" s="4"/>
      <c r="K56" s="4"/>
      <c r="L56" s="4"/>
      <c r="M56" s="4"/>
      <c r="O56" s="72"/>
      <c r="S56" s="72"/>
    </row>
    <row r="57" spans="1:20" x14ac:dyDescent="0.2">
      <c r="B57" s="72"/>
      <c r="C57" s="68"/>
      <c r="D57" s="4"/>
      <c r="E57" s="4"/>
      <c r="F57" s="4"/>
      <c r="G57" s="4"/>
      <c r="H57" s="4"/>
      <c r="I57" s="4"/>
      <c r="J57" s="4"/>
      <c r="K57" s="4"/>
      <c r="L57" s="4"/>
      <c r="M57" s="4"/>
      <c r="O57" s="72"/>
    </row>
    <row r="58" spans="1:20" x14ac:dyDescent="0.2">
      <c r="B58" s="72"/>
      <c r="C58" s="70"/>
      <c r="D58" s="4"/>
      <c r="E58" s="4"/>
      <c r="F58" s="4"/>
      <c r="G58" s="4"/>
      <c r="H58" s="4"/>
      <c r="I58" s="4"/>
      <c r="J58" s="4"/>
      <c r="K58" s="4"/>
      <c r="L58" s="4"/>
      <c r="M58" s="4"/>
      <c r="O58" s="72"/>
    </row>
    <row r="59" spans="1:20" x14ac:dyDescent="0.2">
      <c r="B59" s="72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2"/>
      <c r="O59" s="72"/>
    </row>
    <row r="60" spans="1:20" x14ac:dyDescent="0.2">
      <c r="B60" s="72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2"/>
      <c r="O60" s="72"/>
    </row>
    <row r="61" spans="1:20" x14ac:dyDescent="0.2">
      <c r="B61" s="72"/>
      <c r="C61" s="6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2"/>
      <c r="O61" s="72"/>
    </row>
    <row r="62" spans="1:20" x14ac:dyDescent="0.2">
      <c r="B62" s="72"/>
      <c r="C62" s="70"/>
      <c r="D62" s="70"/>
      <c r="E62" s="70"/>
      <c r="F62" s="140"/>
      <c r="G62" s="70"/>
      <c r="H62" s="70"/>
      <c r="I62" s="70"/>
      <c r="J62" s="70"/>
      <c r="K62" s="70"/>
      <c r="L62" s="70"/>
      <c r="M62" s="70"/>
      <c r="N62" s="2"/>
      <c r="O62" s="72"/>
    </row>
    <row r="63" spans="1:20" x14ac:dyDescent="0.2">
      <c r="B63" s="72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"/>
      <c r="O63" s="72"/>
    </row>
    <row r="64" spans="1:20" x14ac:dyDescent="0.2">
      <c r="B64" s="7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2"/>
      <c r="O64" s="72"/>
    </row>
    <row r="65" spans="2:15" x14ac:dyDescent="0.2">
      <c r="B65" s="72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2"/>
      <c r="O65" s="72"/>
    </row>
    <row r="66" spans="2:15" x14ac:dyDescent="0.2">
      <c r="B66" s="72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2"/>
      <c r="O66" s="72"/>
    </row>
    <row r="67" spans="2:15" x14ac:dyDescent="0.2">
      <c r="B67" s="72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2"/>
      <c r="O67" s="72"/>
    </row>
    <row r="68" spans="2:15" x14ac:dyDescent="0.2">
      <c r="B68" s="72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2"/>
      <c r="O68" s="72"/>
    </row>
    <row r="69" spans="2:15" x14ac:dyDescent="0.2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2"/>
      <c r="O69" s="2"/>
    </row>
    <row r="70" spans="2:15" x14ac:dyDescent="0.2">
      <c r="B70" s="7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2"/>
      <c r="O70" s="2"/>
    </row>
    <row r="71" spans="2:15" x14ac:dyDescent="0.2">
      <c r="B71" s="7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2"/>
      <c r="O71" s="2"/>
    </row>
    <row r="72" spans="2:15" x14ac:dyDescent="0.2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2"/>
      <c r="O72" s="2"/>
    </row>
    <row r="73" spans="2:15" x14ac:dyDescent="0.2"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2"/>
      <c r="O73" s="2"/>
    </row>
    <row r="74" spans="2:15" x14ac:dyDescent="0.2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2"/>
      <c r="O74" s="2"/>
    </row>
    <row r="75" spans="2:15" x14ac:dyDescent="0.2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2"/>
      <c r="O75" s="2"/>
    </row>
    <row r="76" spans="2:15" x14ac:dyDescent="0.2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2"/>
      <c r="O76" s="2"/>
    </row>
    <row r="77" spans="2:15" x14ac:dyDescent="0.2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2"/>
      <c r="O77" s="2"/>
    </row>
    <row r="78" spans="2:15" x14ac:dyDescent="0.2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2"/>
      <c r="O78" s="2"/>
    </row>
    <row r="79" spans="2:15" x14ac:dyDescent="0.2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2"/>
      <c r="O79" s="2"/>
    </row>
    <row r="80" spans="2:15" x14ac:dyDescent="0.2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2"/>
      <c r="O80" s="2"/>
    </row>
    <row r="81" spans="3:15" x14ac:dyDescent="0.2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2"/>
      <c r="O81" s="2"/>
    </row>
    <row r="82" spans="3:15" x14ac:dyDescent="0.2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2"/>
      <c r="O82" s="2"/>
    </row>
    <row r="83" spans="3:15" x14ac:dyDescent="0.2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2"/>
      <c r="O83" s="2"/>
    </row>
    <row r="84" spans="3:15" x14ac:dyDescent="0.2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2"/>
      <c r="O84" s="2"/>
    </row>
    <row r="85" spans="3:15" x14ac:dyDescent="0.2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2"/>
      <c r="O85" s="2"/>
    </row>
    <row r="86" spans="3:15" x14ac:dyDescent="0.2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2"/>
      <c r="O86" s="2"/>
    </row>
    <row r="87" spans="3:15" x14ac:dyDescent="0.2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2"/>
      <c r="O87" s="2"/>
    </row>
    <row r="88" spans="3:15" x14ac:dyDescent="0.2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2"/>
      <c r="O88" s="2"/>
    </row>
    <row r="89" spans="3:15" x14ac:dyDescent="0.2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2"/>
      <c r="O89" s="2"/>
    </row>
    <row r="90" spans="3:15" x14ac:dyDescent="0.2"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2"/>
      <c r="O90" s="2"/>
    </row>
    <row r="91" spans="3:15" x14ac:dyDescent="0.2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2"/>
      <c r="O91" s="2"/>
    </row>
    <row r="92" spans="3:15" x14ac:dyDescent="0.2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2"/>
      <c r="O92" s="2"/>
    </row>
    <row r="93" spans="3:15" x14ac:dyDescent="0.2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2"/>
      <c r="O93" s="2"/>
    </row>
    <row r="94" spans="3:15" x14ac:dyDescent="0.2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2"/>
      <c r="O94" s="2"/>
    </row>
    <row r="95" spans="3:15" x14ac:dyDescent="0.2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 sz. melléklet</vt:lpstr>
      <vt:lpstr>6.sz. melléklet</vt:lpstr>
      <vt:lpstr>'5. sz. melléklet'!Nyomtatási_terület</vt:lpstr>
      <vt:lpstr>'6.sz.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2017-10-10T06:38:16Z</cp:lastPrinted>
  <dcterms:created xsi:type="dcterms:W3CDTF">2013-05-29T08:17:59Z</dcterms:created>
  <dcterms:modified xsi:type="dcterms:W3CDTF">2017-11-06T15:35:35Z</dcterms:modified>
</cp:coreProperties>
</file>