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7\Rendelet módosítások\Első_04_30 és maradvány\Leadott\"/>
    </mc:Choice>
  </mc:AlternateContent>
  <bookViews>
    <workbookView xWindow="0" yWindow="0" windowWidth="19200" windowHeight="10995"/>
  </bookViews>
  <sheets>
    <sheet name="15_ Önk+PH_beruh " sheetId="1" r:id="rId1"/>
  </sheets>
  <externalReferences>
    <externalReference r:id="rId2"/>
  </externalReferences>
  <definedNames>
    <definedName name="a">#REF!</definedName>
    <definedName name="Excel_BuiltIn_Print_Area_109_1">'15_ Önk+PH_beruh '!$A$5:$F$373</definedName>
    <definedName name="Excel_BuiltIn_Print_Area_14_1">#REF!</definedName>
    <definedName name="Excel_BuiltIn_Print_Area_14_1_1">#REF!</definedName>
    <definedName name="Excel_BuiltIn_Print_Area_29_1">#REF!</definedName>
    <definedName name="Excel_BuiltIn_Print_Area_29_1_1">#REF!</definedName>
    <definedName name="Excel_BuiltIn_Print_Area_31_1">#REF!</definedName>
    <definedName name="Excel_BuiltIn_Print_Area_32_1">#REF!</definedName>
    <definedName name="Excel_BuiltIn_Print_Area_34_1">#REF!</definedName>
    <definedName name="Excel_BuiltIn_Print_Area_37_1">#REF!</definedName>
    <definedName name="Excel_BuiltIn_Print_Area_55_1">#REF!</definedName>
    <definedName name="Excel_BuiltIn_Print_Area_64_1">#REF!</definedName>
    <definedName name="Excel_BuiltIn_Print_Area_71_1">#REF!</definedName>
    <definedName name="mama">#REF!</definedName>
    <definedName name="_xlnm.Print_Titles" localSheetId="0">'15_ Önk+PH_beruh '!$1:$4</definedName>
    <definedName name="_xlnm.Print_Area" localSheetId="0">'15_ Önk+PH_beruh '!$A$1:$F$373</definedName>
    <definedName name="pm">#REF!</definedName>
    <definedName name="tesz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6" i="1" l="1"/>
  <c r="G357" i="1"/>
  <c r="G366" i="1"/>
  <c r="D373" i="1"/>
  <c r="C373" i="1"/>
  <c r="F370" i="1"/>
  <c r="G370" i="1" s="1"/>
  <c r="F369" i="1"/>
  <c r="G369" i="1" s="1"/>
  <c r="F368" i="1"/>
  <c r="G368" i="1" s="1"/>
  <c r="F367" i="1"/>
  <c r="G367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G323" i="1"/>
  <c r="G322" i="1"/>
  <c r="F321" i="1"/>
  <c r="G321" i="1" s="1"/>
  <c r="F320" i="1"/>
  <c r="G320" i="1" s="1"/>
  <c r="F319" i="1"/>
  <c r="G319" i="1" s="1"/>
  <c r="F318" i="1"/>
  <c r="G318" i="1" s="1"/>
  <c r="F317" i="1"/>
  <c r="G317" i="1" s="1"/>
  <c r="G316" i="1"/>
  <c r="F313" i="1"/>
  <c r="H313" i="1" s="1"/>
  <c r="D306" i="1"/>
  <c r="C306" i="1"/>
  <c r="F304" i="1"/>
  <c r="G304" i="1" s="1"/>
  <c r="F303" i="1"/>
  <c r="G303" i="1" s="1"/>
  <c r="F302" i="1"/>
  <c r="G302" i="1" s="1"/>
  <c r="F301" i="1"/>
  <c r="G301" i="1" s="1"/>
  <c r="F300" i="1"/>
  <c r="G300" i="1" s="1"/>
  <c r="D292" i="1"/>
  <c r="C292" i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F283" i="1"/>
  <c r="G283" i="1" s="1"/>
  <c r="D278" i="1"/>
  <c r="C278" i="1"/>
  <c r="F276" i="1"/>
  <c r="G276" i="1" s="1"/>
  <c r="F275" i="1"/>
  <c r="G275" i="1" s="1"/>
  <c r="F274" i="1"/>
  <c r="G274" i="1" s="1"/>
  <c r="F273" i="1"/>
  <c r="G273" i="1" s="1"/>
  <c r="F272" i="1"/>
  <c r="G268" i="1"/>
  <c r="D267" i="1"/>
  <c r="C267" i="1"/>
  <c r="F265" i="1"/>
  <c r="F267" i="1" s="1"/>
  <c r="H267" i="1" s="1"/>
  <c r="D261" i="1"/>
  <c r="C261" i="1"/>
  <c r="F259" i="1"/>
  <c r="G259" i="1" s="1"/>
  <c r="F258" i="1"/>
  <c r="G258" i="1" s="1"/>
  <c r="D252" i="1"/>
  <c r="C252" i="1"/>
  <c r="F250" i="1"/>
  <c r="F249" i="1"/>
  <c r="G240" i="1"/>
  <c r="D239" i="1"/>
  <c r="C239" i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G229" i="1"/>
  <c r="F228" i="1"/>
  <c r="G228" i="1" s="1"/>
  <c r="F227" i="1"/>
  <c r="G227" i="1" s="1"/>
  <c r="F226" i="1"/>
  <c r="G226" i="1" s="1"/>
  <c r="F225" i="1"/>
  <c r="D221" i="1"/>
  <c r="C221" i="1"/>
  <c r="F219" i="1"/>
  <c r="G219" i="1" s="1"/>
  <c r="F218" i="1"/>
  <c r="G218" i="1" s="1"/>
  <c r="F217" i="1"/>
  <c r="G217" i="1" s="1"/>
  <c r="F216" i="1"/>
  <c r="D210" i="1"/>
  <c r="C210" i="1"/>
  <c r="G209" i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F199" i="1"/>
  <c r="G199" i="1" s="1"/>
  <c r="G198" i="1"/>
  <c r="G197" i="1"/>
  <c r="G196" i="1"/>
  <c r="G195" i="1"/>
  <c r="G194" i="1"/>
  <c r="G193" i="1"/>
  <c r="D192" i="1"/>
  <c r="C192" i="1"/>
  <c r="G191" i="1"/>
  <c r="F190" i="1"/>
  <c r="D182" i="1"/>
  <c r="C182" i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F167" i="1"/>
  <c r="G167" i="1" s="1"/>
  <c r="D161" i="1"/>
  <c r="C161" i="1"/>
  <c r="F158" i="1"/>
  <c r="G147" i="1"/>
  <c r="G146" i="1"/>
  <c r="D145" i="1"/>
  <c r="C145" i="1"/>
  <c r="G144" i="1"/>
  <c r="F143" i="1"/>
  <c r="G143" i="1" s="1"/>
  <c r="F142" i="1"/>
  <c r="G142" i="1" s="1"/>
  <c r="F141" i="1"/>
  <c r="G137" i="1"/>
  <c r="G136" i="1"/>
  <c r="D135" i="1"/>
  <c r="C135" i="1"/>
  <c r="G133" i="1"/>
  <c r="F132" i="1"/>
  <c r="G132" i="1" s="1"/>
  <c r="G131" i="1"/>
  <c r="G130" i="1"/>
  <c r="G129" i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G115" i="1"/>
  <c r="D114" i="1"/>
  <c r="C114" i="1"/>
  <c r="F112" i="1"/>
  <c r="G112" i="1" s="1"/>
  <c r="F111" i="1"/>
  <c r="G111" i="1" s="1"/>
  <c r="F110" i="1"/>
  <c r="G110" i="1" s="1"/>
  <c r="G109" i="1"/>
  <c r="F108" i="1"/>
  <c r="G108" i="1" s="1"/>
  <c r="F107" i="1"/>
  <c r="G107" i="1" s="1"/>
  <c r="F106" i="1"/>
  <c r="G106" i="1" s="1"/>
  <c r="D98" i="1"/>
  <c r="C98" i="1"/>
  <c r="F96" i="1"/>
  <c r="D92" i="1"/>
  <c r="C92" i="1"/>
  <c r="G90" i="1"/>
  <c r="G89" i="1"/>
  <c r="G88" i="1"/>
  <c r="F87" i="1"/>
  <c r="G87" i="1" s="1"/>
  <c r="F86" i="1"/>
  <c r="G86" i="1" s="1"/>
  <c r="F85" i="1"/>
  <c r="G85" i="1" s="1"/>
  <c r="F84" i="1"/>
  <c r="G84" i="1" s="1"/>
  <c r="G83" i="1"/>
  <c r="F82" i="1"/>
  <c r="G82" i="1" s="1"/>
  <c r="F81" i="1"/>
  <c r="G81" i="1" s="1"/>
  <c r="F80" i="1"/>
  <c r="G80" i="1" s="1"/>
  <c r="F79" i="1"/>
  <c r="G79" i="1" s="1"/>
  <c r="G78" i="1"/>
  <c r="F77" i="1"/>
  <c r="G77" i="1" s="1"/>
  <c r="F76" i="1"/>
  <c r="G76" i="1" s="1"/>
  <c r="F75" i="1"/>
  <c r="G75" i="1" s="1"/>
  <c r="F74" i="1"/>
  <c r="G74" i="1" s="1"/>
  <c r="D70" i="1"/>
  <c r="C70" i="1"/>
  <c r="G68" i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G43" i="1"/>
  <c r="F42" i="1"/>
  <c r="G42" i="1" s="1"/>
  <c r="F41" i="1"/>
  <c r="G41" i="1" s="1"/>
  <c r="F40" i="1"/>
  <c r="G40" i="1" s="1"/>
  <c r="F39" i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C315" i="1" l="1"/>
  <c r="D315" i="1"/>
  <c r="F135" i="1"/>
  <c r="F239" i="1"/>
  <c r="G239" i="1" s="1"/>
  <c r="F306" i="1"/>
  <c r="G306" i="1" s="1"/>
  <c r="F182" i="1"/>
  <c r="H182" i="1" s="1"/>
  <c r="F12" i="1"/>
  <c r="G12" i="1" s="1"/>
  <c r="F261" i="1"/>
  <c r="G261" i="1" s="1"/>
  <c r="G267" i="1"/>
  <c r="F145" i="1"/>
  <c r="G141" i="1"/>
  <c r="G39" i="1"/>
  <c r="C241" i="1"/>
  <c r="C325" i="1" s="1"/>
  <c r="F192" i="1"/>
  <c r="G190" i="1"/>
  <c r="F221" i="1"/>
  <c r="G216" i="1"/>
  <c r="F252" i="1"/>
  <c r="F278" i="1"/>
  <c r="D241" i="1"/>
  <c r="D325" i="1" s="1"/>
  <c r="F98" i="1"/>
  <c r="F114" i="1"/>
  <c r="H135" i="1"/>
  <c r="G135" i="1"/>
  <c r="G158" i="1"/>
  <c r="F210" i="1"/>
  <c r="G210" i="1" s="1"/>
  <c r="G200" i="1"/>
  <c r="F92" i="1"/>
  <c r="F292" i="1"/>
  <c r="G284" i="1"/>
  <c r="F373" i="1"/>
  <c r="G168" i="1"/>
  <c r="G225" i="1"/>
  <c r="G265" i="1"/>
  <c r="G272" i="1"/>
  <c r="H306" i="1" l="1"/>
  <c r="G182" i="1"/>
  <c r="F70" i="1"/>
  <c r="H261" i="1"/>
  <c r="H373" i="1"/>
  <c r="G373" i="1"/>
  <c r="H92" i="1"/>
  <c r="G92" i="1"/>
  <c r="H292" i="1"/>
  <c r="G292" i="1"/>
  <c r="H98" i="1"/>
  <c r="H114" i="1"/>
  <c r="G114" i="1"/>
  <c r="H221" i="1"/>
  <c r="G221" i="1"/>
  <c r="F315" i="1"/>
  <c r="H252" i="1"/>
  <c r="H192" i="1"/>
  <c r="G192" i="1"/>
  <c r="H278" i="1"/>
  <c r="G278" i="1"/>
  <c r="H145" i="1"/>
  <c r="G145" i="1"/>
  <c r="G70" i="1" l="1"/>
  <c r="H315" i="1"/>
  <c r="G315" i="1"/>
  <c r="F159" i="1" l="1"/>
  <c r="G159" i="1" l="1"/>
  <c r="F161" i="1"/>
  <c r="G161" i="1" l="1"/>
  <c r="F241" i="1"/>
  <c r="H161" i="1"/>
  <c r="G241" i="1" l="1"/>
  <c r="F325" i="1"/>
  <c r="G325" i="1" s="1"/>
  <c r="H239" i="1"/>
  <c r="H70" i="1" l="1"/>
  <c r="H241" i="1" l="1"/>
  <c r="H325" i="1" l="1"/>
</calcChain>
</file>

<file path=xl/sharedStrings.xml><?xml version="1.0" encoding="utf-8"?>
<sst xmlns="http://schemas.openxmlformats.org/spreadsheetml/2006/main" count="301" uniqueCount="278">
  <si>
    <t>Sor-</t>
  </si>
  <si>
    <t>Jogcím</t>
  </si>
  <si>
    <t>2016. évi</t>
  </si>
  <si>
    <t>2017. évi</t>
  </si>
  <si>
    <t>szám</t>
  </si>
  <si>
    <t>eredeti</t>
  </si>
  <si>
    <t>Ellenőrzés</t>
  </si>
  <si>
    <t>előirányzat</t>
  </si>
  <si>
    <t>4.t.fa beruh</t>
  </si>
  <si>
    <t>-érv.eir.</t>
  </si>
  <si>
    <t>I.</t>
  </si>
  <si>
    <t>Önkormányzati feladatok</t>
  </si>
  <si>
    <t>A</t>
  </si>
  <si>
    <t xml:space="preserve">Kötelező feladatok </t>
  </si>
  <si>
    <t>Helyi közutak, közterek és parkok</t>
  </si>
  <si>
    <t>a</t>
  </si>
  <si>
    <t xml:space="preserve">Útépítés </t>
  </si>
  <si>
    <t>b</t>
  </si>
  <si>
    <t xml:space="preserve">Járdaépítés </t>
  </si>
  <si>
    <t xml:space="preserve">Műszaki előkészítés </t>
  </si>
  <si>
    <t>Közlekedési csomópontok áteresztőképességének növelése</t>
  </si>
  <si>
    <t>Pesthidegkúti gyalogos közlekedés fejlesztése</t>
  </si>
  <si>
    <t>KVSZ által előírt kötelező szabályozás miatti kártalanítás</t>
  </si>
  <si>
    <t xml:space="preserve">Közlekedési kiskorrekció </t>
  </si>
  <si>
    <t>Forgalomtechnikai eszközök láthatóságának fejlesztése</t>
  </si>
  <si>
    <t xml:space="preserve">Gyalogátkelő helyek kialakítása </t>
  </si>
  <si>
    <t>Közterületi parkolóhelyek kialakítása zöldterület rendezésével</t>
  </si>
  <si>
    <t>Korlátozott várakozási övezet forgalomtechnikai beavatkozások</t>
  </si>
  <si>
    <t>Játszóeszközök kihelyezése</t>
  </si>
  <si>
    <t>Margit park felújítása</t>
  </si>
  <si>
    <t xml:space="preserve">Vérhalom tér fejlesztése </t>
  </si>
  <si>
    <t>Cseppkő u.-Zöldkő u. játszótér rekonstrukció</t>
  </si>
  <si>
    <t>Zsigmond téri játszótér fejlesztése</t>
  </si>
  <si>
    <t>Zöldsávok fejlesztése utak mentén</t>
  </si>
  <si>
    <t xml:space="preserve">Közlekedésbizt.és kerékpáros-barát fejlesztések pályázat VEKOP-5.3.1 </t>
  </si>
  <si>
    <t>Szép Juhászné út burkolat felújítása</t>
  </si>
  <si>
    <t>Játszóeszközök szabványosítása</t>
  </si>
  <si>
    <t>Adyligeti kápolna környezetének rendezése</t>
  </si>
  <si>
    <t>Adyligeti  futókör kialakítása</t>
  </si>
  <si>
    <t>Felnőtt játszótér kialakítása 1 helyszínen</t>
  </si>
  <si>
    <t>Nagy Imre tér rehabilitációja</t>
  </si>
  <si>
    <t xml:space="preserve">Földutak szilárd burkolása </t>
  </si>
  <si>
    <t>Főközlekedési utak közötti közlekedési feltételek javítása</t>
  </si>
  <si>
    <t>Bátori László u. 17. sz. támfal rongálódás helyreállítása</t>
  </si>
  <si>
    <t>Villám u. 6-8. rézsű- és útrekonstrukciós munkák elvégzése</t>
  </si>
  <si>
    <t xml:space="preserve">Kerékpárutak fejlesztése, kerékpártároló kihelyezése </t>
  </si>
  <si>
    <t>Korlátozott várakozási övezet bővítése</t>
  </si>
  <si>
    <t>Mansfeld Péter park környezetrendezése</t>
  </si>
  <si>
    <t>TÉR_KÖZ 2016 pályázat - Margit park fejlesztése</t>
  </si>
  <si>
    <t>TÉR_KÖZ 2016 pályázat - Ady ligeti fejlesztések</t>
  </si>
  <si>
    <t>Csatornaépítéshez kapcsolódóan felmerülő útpályaszerkezet kiépítése</t>
  </si>
  <si>
    <t>Kutyafuttató kialakítása Áchim A.u.</t>
  </si>
  <si>
    <t>Hvölgyi-Kelemen u. kereszteződés közmű + hídszélesítés</t>
  </si>
  <si>
    <t>Pap kerti focipálya gumiburkolat kialakítása</t>
  </si>
  <si>
    <t>Üstökös utcai játszótér, focipálya gumiburkolat kialakítása</t>
  </si>
  <si>
    <t>Gárdonyi Géza játszótér, focipálya gumiburkolat kialakítása</t>
  </si>
  <si>
    <t>Fenyves park fejlesztése</t>
  </si>
  <si>
    <t>Pap kerti lépcső felújítása</t>
  </si>
  <si>
    <t>Kerékpártároló kialakítása közterületeken 9 helyszínen</t>
  </si>
  <si>
    <t>Körforgalmak középszigetének növényesítése</t>
  </si>
  <si>
    <t>Sajka utcai park</t>
  </si>
  <si>
    <t>Kapy út- Csatárka u.-Törökvész út körforgalom kialakítása</t>
  </si>
  <si>
    <t>Játszóeszközök lecserélése</t>
  </si>
  <si>
    <t>Faveremrácsok pótlása</t>
  </si>
  <si>
    <t>Dézsák kihelyezése</t>
  </si>
  <si>
    <t>Körfutópálya kialakítása - Vérhalom tér</t>
  </si>
  <si>
    <t>Lakó-pihenő övezet kialakítása</t>
  </si>
  <si>
    <t>Hidegkúti temetkezési emlékhely kialakítása</t>
  </si>
  <si>
    <t>Behajtásgátló eszközök telepítése</t>
  </si>
  <si>
    <t>Közterületi lépcső (Keleti K. u. 37.)</t>
  </si>
  <si>
    <t>Mozgássérültek számára parkolóhelyek kialakítása</t>
  </si>
  <si>
    <t>Összevont mélyépítési fejlesztési feladatok</t>
  </si>
  <si>
    <t>Fillér utca-Garas utca jelzőlámpás csomópont</t>
  </si>
  <si>
    <t>Helyi közutak, közterek és parkok összesen:</t>
  </si>
  <si>
    <t>Parkoltatás</t>
  </si>
  <si>
    <t>Kommunikációs eszközök beszerzése</t>
  </si>
  <si>
    <t>Egyéb gépek, berendezések</t>
  </si>
  <si>
    <t>Parkoló automaták</t>
  </si>
  <si>
    <t>Bővítmény - kerületen belüli</t>
  </si>
  <si>
    <t>Bővítmény - Fővárosi területek átvétele</t>
  </si>
  <si>
    <t>II. Bécsi út 17-21.  irodák kialakítása</t>
  </si>
  <si>
    <t>Eszköz beszerzés központosított közbeszerzés keretében</t>
  </si>
  <si>
    <t>Elektromos autó töltőállomás</t>
  </si>
  <si>
    <t>Jármű vásárlás</t>
  </si>
  <si>
    <t>Ügyfélhívó</t>
  </si>
  <si>
    <t>Egyéb gépek, berendezések - ő151-ről húz!</t>
  </si>
  <si>
    <t>Frankel L. u. 1.</t>
  </si>
  <si>
    <t>Fénymásoló és kieg. vásárlás</t>
  </si>
  <si>
    <t>Jármű vásárlása - új</t>
  </si>
  <si>
    <t>Kamerarendszer</t>
  </si>
  <si>
    <t>Szerver vásárlás</t>
  </si>
  <si>
    <t>Parkoltatás összesen:</t>
  </si>
  <si>
    <t>Közterület-felügyelet</t>
  </si>
  <si>
    <t>Mobil kamerás rendszer beszerzése Városrendészet részére</t>
  </si>
  <si>
    <t>Közterület-felügyelet összesen:</t>
  </si>
  <si>
    <t>Településrendezés, településfejlesztés</t>
  </si>
  <si>
    <t>Turizmussal kapcsolatos feladatok</t>
  </si>
  <si>
    <t>Egészségügyi alapellátás</t>
  </si>
  <si>
    <t>Rét utcai háziorvosi rendelő - várótermi székek</t>
  </si>
  <si>
    <t>Rét utcai háziorvosi rendelő - informatikai beruházás</t>
  </si>
  <si>
    <t>Egészségközpont</t>
  </si>
  <si>
    <t>Rét utcai háziorvosi rendelő</t>
  </si>
  <si>
    <t xml:space="preserve">Hunyadi u. 81-85. rendelő </t>
  </si>
  <si>
    <t>Tölgyfa u.-Fekete Sas u.Rendelőintézet komplex akadálymentesítése</t>
  </si>
  <si>
    <t>Orvosi rendelő Községház u. 12-16.</t>
  </si>
  <si>
    <t>Egészségügyi alapellátás összesen:</t>
  </si>
  <si>
    <t>Óvodai ellátás</t>
  </si>
  <si>
    <t>Községház u. 4. Óvoda - belső felújítás</t>
  </si>
  <si>
    <t>Völgy u. 1-3. Óvoda beruházása</t>
  </si>
  <si>
    <t>Virágárok 8. Óvoda - új étellift telepítése</t>
  </si>
  <si>
    <t>Bolyai Óvoda beruházása - külső épületenergetika  - terv</t>
  </si>
  <si>
    <t>Községház u. 4. Óvoda - külső épületenergetika  - terv</t>
  </si>
  <si>
    <t>Intézmények nyílászáró cseréje</t>
  </si>
  <si>
    <t>Szemlőhegy u.27. Óvoda fejl.1 éves garanciális bejárás - Óvoda fejlesztése pályázat KMOP-4.6.1.</t>
  </si>
  <si>
    <t>Kadarka u. 1-3. Óvoda - engedélyezési tervek VEKOP-6.1.1-15. pályázathoz</t>
  </si>
  <si>
    <t>Hűvösvölgyi út 209. Konténer Óvoda - hőszigetelési problémák kezelése</t>
  </si>
  <si>
    <t>Labanc u. 2. Óvoda beruházása</t>
  </si>
  <si>
    <t>Budakeszi út 75. Óvoda energetikai pályázat</t>
  </si>
  <si>
    <t>Virágárok u. 15. kapacitás bővítése</t>
  </si>
  <si>
    <t>Törökvész úti Óvoda beruházása - pinceszigetelés</t>
  </si>
  <si>
    <t>Labanc u. 2. Óvoda energetikai pályázat</t>
  </si>
  <si>
    <t>Óvodai ellátás összesen:</t>
  </si>
  <si>
    <t>Szociális, gyermekjóléti szolg.és ell.</t>
  </si>
  <si>
    <t>Hidegkúti út 31. Bölcsőde - külső épületenergetika  - terv</t>
  </si>
  <si>
    <t>Törökvész út 18. - bölcsődei kapacitásbővítés III. ütem</t>
  </si>
  <si>
    <t>Varsányi I. u. 32. - bölcsődei kapacitásbővítés / terv</t>
  </si>
  <si>
    <t>Szociális, gyermekjóléti szolg.és ellátás összesen:</t>
  </si>
  <si>
    <t>Hajléktalan ellátás</t>
  </si>
  <si>
    <t>Helyi közművelődési tevékenység</t>
  </si>
  <si>
    <t>Saját tul.lakás- és helyiséggazdálkodás</t>
  </si>
  <si>
    <t>Lakásvásárlás</t>
  </si>
  <si>
    <t>Ingatlan vásárlás</t>
  </si>
  <si>
    <t>Saját tul.lakás- és helyiséggazdálkodás összesen:</t>
  </si>
  <si>
    <t>Helyi adóval kapcsolatos feladatok</t>
  </si>
  <si>
    <t>Sport és szabadidő tevékenység</t>
  </si>
  <si>
    <t>Balatonfenyves, Balaton u. 4. gyermeküdülő modernizálása</t>
  </si>
  <si>
    <t>Csík Ferenc Ált. Isk. és Gimnázium</t>
  </si>
  <si>
    <t>Uszoda és tanmedence Pesthidegkút - hálózatfejlesztés</t>
  </si>
  <si>
    <t>Hidegkúti sportpályák - Öltözőblokk építési költsége</t>
  </si>
  <si>
    <t>Hidegkúti sportpályák tervezése</t>
  </si>
  <si>
    <t>Uszoda és tanmedence Pesthidegkút - ingatlanvásárlás</t>
  </si>
  <si>
    <t>Uszoda és tanmedence Pesthidegkút - Gyalogos közlekedés fejlesztése</t>
  </si>
  <si>
    <t>Uszoda és tanmedence Pesthidegkút - Hidegkúti út 209. bontási munka</t>
  </si>
  <si>
    <t>Uszoda és tanmedence Pesthidegkút - tervezés, előkészületi munkák</t>
  </si>
  <si>
    <t>Hidegkúti sportpályák kivitelezése</t>
  </si>
  <si>
    <t xml:space="preserve">Áldás Utcai Iskola létesítményhelyzetének javítása </t>
  </si>
  <si>
    <t>Öntött gumiburkolat ping-pong asztalok környezetében</t>
  </si>
  <si>
    <t>Vízelvezetés kialakítása a futókör környezetében</t>
  </si>
  <si>
    <t>Sportpályák csapadékvíz elvezetése</t>
  </si>
  <si>
    <t>Sport és szabadidő tevékenység összesen:</t>
  </si>
  <si>
    <t>Helyi közbiztonság</t>
  </si>
  <si>
    <t>Nemzetiségek támogatása</t>
  </si>
  <si>
    <t>Iskolai intézményi étkeztetés</t>
  </si>
  <si>
    <t>Eszközbeszerzés étkeztetés lebonyolításához</t>
  </si>
  <si>
    <t>Iskolai intézményi étkeztetés összesen:</t>
  </si>
  <si>
    <t>Tájékoztató adat a 2016. évi költségvetés eredeti előirányzatához:</t>
  </si>
  <si>
    <t>Oktatási intézmények működtetése, fejlesztése</t>
  </si>
  <si>
    <t>Működtetett iskolák eszköz beszerzése</t>
  </si>
  <si>
    <t>Klebelsberg Kuno Ált. Isk. és Gimn. - játszótér kialakítása iskolán belül</t>
  </si>
  <si>
    <t>Móricz Zsigmond Gimnázium - focipálya gumiburkolat kialakítása</t>
  </si>
  <si>
    <t>II. Rákóczi Ferenc Gimn. sportpálya műszaki ellenőrzése</t>
  </si>
  <si>
    <t>Klebelsberg Kuno Ált. Isk. és Gimn. focipálya műszaki ellenőrzése</t>
  </si>
  <si>
    <t>Klebelsberg Kuno Ált. Isk. és Gimn. mobil könyvtár kialakítása</t>
  </si>
  <si>
    <t>Klebelsberg Kuno Ált. Isk. és Gimn. focipálya kivitelezési munkáihoz</t>
  </si>
  <si>
    <t>Tanulmányterv készítése - Völgy u. 20-22. okt-i intézmény kialakítási lehetőségről</t>
  </si>
  <si>
    <t>Klebelsberg Kuno Ált. Isk. és Gimn. - külső épületenergetika  - terv</t>
  </si>
  <si>
    <t>Újlaki Általános Iskola beruházása</t>
  </si>
  <si>
    <t>Átszervezésekhez kapcsolódó beruházások</t>
  </si>
  <si>
    <t xml:space="preserve"> </t>
  </si>
  <si>
    <t>Oktatási intézmények működtetése, fejlesztése összesen:</t>
  </si>
  <si>
    <t>Egyéb jogi tevékenység</t>
  </si>
  <si>
    <t>Egyéb, jogszab.alapján kötelező feladat</t>
  </si>
  <si>
    <t>Beruházásokhoz kapcsolódó közműfejlesztés</t>
  </si>
  <si>
    <t>IGI kezelésében lévő beruházási keret</t>
  </si>
  <si>
    <t xml:space="preserve">Jármű vásárlása - új </t>
  </si>
  <si>
    <t>Ügyfélszolgálati Központ beruházása / kommunikációs akadálymentesítés</t>
  </si>
  <si>
    <t>Egyéb, jogszab.alapján kötelező feladat összesen:</t>
  </si>
  <si>
    <t>Önk-i egyéb vagyonnal való gazdálkodás</t>
  </si>
  <si>
    <t>Intézmények csapadékvíz elvezetése és kertfelújítás</t>
  </si>
  <si>
    <t>Gépjármű flotta színvonal megőrzését szolgáló beszerzések cserével</t>
  </si>
  <si>
    <t>Épületbontások és telekrendezések</t>
  </si>
  <si>
    <t>Fillér u. 50/b. II. Gondozási Központ korszerűsítése</t>
  </si>
  <si>
    <t>Egyéb építmény létesítése</t>
  </si>
  <si>
    <t>Épületbontások és telekrendezések - 180 IK-ról húz</t>
  </si>
  <si>
    <t>Budakeszi út 75. sz. alatti bontás és veszély elhárítási munkák</t>
  </si>
  <si>
    <t>Közművesítések</t>
  </si>
  <si>
    <t>Transzformátorállomás áthelyezése</t>
  </si>
  <si>
    <t>Részesedések beszerzése</t>
  </si>
  <si>
    <t>Keleti K.u.15/a új helyiség kialakítása</t>
  </si>
  <si>
    <t>Meglévő részesedések növelése</t>
  </si>
  <si>
    <t>Önk-i egyéb vagyonnal való gazdálkodás összesen:</t>
  </si>
  <si>
    <t>Kötelező feladatok összesen ( A ):</t>
  </si>
  <si>
    <t>B</t>
  </si>
  <si>
    <t xml:space="preserve">Önként vállalt feladatok </t>
  </si>
  <si>
    <t>Állateü.tevékenység</t>
  </si>
  <si>
    <t>Hulladékgazdálkodás és környezetvédelem</t>
  </si>
  <si>
    <t>Járdatisztító gépek vásárlása</t>
  </si>
  <si>
    <t>Szelektív szigetek átalakítása</t>
  </si>
  <si>
    <t>Hulladékgazdálkodás és környezetvédelem összesen:</t>
  </si>
  <si>
    <t>Média tevékenység</t>
  </si>
  <si>
    <t xml:space="preserve">Közvilágítás </t>
  </si>
  <si>
    <t>Közvilágítás fejlesztése</t>
  </si>
  <si>
    <t>Lámpateset sűrítés</t>
  </si>
  <si>
    <t>Közvilágítás összesen:</t>
  </si>
  <si>
    <t>Települési vízellátás</t>
  </si>
  <si>
    <t>Települési  vízellátás</t>
  </si>
  <si>
    <t>Települési vízellátás összesen:</t>
  </si>
  <si>
    <t>Szennyvízelvezetés és -kezelés</t>
  </si>
  <si>
    <t xml:space="preserve">Szennyvízcsatorna bekötővezeték kiépítése </t>
  </si>
  <si>
    <t>Felszíni vízelvezetés</t>
  </si>
  <si>
    <t>Szennyvízcsatorna gerincvezeték kiépítése</t>
  </si>
  <si>
    <t>Szolgalmi jog alapítása és megváltása vízgyűjtőterületek 
csapadékvíz elvezetésével  kapcsolatban</t>
  </si>
  <si>
    <t>Szennyvízelvezetés és kezelés összesen:</t>
  </si>
  <si>
    <t>Önk-i egyéb önként vállalt feladatok</t>
  </si>
  <si>
    <t>Pesthidegkúti kormányablak kialakítása</t>
  </si>
  <si>
    <t xml:space="preserve">Kerületünk az otthonunk Frakció beruházása </t>
  </si>
  <si>
    <t>FIDESZ Frakció beruházása</t>
  </si>
  <si>
    <t>KDNP Frakció beruházása</t>
  </si>
  <si>
    <t>Kerület kártyához kártyaolvasó beszerzés</t>
  </si>
  <si>
    <t>Gül Baba türbe komplex rekonstrukciós és hasznosítási javaslat koncepció terv elkészítése</t>
  </si>
  <si>
    <t>LMP frakció beruházásai</t>
  </si>
  <si>
    <t>Műalkotás - Nepomuki Szent János szobor</t>
  </si>
  <si>
    <t>Önkormányzati egyéb önként vállalt feladatok összesen:</t>
  </si>
  <si>
    <t>Járóbeteg ellátás</t>
  </si>
  <si>
    <t>Támogatások, ösztöndíjak</t>
  </si>
  <si>
    <t>Parkoltatás Fővárosi tulajdonú területen</t>
  </si>
  <si>
    <t xml:space="preserve">Egyéb gép, berendezés </t>
  </si>
  <si>
    <t>Parkoltatás Fővárosi tulajdonú területen összesen:</t>
  </si>
  <si>
    <t>Okt-i int-k műk., fejl. - átmeneti időszakra</t>
  </si>
  <si>
    <t>Okt-i int-k műk., fejl. - átmeneti időszakra összesen:</t>
  </si>
  <si>
    <t>Önként vállalt feladatok összesen ( B ):</t>
  </si>
  <si>
    <t>Faház és konténer (II.Temető u.65.)</t>
  </si>
  <si>
    <t>II. ker. Temető utcában az 59072 hrsz. ingatlan megvásárlása</t>
  </si>
  <si>
    <t>Rezeda u. 10. szám alatti ingatlan felújításához kapcsolódó bútorbeszerzés</t>
  </si>
  <si>
    <t>Kútföldi út 1.</t>
  </si>
  <si>
    <t>Hűvösvölgyi út 211.sz.ingatlanon kerítés építés</t>
  </si>
  <si>
    <t>Önkormányzati feladatok összesen ( A + B )</t>
  </si>
  <si>
    <t>II.</t>
  </si>
  <si>
    <t>Polgármesteri Hivatal</t>
  </si>
  <si>
    <t>Szoftver vásárlás</t>
  </si>
  <si>
    <t>Számítógépek vásárlása</t>
  </si>
  <si>
    <t>Hálózat építés</t>
  </si>
  <si>
    <t>Aktív eszközök hálózathoz</t>
  </si>
  <si>
    <t>Szerver bővítése</t>
  </si>
  <si>
    <t>Szerver licensz</t>
  </si>
  <si>
    <t>Szünetmentes tápegység vásárlás</t>
  </si>
  <si>
    <t xml:space="preserve">Polgármesteri Hivatal bútorcsere </t>
  </si>
  <si>
    <t>Monitor és szkenner beszerzés</t>
  </si>
  <si>
    <t>Vonalas telefonközpont és készülékek beszerzése</t>
  </si>
  <si>
    <t>Informatikai eszközök beszerzése képviselők részére</t>
  </si>
  <si>
    <t xml:space="preserve">Nyomtató vásárlás </t>
  </si>
  <si>
    <t>Polgármesteri Hivatal klímaberendezés telepítése II. emelet - tervezés</t>
  </si>
  <si>
    <t>Informatikai egyéb eszközök beszerzése</t>
  </si>
  <si>
    <t>Polgármesteri Hivatal - szerverklíma kiépítése</t>
  </si>
  <si>
    <t>Polgármesteri Hivatal - Felvonó csere</t>
  </si>
  <si>
    <t>Polgármesteri Hivatal - Házasságkötő-terem folyadékhűtő csere</t>
  </si>
  <si>
    <t>Átszervezéshez kapcsolódó beruházások</t>
  </si>
  <si>
    <t>Margit krt. 25/c beruházása (kódzár felszerelés)</t>
  </si>
  <si>
    <t>Polgármesteri Hivatal - Kamerafigyelőrendszer csere+új</t>
  </si>
  <si>
    <t>2013. évi L. törvényből adódó feladatok</t>
  </si>
  <si>
    <t>Házasságkötő terem futószőnyeg, dekoráció</t>
  </si>
  <si>
    <t>Polgármesteri Hivatal - Tűzjelzőrendszer bővítése</t>
  </si>
  <si>
    <t>Polgármesteri Hivatal Főépülete mellett kerékpár tároló kialakítása</t>
  </si>
  <si>
    <t>Margit krt. 7. informatikai rendszer kialakítása</t>
  </si>
  <si>
    <t>Digitális térképek felhasználási joga</t>
  </si>
  <si>
    <t>Informatika kortalanul program</t>
  </si>
  <si>
    <t>Parkolási csoport ügyfélszolgálati pult</t>
  </si>
  <si>
    <t>Mikrovoks szavazatszámláló rendszer</t>
  </si>
  <si>
    <t>Informatikai Iroda beléptető és biztonsági rendszer kiépítése</t>
  </si>
  <si>
    <t>Polgármesteri Hivatal IV. emelet bútor beszerzés I. ütem</t>
  </si>
  <si>
    <t>Q-monitor multimédiás rendszer</t>
  </si>
  <si>
    <t xml:space="preserve">Storage beszerzés </t>
  </si>
  <si>
    <t>Képzőműszeti alkotások (II.ker-i művészek)</t>
  </si>
  <si>
    <t xml:space="preserve">II. </t>
  </si>
  <si>
    <t>Polgármesteri Hivatal összesen</t>
  </si>
  <si>
    <t>Polgármesteri Hivatal-áramvételezési hely kiépítése</t>
  </si>
  <si>
    <t>2016. évi maradvány terhére történt változás</t>
  </si>
  <si>
    <t>módosított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</si>
</sst>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2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 CE"/>
      <charset val="238"/>
    </font>
    <font>
      <b/>
      <i/>
      <sz val="10"/>
      <name val="Times New Roman CE"/>
      <charset val="238"/>
    </font>
    <font>
      <i/>
      <sz val="10"/>
      <name val="Arial CE"/>
      <charset val="238"/>
    </font>
    <font>
      <i/>
      <sz val="10"/>
      <name val="Times New Roman CE"/>
      <charset val="238"/>
    </font>
    <font>
      <sz val="10"/>
      <color rgb="FFFF0000"/>
      <name val="Times New Roman CE"/>
      <family val="1"/>
      <charset val="238"/>
    </font>
    <font>
      <b/>
      <sz val="12"/>
      <name val="Times New Roman CE"/>
      <charset val="238"/>
    </font>
    <font>
      <i/>
      <sz val="10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ont="1" applyFill="1" applyBorder="1"/>
    <xf numFmtId="3" fontId="1" fillId="2" borderId="0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0" fillId="2" borderId="0" xfId="0" applyFill="1" applyBorder="1"/>
    <xf numFmtId="0" fontId="1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0" fillId="2" borderId="0" xfId="0" quotePrefix="1" applyFill="1" applyBorder="1"/>
    <xf numFmtId="0" fontId="5" fillId="2" borderId="3" xfId="0" applyFont="1" applyFill="1" applyBorder="1" applyAlignment="1">
      <alignment horizontal="center"/>
    </xf>
    <xf numFmtId="0" fontId="6" fillId="2" borderId="9" xfId="0" applyFont="1" applyFill="1" applyBorder="1"/>
    <xf numFmtId="3" fontId="6" fillId="2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0" fontId="0" fillId="2" borderId="0" xfId="0" applyFont="1" applyFill="1"/>
    <xf numFmtId="0" fontId="6" fillId="2" borderId="3" xfId="0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right"/>
    </xf>
    <xf numFmtId="0" fontId="6" fillId="2" borderId="0" xfId="0" applyFont="1" applyFill="1"/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/>
    <xf numFmtId="3" fontId="2" fillId="2" borderId="1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right" vertical="center"/>
    </xf>
    <xf numFmtId="0" fontId="1" fillId="0" borderId="9" xfId="0" applyFont="1" applyFill="1" applyBorder="1"/>
    <xf numFmtId="3" fontId="1" fillId="0" borderId="10" xfId="0" applyNumberFormat="1" applyFont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/>
    <xf numFmtId="0" fontId="10" fillId="0" borderId="9" xfId="0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vertical="top"/>
    </xf>
    <xf numFmtId="0" fontId="10" fillId="0" borderId="3" xfId="0" applyFont="1" applyFill="1" applyBorder="1"/>
    <xf numFmtId="0" fontId="1" fillId="0" borderId="3" xfId="0" applyFont="1" applyFill="1" applyBorder="1"/>
    <xf numFmtId="0" fontId="1" fillId="0" borderId="9" xfId="0" applyFont="1" applyBorder="1"/>
    <xf numFmtId="3" fontId="1" fillId="2" borderId="0" xfId="0" applyNumberFormat="1" applyFont="1" applyFill="1"/>
    <xf numFmtId="3" fontId="9" fillId="2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11" fillId="0" borderId="0" xfId="0" applyNumberFormat="1" applyFont="1"/>
    <xf numFmtId="3" fontId="12" fillId="0" borderId="10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vertical="center"/>
    </xf>
    <xf numFmtId="0" fontId="3" fillId="0" borderId="9" xfId="0" applyFont="1" applyFill="1" applyBorder="1"/>
    <xf numFmtId="0" fontId="3" fillId="0" borderId="3" xfId="0" applyFont="1" applyFill="1" applyBorder="1"/>
    <xf numFmtId="0" fontId="1" fillId="2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9" fillId="2" borderId="12" xfId="0" applyFont="1" applyFill="1" applyBorder="1"/>
    <xf numFmtId="3" fontId="9" fillId="2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0" fontId="9" fillId="2" borderId="3" xfId="0" applyFont="1" applyFill="1" applyBorder="1"/>
    <xf numFmtId="3" fontId="12" fillId="0" borderId="3" xfId="0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vertical="top"/>
    </xf>
    <xf numFmtId="3" fontId="12" fillId="2" borderId="10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4" fillId="2" borderId="9" xfId="0" applyFont="1" applyFill="1" applyBorder="1"/>
    <xf numFmtId="0" fontId="14" fillId="2" borderId="9" xfId="0" applyFont="1" applyFill="1" applyBorder="1" applyAlignment="1">
      <alignment horizontal="left"/>
    </xf>
    <xf numFmtId="3" fontId="14" fillId="2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center"/>
    </xf>
    <xf numFmtId="0" fontId="3" fillId="2" borderId="9" xfId="0" applyFont="1" applyFill="1" applyBorder="1"/>
    <xf numFmtId="0" fontId="8" fillId="2" borderId="14" xfId="0" applyFont="1" applyFill="1" applyBorder="1" applyAlignment="1">
      <alignment vertical="center"/>
    </xf>
    <xf numFmtId="3" fontId="9" fillId="0" borderId="1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1" fillId="2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wrapText="1"/>
    </xf>
    <xf numFmtId="3" fontId="1" fillId="0" borderId="10" xfId="0" applyNumberFormat="1" applyFont="1" applyFill="1" applyBorder="1" applyAlignment="1">
      <alignment horizontal="right" vertical="top"/>
    </xf>
    <xf numFmtId="3" fontId="6" fillId="2" borderId="3" xfId="0" applyNumberFormat="1" applyFont="1" applyFill="1" applyBorder="1"/>
    <xf numFmtId="3" fontId="6" fillId="0" borderId="3" xfId="0" applyNumberFormat="1" applyFont="1" applyFill="1" applyBorder="1"/>
    <xf numFmtId="3" fontId="6" fillId="2" borderId="0" xfId="0" applyNumberFormat="1" applyFont="1" applyFill="1" applyBorder="1"/>
    <xf numFmtId="0" fontId="13" fillId="2" borderId="0" xfId="0" applyFont="1" applyFill="1"/>
    <xf numFmtId="49" fontId="1" fillId="0" borderId="3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horizontal="right" vertical="center"/>
    </xf>
    <xf numFmtId="3" fontId="17" fillId="0" borderId="10" xfId="0" applyNumberFormat="1" applyFont="1" applyFill="1" applyBorder="1" applyAlignment="1">
      <alignment horizontal="right" vertical="center"/>
    </xf>
    <xf numFmtId="3" fontId="16" fillId="0" borderId="17" xfId="0" applyNumberFormat="1" applyFont="1" applyFill="1" applyBorder="1" applyAlignment="1">
      <alignment horizontal="right" vertical="center"/>
    </xf>
    <xf numFmtId="3" fontId="16" fillId="2" borderId="17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3" xfId="0" applyNumberFormat="1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HUPENZU/2017/Maradv&#225;ny_feloszt&#225;sa/2017_els&#337;%20m%20MARADV&#193;NYOK%20ILDI%20hasonl&#237;t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jékoztató"/>
      <sheetName val="Adósság"/>
      <sheetName val="Irodák_lista_"/>
      <sheetName val="ö_000_IK_"/>
      <sheetName val="VÁLASZT közp."/>
      <sheetName val="Választás saját k."/>
      <sheetName val="003_Népszámlálás közp."/>
      <sheetName val="ö_000_bev_"/>
      <sheetName val="005_NÉPSZAV közp."/>
      <sheetName val="006_NÉPSZAV saját"/>
      <sheetName val="ö_010_IK_"/>
      <sheetName val="ö_010_bev_"/>
      <sheetName val="H010_K_B"/>
      <sheetName val="013_Ig_K_B"/>
      <sheetName val="015 ISO"/>
      <sheetName val="ö_019_IK_ Eü_ref"/>
      <sheetName val="020_IK"/>
      <sheetName val="021_IK_"/>
      <sheetName val="022_IK_Cafeteria"/>
      <sheetName val="ö_024_IK_kiad_bev"/>
      <sheetName val="H024_IK_Hiv_JOGT"/>
      <sheetName val="ö_025_IK_"/>
      <sheetName val="ö_026_IK_alpm_asszony"/>
      <sheetName val="ö_037_LMP"/>
      <sheetName val="028_IK_ ÖNK"/>
      <sheetName val="028_IK_"/>
      <sheetName val="ö_032_FIDESZ"/>
      <sheetName val="ö_034_Ker Otth."/>
      <sheetName val="ö_035_KDNP"/>
      <sheetName val="051_PmKab_bér"/>
      <sheetName val="ö_052_PmKab_"/>
      <sheetName val="ö_053_PmKab_rendezvények"/>
      <sheetName val="ö_054_IK_Pm"/>
      <sheetName val="ö_055_PmKab_Int_kort"/>
      <sheetName val="ö_060_IK"/>
      <sheetName val="070_IK_Dologi+BEV"/>
      <sheetName val="ö_080_IK_"/>
      <sheetName val="ö_080_bev"/>
      <sheetName val="ö_085_IGI_Kiad"/>
      <sheetName val="ö_085_IGI_Finansz"/>
      <sheetName val="ö_085_IGI_Bev"/>
      <sheetName val="ö_086_Iskolák K_B"/>
      <sheetName val="ö_090_IK_"/>
      <sheetName val="ö_090_bev_"/>
      <sheetName val="H090_IK_ hiv"/>
      <sheetName val="ö_101_Beruh,Felúj.Üz. "/>
      <sheetName val="H101_FELU_BERUH"/>
      <sheetName val="H101_kiad_"/>
      <sheetName val="H101_bev"/>
      <sheetName val="102_beruh_"/>
      <sheetName val="102_IK_"/>
      <sheetName val="ö_103_IK_ Rét_u_B_K"/>
      <sheetName val="ö_105_IK_Környvéd_K_B"/>
      <sheetName val="H105_K_bev"/>
      <sheetName val="ö_106_IK_Budai_Polgár"/>
      <sheetName val="ö_111_IK_"/>
      <sheetName val="ö_111_bev_"/>
      <sheetName val="ö_112_IK_Kiad+Bev"/>
      <sheetName val="ö_120_bevétel"/>
      <sheetName val="ö_120_Felu_Beruh"/>
      <sheetName val="ö_120_kiadás"/>
      <sheetName val="ö_121_IK_Beru"/>
      <sheetName val="ö_121_IK_"/>
      <sheetName val="ö_151_"/>
      <sheetName val="ö_121_bev_ "/>
      <sheetName val="ö_150_Parkol_K_B"/>
      <sheetName val="H_151"/>
      <sheetName val="ö_152_Parkol_bőv FŐV."/>
      <sheetName val="H_152"/>
      <sheetName val="H_153"/>
      <sheetName val="ö_180_beruFelu"/>
      <sheetName val="ö_180_IK_"/>
      <sheetName val="ö_180_bev_"/>
      <sheetName val="H180_IK_K_B"/>
      <sheetName val="ö_190_IK_Beruh_K_B"/>
      <sheetName val="ö_200_IK_Budép_"/>
      <sheetName val="ö_200_bev_"/>
      <sheetName val="ö_220_IK_ÁEÜ_"/>
      <sheetName val="ö_406_p és 407_KEF_saját"/>
      <sheetName val="ö_419_Szhegy_Ovi"/>
      <sheetName val="ö_420_MLSZ_pályaép"/>
      <sheetName val="ö_422_ÁLDÁS_sportpálya"/>
      <sheetName val="ö_423_Csík_sport"/>
      <sheetName val="ö_424_Uszoda Phkút"/>
      <sheetName val="ö_425_Közl.f.VEKOP-5.3.1 "/>
      <sheetName val="2017_évi_irodak_"/>
      <sheetName val="2017_szétválasztott_irodak"/>
      <sheetName val="2017_MARADV BEEM hasonlító"/>
      <sheetName val="2017_feladatos"/>
      <sheetName val="T_1_mérleg"/>
      <sheetName val="T_2_kiadás"/>
      <sheetName val="T_3_bevétel"/>
      <sheetName val="T_4_KÖT"/>
      <sheetName val="T_4_5_COFOG"/>
      <sheetName val="T_5_KÖT"/>
      <sheetName val="6. sz. 2017.K.eredeti"/>
      <sheetName val="7. sz.2017.B. eredeti"/>
      <sheetName val="8.sz. 2017.eredeti"/>
      <sheetName val="T_9"/>
      <sheetName val="T_10"/>
      <sheetName val="T_11"/>
      <sheetName val="T_12"/>
      <sheetName val="T_13_kölcsönök"/>
      <sheetName val="T_14_Önk+PH_felúj_"/>
      <sheetName val="_14_int felj. 2017.eredeti"/>
      <sheetName val="15_ Önk+PH_beruh "/>
      <sheetName val="_15_int beruh.2017.eredeti"/>
      <sheetName val="T_16_tartalékjó"/>
      <sheetName val="17_ tábla_"/>
      <sheetName val="18_tábla"/>
      <sheetName val="19 a_ tábla"/>
      <sheetName val="19_b tábla 2016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1">
          <cell r="AA91">
            <v>0</v>
          </cell>
        </row>
        <row r="92">
          <cell r="AA92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46">
          <cell r="AA46">
            <v>0</v>
          </cell>
        </row>
        <row r="56">
          <cell r="AA56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20">
          <cell r="U20">
            <v>0</v>
          </cell>
        </row>
      </sheetData>
      <sheetData sheetId="24"/>
      <sheetData sheetId="25">
        <row r="18">
          <cell r="AA18">
            <v>4039</v>
          </cell>
        </row>
      </sheetData>
      <sheetData sheetId="26">
        <row r="68">
          <cell r="AA68">
            <v>0</v>
          </cell>
        </row>
      </sheetData>
      <sheetData sheetId="27">
        <row r="48">
          <cell r="AA48">
            <v>0</v>
          </cell>
        </row>
      </sheetData>
      <sheetData sheetId="28">
        <row r="65">
          <cell r="AA65">
            <v>0</v>
          </cell>
        </row>
      </sheetData>
      <sheetData sheetId="29"/>
      <sheetData sheetId="30">
        <row r="15">
          <cell r="AA15">
            <v>0</v>
          </cell>
        </row>
        <row r="27">
          <cell r="AA27">
            <v>0</v>
          </cell>
        </row>
      </sheetData>
      <sheetData sheetId="31"/>
      <sheetData sheetId="32">
        <row r="26">
          <cell r="AA26">
            <v>0</v>
          </cell>
        </row>
        <row r="41">
          <cell r="AA41">
            <v>0</v>
          </cell>
        </row>
        <row r="66">
          <cell r="AA66">
            <v>73755</v>
          </cell>
        </row>
      </sheetData>
      <sheetData sheetId="33"/>
      <sheetData sheetId="34"/>
      <sheetData sheetId="35"/>
      <sheetData sheetId="36"/>
      <sheetData sheetId="37"/>
      <sheetData sheetId="38">
        <row r="89">
          <cell r="AA89">
            <v>1981</v>
          </cell>
        </row>
        <row r="105">
          <cell r="AA105">
            <v>5000</v>
          </cell>
        </row>
      </sheetData>
      <sheetData sheetId="39"/>
      <sheetData sheetId="40"/>
      <sheetData sheetId="41"/>
      <sheetData sheetId="42">
        <row r="112">
          <cell r="AA112">
            <v>0</v>
          </cell>
        </row>
      </sheetData>
      <sheetData sheetId="43"/>
      <sheetData sheetId="44"/>
      <sheetData sheetId="45">
        <row r="22">
          <cell r="AA22">
            <v>0</v>
          </cell>
        </row>
        <row r="35">
          <cell r="AA35">
            <v>18796</v>
          </cell>
        </row>
      </sheetData>
      <sheetData sheetId="46">
        <row r="57">
          <cell r="AA57">
            <v>800</v>
          </cell>
        </row>
        <row r="58">
          <cell r="AA58">
            <v>6900</v>
          </cell>
        </row>
        <row r="59">
          <cell r="AA59">
            <v>405</v>
          </cell>
        </row>
        <row r="60">
          <cell r="AA60">
            <v>840</v>
          </cell>
        </row>
        <row r="67">
          <cell r="AA67">
            <v>1950</v>
          </cell>
        </row>
        <row r="68">
          <cell r="AA68">
            <v>3200</v>
          </cell>
        </row>
        <row r="75">
          <cell r="AA75">
            <v>1121</v>
          </cell>
        </row>
        <row r="76">
          <cell r="AA76">
            <v>0</v>
          </cell>
        </row>
        <row r="77">
          <cell r="AA77">
            <v>1586</v>
          </cell>
        </row>
        <row r="79">
          <cell r="AA79">
            <v>0</v>
          </cell>
        </row>
        <row r="80">
          <cell r="AA80">
            <v>0</v>
          </cell>
        </row>
        <row r="81">
          <cell r="AA81">
            <v>1358</v>
          </cell>
        </row>
        <row r="83">
          <cell r="AA83">
            <v>0</v>
          </cell>
        </row>
        <row r="86">
          <cell r="AA86">
            <v>0</v>
          </cell>
        </row>
        <row r="87">
          <cell r="AA87">
            <v>0</v>
          </cell>
        </row>
        <row r="89">
          <cell r="AA89">
            <v>0</v>
          </cell>
        </row>
        <row r="108">
          <cell r="AA108">
            <v>0</v>
          </cell>
        </row>
        <row r="117">
          <cell r="AA117">
            <v>3600</v>
          </cell>
        </row>
        <row r="122">
          <cell r="AA122">
            <v>18885</v>
          </cell>
        </row>
        <row r="135">
          <cell r="AA135">
            <v>0</v>
          </cell>
        </row>
        <row r="139">
          <cell r="AA139">
            <v>6902</v>
          </cell>
        </row>
        <row r="147">
          <cell r="AA147">
            <v>0</v>
          </cell>
        </row>
      </sheetData>
      <sheetData sheetId="47"/>
      <sheetData sheetId="48"/>
      <sheetData sheetId="49">
        <row r="20">
          <cell r="AA20">
            <v>66033</v>
          </cell>
        </row>
        <row r="28">
          <cell r="AA28">
            <v>3937</v>
          </cell>
        </row>
        <row r="37">
          <cell r="AA37">
            <v>7938</v>
          </cell>
        </row>
        <row r="49">
          <cell r="AA49">
            <v>3175</v>
          </cell>
        </row>
        <row r="56">
          <cell r="AA56">
            <v>6052</v>
          </cell>
        </row>
        <row r="60">
          <cell r="AA60">
            <v>7239</v>
          </cell>
        </row>
        <row r="61">
          <cell r="AA61">
            <v>16662</v>
          </cell>
        </row>
        <row r="72">
          <cell r="AA72">
            <v>1143</v>
          </cell>
        </row>
        <row r="78">
          <cell r="AA78">
            <v>2540</v>
          </cell>
        </row>
        <row r="89">
          <cell r="AA89">
            <v>6034</v>
          </cell>
        </row>
        <row r="102">
          <cell r="AA102">
            <v>2540</v>
          </cell>
        </row>
        <row r="108">
          <cell r="AA108">
            <v>445</v>
          </cell>
        </row>
        <row r="122">
          <cell r="AA122">
            <v>0</v>
          </cell>
        </row>
        <row r="132">
          <cell r="AA132">
            <v>0</v>
          </cell>
        </row>
        <row r="136">
          <cell r="AA136">
            <v>0</v>
          </cell>
        </row>
        <row r="137">
          <cell r="AA137">
            <v>0</v>
          </cell>
        </row>
        <row r="145">
          <cell r="AA145">
            <v>0</v>
          </cell>
        </row>
      </sheetData>
      <sheetData sheetId="50"/>
      <sheetData sheetId="51">
        <row r="15">
          <cell r="AA15">
            <v>210</v>
          </cell>
        </row>
        <row r="16">
          <cell r="AA16">
            <v>6600</v>
          </cell>
        </row>
      </sheetData>
      <sheetData sheetId="52">
        <row r="16">
          <cell r="AA16">
            <v>0</v>
          </cell>
        </row>
        <row r="20">
          <cell r="AA20">
            <v>0</v>
          </cell>
        </row>
      </sheetData>
      <sheetData sheetId="53"/>
      <sheetData sheetId="54"/>
      <sheetData sheetId="55">
        <row r="21">
          <cell r="AA21">
            <v>23114</v>
          </cell>
        </row>
      </sheetData>
      <sheetData sheetId="56"/>
      <sheetData sheetId="57">
        <row r="18">
          <cell r="AA18">
            <v>0</v>
          </cell>
        </row>
      </sheetData>
      <sheetData sheetId="58"/>
      <sheetData sheetId="59">
        <row r="76">
          <cell r="AA76">
            <v>5993</v>
          </cell>
        </row>
        <row r="94">
          <cell r="AA94">
            <v>0</v>
          </cell>
        </row>
        <row r="104">
          <cell r="AA104">
            <v>0</v>
          </cell>
        </row>
        <row r="108">
          <cell r="AA108">
            <v>0</v>
          </cell>
        </row>
        <row r="112">
          <cell r="AA112">
            <v>114173</v>
          </cell>
        </row>
        <row r="113">
          <cell r="AA113">
            <v>0</v>
          </cell>
        </row>
        <row r="130">
          <cell r="AA130">
            <v>19035</v>
          </cell>
        </row>
        <row r="143">
          <cell r="AA143">
            <v>0</v>
          </cell>
        </row>
        <row r="149">
          <cell r="AA149">
            <v>101929</v>
          </cell>
        </row>
        <row r="150">
          <cell r="AA150">
            <v>0</v>
          </cell>
        </row>
        <row r="166">
          <cell r="AA166">
            <v>0</v>
          </cell>
        </row>
        <row r="170">
          <cell r="AA170">
            <v>0</v>
          </cell>
        </row>
        <row r="187">
          <cell r="AA187">
            <v>677</v>
          </cell>
        </row>
        <row r="191">
          <cell r="AA191">
            <v>0</v>
          </cell>
        </row>
        <row r="198">
          <cell r="AA198">
            <v>0</v>
          </cell>
        </row>
        <row r="204">
          <cell r="AA204">
            <v>0</v>
          </cell>
        </row>
        <row r="218">
          <cell r="AA218">
            <v>0</v>
          </cell>
        </row>
        <row r="222">
          <cell r="AA222">
            <v>0</v>
          </cell>
        </row>
        <row r="223">
          <cell r="AA223">
            <v>0</v>
          </cell>
        </row>
        <row r="227">
          <cell r="AA227">
            <v>0</v>
          </cell>
        </row>
        <row r="249">
          <cell r="AA249">
            <v>355728</v>
          </cell>
        </row>
        <row r="257">
          <cell r="AA257">
            <v>0</v>
          </cell>
        </row>
        <row r="258">
          <cell r="AA258">
            <v>0</v>
          </cell>
        </row>
        <row r="259">
          <cell r="AA259">
            <v>0</v>
          </cell>
        </row>
        <row r="260">
          <cell r="AA260">
            <v>0</v>
          </cell>
        </row>
        <row r="261">
          <cell r="AA261">
            <v>0</v>
          </cell>
        </row>
        <row r="262">
          <cell r="AA262">
            <v>0</v>
          </cell>
        </row>
        <row r="263">
          <cell r="AA263">
            <v>0</v>
          </cell>
        </row>
        <row r="276">
          <cell r="AA276">
            <v>0</v>
          </cell>
        </row>
        <row r="280">
          <cell r="AA280">
            <v>0</v>
          </cell>
        </row>
        <row r="281">
          <cell r="AA281">
            <v>0</v>
          </cell>
        </row>
        <row r="288">
          <cell r="AA288">
            <v>0</v>
          </cell>
        </row>
        <row r="294">
          <cell r="AA294">
            <v>0</v>
          </cell>
        </row>
        <row r="295">
          <cell r="AA295">
            <v>0</v>
          </cell>
        </row>
        <row r="307">
          <cell r="AA307">
            <v>0</v>
          </cell>
        </row>
        <row r="311">
          <cell r="AA311">
            <v>17028</v>
          </cell>
        </row>
        <row r="320">
          <cell r="AA320">
            <v>0</v>
          </cell>
        </row>
        <row r="329">
          <cell r="AA329">
            <v>0</v>
          </cell>
        </row>
        <row r="340">
          <cell r="AA340">
            <v>17101</v>
          </cell>
        </row>
        <row r="352">
          <cell r="AA352">
            <v>2520</v>
          </cell>
        </row>
        <row r="376">
          <cell r="AA376">
            <v>19050</v>
          </cell>
        </row>
        <row r="380">
          <cell r="AA380">
            <v>0</v>
          </cell>
        </row>
        <row r="384">
          <cell r="AA384">
            <v>0</v>
          </cell>
        </row>
      </sheetData>
      <sheetData sheetId="60"/>
      <sheetData sheetId="61">
        <row r="16">
          <cell r="AA16">
            <v>7620</v>
          </cell>
        </row>
        <row r="27">
          <cell r="AA27">
            <v>19050</v>
          </cell>
        </row>
        <row r="34">
          <cell r="AA34">
            <v>28575</v>
          </cell>
        </row>
        <row r="41">
          <cell r="AA41">
            <v>19050</v>
          </cell>
        </row>
        <row r="53">
          <cell r="AA53">
            <v>20320</v>
          </cell>
        </row>
        <row r="59">
          <cell r="AA59">
            <v>15240</v>
          </cell>
        </row>
        <row r="68">
          <cell r="AA68">
            <v>0</v>
          </cell>
        </row>
        <row r="79">
          <cell r="AA79">
            <v>0</v>
          </cell>
        </row>
        <row r="85">
          <cell r="AA85">
            <v>0</v>
          </cell>
        </row>
        <row r="94">
          <cell r="AA94">
            <v>0</v>
          </cell>
        </row>
        <row r="95">
          <cell r="AA95">
            <v>0</v>
          </cell>
        </row>
        <row r="96">
          <cell r="AA96">
            <v>0</v>
          </cell>
        </row>
        <row r="97">
          <cell r="AA97">
            <v>0</v>
          </cell>
        </row>
        <row r="109">
          <cell r="AA109">
            <v>0</v>
          </cell>
        </row>
        <row r="116">
          <cell r="AA116">
            <v>0</v>
          </cell>
        </row>
        <row r="129">
          <cell r="AA129">
            <v>0</v>
          </cell>
        </row>
        <row r="141">
          <cell r="AA141">
            <v>0</v>
          </cell>
        </row>
        <row r="147">
          <cell r="AA147">
            <v>0</v>
          </cell>
        </row>
        <row r="158">
          <cell r="AA158">
            <v>0</v>
          </cell>
        </row>
        <row r="170">
          <cell r="AA170">
            <v>0</v>
          </cell>
        </row>
        <row r="181">
          <cell r="AA181">
            <v>0</v>
          </cell>
        </row>
        <row r="193">
          <cell r="AA193">
            <v>0</v>
          </cell>
        </row>
        <row r="202">
          <cell r="AA202">
            <v>0</v>
          </cell>
        </row>
        <row r="206">
          <cell r="AA206">
            <v>0</v>
          </cell>
        </row>
        <row r="210">
          <cell r="AA210">
            <v>0</v>
          </cell>
        </row>
        <row r="214">
          <cell r="AA214">
            <v>0</v>
          </cell>
        </row>
        <row r="233">
          <cell r="AA233">
            <v>193984</v>
          </cell>
        </row>
        <row r="244">
          <cell r="AA244">
            <v>290695</v>
          </cell>
        </row>
        <row r="253">
          <cell r="AA253">
            <v>25400</v>
          </cell>
        </row>
        <row r="258">
          <cell r="AA258">
            <v>0</v>
          </cell>
        </row>
        <row r="259">
          <cell r="AA259">
            <v>0</v>
          </cell>
        </row>
        <row r="262">
          <cell r="AA262">
            <v>0</v>
          </cell>
        </row>
        <row r="263">
          <cell r="AA263">
            <v>0</v>
          </cell>
        </row>
        <row r="265">
          <cell r="AA265">
            <v>303476</v>
          </cell>
        </row>
        <row r="280">
          <cell r="AA280">
            <v>264693</v>
          </cell>
        </row>
        <row r="293">
          <cell r="AA293">
            <v>0</v>
          </cell>
        </row>
        <row r="301">
          <cell r="AA301">
            <v>243786</v>
          </cell>
        </row>
        <row r="314">
          <cell r="AA314">
            <v>30277</v>
          </cell>
        </row>
        <row r="326">
          <cell r="AA326">
            <v>40790</v>
          </cell>
        </row>
        <row r="339">
          <cell r="AA339">
            <v>33274</v>
          </cell>
        </row>
        <row r="351">
          <cell r="AA351">
            <v>27958</v>
          </cell>
        </row>
        <row r="360">
          <cell r="AA360">
            <v>0</v>
          </cell>
        </row>
        <row r="374">
          <cell r="AA374">
            <v>0</v>
          </cell>
        </row>
        <row r="385">
          <cell r="AA385">
            <v>0</v>
          </cell>
        </row>
        <row r="398">
          <cell r="AA398">
            <v>0</v>
          </cell>
        </row>
        <row r="405">
          <cell r="AA405">
            <v>0</v>
          </cell>
        </row>
        <row r="416">
          <cell r="AA416">
            <v>0</v>
          </cell>
        </row>
        <row r="427">
          <cell r="AA427">
            <v>0</v>
          </cell>
        </row>
        <row r="439">
          <cell r="AA439">
            <v>0</v>
          </cell>
        </row>
        <row r="448">
          <cell r="AA448">
            <v>0</v>
          </cell>
        </row>
        <row r="452">
          <cell r="AA452">
            <v>0</v>
          </cell>
        </row>
        <row r="453">
          <cell r="AA453">
            <v>0</v>
          </cell>
        </row>
        <row r="457">
          <cell r="AA457">
            <v>0</v>
          </cell>
        </row>
        <row r="461">
          <cell r="AA461">
            <v>0</v>
          </cell>
        </row>
        <row r="469">
          <cell r="AA469">
            <v>12000</v>
          </cell>
        </row>
        <row r="484">
          <cell r="AA484">
            <v>0</v>
          </cell>
        </row>
        <row r="496">
          <cell r="AA496">
            <v>0</v>
          </cell>
        </row>
        <row r="501">
          <cell r="AA501">
            <v>0</v>
          </cell>
        </row>
        <row r="512">
          <cell r="AA512">
            <v>0</v>
          </cell>
        </row>
        <row r="516">
          <cell r="AA516">
            <v>0</v>
          </cell>
        </row>
        <row r="527">
          <cell r="AA527">
            <v>51969</v>
          </cell>
        </row>
        <row r="538">
          <cell r="AA538">
            <v>8890</v>
          </cell>
        </row>
        <row r="549">
          <cell r="AA549">
            <v>57119</v>
          </cell>
        </row>
        <row r="550">
          <cell r="AA550">
            <v>0</v>
          </cell>
        </row>
        <row r="564">
          <cell r="AA564">
            <v>0</v>
          </cell>
        </row>
        <row r="568">
          <cell r="AA568">
            <v>16311</v>
          </cell>
        </row>
        <row r="569">
          <cell r="AA569">
            <v>0</v>
          </cell>
        </row>
        <row r="574">
          <cell r="AA574">
            <v>32525</v>
          </cell>
        </row>
        <row r="575">
          <cell r="AA575">
            <v>0</v>
          </cell>
        </row>
        <row r="588">
          <cell r="AA588">
            <v>137460</v>
          </cell>
        </row>
        <row r="598">
          <cell r="AA598">
            <v>0</v>
          </cell>
        </row>
      </sheetData>
      <sheetData sheetId="62"/>
      <sheetData sheetId="63">
        <row r="18">
          <cell r="W18">
            <v>0</v>
          </cell>
        </row>
        <row r="19">
          <cell r="W19">
            <v>0</v>
          </cell>
        </row>
        <row r="20">
          <cell r="W20">
            <v>0</v>
          </cell>
        </row>
        <row r="24">
          <cell r="W24">
            <v>0</v>
          </cell>
        </row>
        <row r="29">
          <cell r="W29">
            <v>0</v>
          </cell>
        </row>
        <row r="34">
          <cell r="W34">
            <v>0</v>
          </cell>
        </row>
        <row r="40">
          <cell r="W40">
            <v>0</v>
          </cell>
        </row>
      </sheetData>
      <sheetData sheetId="64"/>
      <sheetData sheetId="65">
        <row r="41">
          <cell r="AA41">
            <v>2032</v>
          </cell>
        </row>
        <row r="42">
          <cell r="AA42">
            <v>7792</v>
          </cell>
        </row>
        <row r="43">
          <cell r="AA43">
            <v>0</v>
          </cell>
        </row>
        <row r="47">
          <cell r="AA47">
            <v>0</v>
          </cell>
        </row>
        <row r="48">
          <cell r="AA48">
            <v>0</v>
          </cell>
        </row>
        <row r="49">
          <cell r="AA49">
            <v>0</v>
          </cell>
        </row>
        <row r="58">
          <cell r="AA58">
            <v>0</v>
          </cell>
        </row>
        <row r="95">
          <cell r="AA95">
            <v>0</v>
          </cell>
        </row>
        <row r="113">
          <cell r="AA113">
            <v>0</v>
          </cell>
        </row>
        <row r="114">
          <cell r="AA114">
            <v>0</v>
          </cell>
        </row>
        <row r="115">
          <cell r="AA115">
            <v>18479</v>
          </cell>
        </row>
        <row r="116">
          <cell r="AA116">
            <v>0</v>
          </cell>
        </row>
        <row r="131">
          <cell r="AA131">
            <v>0</v>
          </cell>
        </row>
        <row r="133">
          <cell r="AA133">
            <v>26721</v>
          </cell>
        </row>
      </sheetData>
      <sheetData sheetId="66">
        <row r="16">
          <cell r="AA16">
            <v>0</v>
          </cell>
        </row>
        <row r="17">
          <cell r="AA17">
            <v>1240</v>
          </cell>
        </row>
        <row r="21">
          <cell r="AA21">
            <v>576</v>
          </cell>
        </row>
        <row r="25">
          <cell r="AA25">
            <v>0</v>
          </cell>
        </row>
        <row r="29">
          <cell r="AA29">
            <v>1860</v>
          </cell>
        </row>
        <row r="33">
          <cell r="AA33">
            <v>0</v>
          </cell>
        </row>
      </sheetData>
      <sheetData sheetId="67">
        <row r="46">
          <cell r="AA46">
            <v>51</v>
          </cell>
        </row>
        <row r="47">
          <cell r="AA47">
            <v>2172</v>
          </cell>
        </row>
        <row r="51">
          <cell r="AA51">
            <v>0</v>
          </cell>
        </row>
        <row r="52">
          <cell r="AA52">
            <v>0</v>
          </cell>
        </row>
        <row r="93">
          <cell r="AA93">
            <v>0</v>
          </cell>
        </row>
        <row r="113">
          <cell r="AA113">
            <v>0</v>
          </cell>
        </row>
        <row r="126">
          <cell r="AA126">
            <v>0</v>
          </cell>
        </row>
      </sheetData>
      <sheetData sheetId="68">
        <row r="18">
          <cell r="AA18">
            <v>0</v>
          </cell>
        </row>
        <row r="22">
          <cell r="AA22">
            <v>0</v>
          </cell>
        </row>
      </sheetData>
      <sheetData sheetId="69"/>
      <sheetData sheetId="70">
        <row r="46">
          <cell r="AA46">
            <v>33250</v>
          </cell>
        </row>
        <row r="47">
          <cell r="AA47">
            <v>0</v>
          </cell>
        </row>
        <row r="51">
          <cell r="AA51">
            <v>0</v>
          </cell>
        </row>
        <row r="59">
          <cell r="AA59"/>
        </row>
        <row r="60">
          <cell r="AA60">
            <v>0</v>
          </cell>
        </row>
        <row r="61">
          <cell r="AA61">
            <v>0</v>
          </cell>
        </row>
        <row r="66">
          <cell r="AA66">
            <v>0</v>
          </cell>
        </row>
        <row r="71">
          <cell r="AA71">
            <v>0</v>
          </cell>
        </row>
        <row r="75">
          <cell r="AA75">
            <v>0</v>
          </cell>
        </row>
        <row r="89">
          <cell r="AA89">
            <v>0</v>
          </cell>
        </row>
        <row r="106">
          <cell r="AA106">
            <v>0</v>
          </cell>
        </row>
      </sheetData>
      <sheetData sheetId="71"/>
      <sheetData sheetId="72"/>
      <sheetData sheetId="73"/>
      <sheetData sheetId="74">
        <row r="17">
          <cell r="AA17">
            <v>0</v>
          </cell>
        </row>
      </sheetData>
      <sheetData sheetId="75"/>
      <sheetData sheetId="76"/>
      <sheetData sheetId="77"/>
      <sheetData sheetId="78"/>
      <sheetData sheetId="79">
        <row r="25">
          <cell r="AA25">
            <v>0</v>
          </cell>
        </row>
      </sheetData>
      <sheetData sheetId="80">
        <row r="19">
          <cell r="AA19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3747</v>
          </cell>
        </row>
        <row r="26">
          <cell r="AA26">
            <v>0</v>
          </cell>
        </row>
        <row r="27">
          <cell r="AA27">
            <v>0</v>
          </cell>
        </row>
        <row r="28">
          <cell r="AA28">
            <v>0</v>
          </cell>
        </row>
        <row r="32">
          <cell r="AA32">
            <v>0</v>
          </cell>
        </row>
      </sheetData>
      <sheetData sheetId="81">
        <row r="26">
          <cell r="AA26">
            <v>0</v>
          </cell>
        </row>
      </sheetData>
      <sheetData sheetId="82">
        <row r="24">
          <cell r="AA24">
            <v>0</v>
          </cell>
        </row>
      </sheetData>
      <sheetData sheetId="83">
        <row r="22">
          <cell r="AA22">
            <v>0</v>
          </cell>
        </row>
        <row r="23">
          <cell r="AA23">
            <v>0</v>
          </cell>
        </row>
        <row r="25">
          <cell r="AA25">
            <v>953</v>
          </cell>
        </row>
        <row r="26">
          <cell r="AA26">
            <v>10097</v>
          </cell>
        </row>
        <row r="27">
          <cell r="AA27">
            <v>0</v>
          </cell>
        </row>
        <row r="29">
          <cell r="AA29">
            <v>0</v>
          </cell>
        </row>
        <row r="30">
          <cell r="AA30">
            <v>0</v>
          </cell>
        </row>
      </sheetData>
      <sheetData sheetId="84">
        <row r="24">
          <cell r="AA24">
            <v>0</v>
          </cell>
        </row>
      </sheetData>
      <sheetData sheetId="85"/>
      <sheetData sheetId="86"/>
      <sheetData sheetId="87"/>
      <sheetData sheetId="88"/>
      <sheetData sheetId="89"/>
      <sheetData sheetId="90"/>
      <sheetData sheetId="91"/>
      <sheetData sheetId="92">
        <row r="17">
          <cell r="L17">
            <v>1609438</v>
          </cell>
        </row>
        <row r="18">
          <cell r="L18">
            <v>61017</v>
          </cell>
        </row>
        <row r="19">
          <cell r="L19">
            <v>0</v>
          </cell>
        </row>
        <row r="22">
          <cell r="L22">
            <v>120983</v>
          </cell>
        </row>
        <row r="23">
          <cell r="L23">
            <v>121641</v>
          </cell>
        </row>
        <row r="24">
          <cell r="L24">
            <v>0</v>
          </cell>
        </row>
        <row r="27">
          <cell r="L27">
            <v>23114</v>
          </cell>
        </row>
        <row r="29">
          <cell r="L29">
            <v>370525</v>
          </cell>
        </row>
        <row r="32">
          <cell r="L32">
            <v>1981</v>
          </cell>
        </row>
        <row r="34">
          <cell r="L34">
            <v>22028</v>
          </cell>
        </row>
        <row r="35">
          <cell r="L35">
            <v>279717</v>
          </cell>
        </row>
        <row r="37">
          <cell r="L37">
            <v>2610444</v>
          </cell>
        </row>
        <row r="42">
          <cell r="L42">
            <v>0</v>
          </cell>
        </row>
        <row r="44">
          <cell r="L44">
            <v>60859</v>
          </cell>
        </row>
        <row r="45">
          <cell r="L45">
            <v>57119</v>
          </cell>
        </row>
        <row r="46">
          <cell r="L46">
            <v>186296</v>
          </cell>
        </row>
        <row r="47">
          <cell r="L47">
            <v>73755</v>
          </cell>
        </row>
        <row r="50">
          <cell r="L50">
            <v>2223</v>
          </cell>
        </row>
        <row r="51">
          <cell r="L51">
            <v>0</v>
          </cell>
        </row>
        <row r="53">
          <cell r="L53">
            <v>380252</v>
          </cell>
        </row>
        <row r="55">
          <cell r="L55">
            <v>2990696</v>
          </cell>
        </row>
        <row r="60">
          <cell r="L60">
            <v>179871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abSelected="1" zoomScaleNormal="100" workbookViewId="0">
      <selection activeCell="N4" sqref="N4"/>
    </sheetView>
  </sheetViews>
  <sheetFormatPr defaultRowHeight="12.75" x14ac:dyDescent="0.2"/>
  <cols>
    <col min="1" max="1" width="5.7109375" style="110" customWidth="1"/>
    <col min="2" max="2" width="69.42578125" style="111" customWidth="1"/>
    <col min="3" max="3" width="11.7109375" style="1" hidden="1" customWidth="1"/>
    <col min="4" max="4" width="11.7109375" style="1" customWidth="1"/>
    <col min="5" max="5" width="13.5703125" style="1" customWidth="1"/>
    <col min="6" max="6" width="13.7109375" style="2" customWidth="1"/>
    <col min="7" max="7" width="13.7109375" style="2" hidden="1" customWidth="1"/>
    <col min="8" max="8" width="11.28515625" style="51" hidden="1" customWidth="1"/>
    <col min="9" max="11" width="9.140625" style="51"/>
    <col min="12" max="16384" width="9.140625" style="27"/>
  </cols>
  <sheetData>
    <row r="1" spans="1:11" s="1" customFormat="1" ht="14.25" customHeight="1" x14ac:dyDescent="0.2">
      <c r="A1" s="3" t="s">
        <v>0</v>
      </c>
      <c r="B1" s="4" t="s">
        <v>1</v>
      </c>
      <c r="C1" s="5" t="s">
        <v>2</v>
      </c>
      <c r="D1" s="6" t="s">
        <v>3</v>
      </c>
      <c r="E1" s="112" t="s">
        <v>276</v>
      </c>
      <c r="F1" s="7" t="s">
        <v>3</v>
      </c>
      <c r="G1" s="7"/>
    </row>
    <row r="2" spans="1:11" s="1" customFormat="1" ht="12" customHeight="1" x14ac:dyDescent="0.2">
      <c r="A2" s="8" t="s">
        <v>4</v>
      </c>
      <c r="B2" s="9"/>
      <c r="C2" s="10" t="s">
        <v>5</v>
      </c>
      <c r="D2" s="11" t="s">
        <v>5</v>
      </c>
      <c r="E2" s="113"/>
      <c r="F2" s="11" t="s">
        <v>277</v>
      </c>
      <c r="G2" s="11"/>
      <c r="H2" s="12" t="s">
        <v>6</v>
      </c>
    </row>
    <row r="3" spans="1:11" s="1" customFormat="1" ht="28.5" customHeight="1" thickBot="1" x14ac:dyDescent="0.25">
      <c r="A3" s="13"/>
      <c r="B3" s="14"/>
      <c r="C3" s="15" t="s">
        <v>7</v>
      </c>
      <c r="D3" s="16" t="s">
        <v>7</v>
      </c>
      <c r="E3" s="114"/>
      <c r="F3" s="17" t="s">
        <v>7</v>
      </c>
      <c r="G3" s="17"/>
      <c r="H3" s="12" t="s">
        <v>8</v>
      </c>
    </row>
    <row r="4" spans="1:11" s="1" customFormat="1" ht="15" customHeight="1" thickBot="1" x14ac:dyDescent="0.25">
      <c r="A4" s="18">
        <v>1</v>
      </c>
      <c r="B4" s="19">
        <v>2</v>
      </c>
      <c r="C4" s="20">
        <v>3</v>
      </c>
      <c r="D4" s="21">
        <v>3</v>
      </c>
      <c r="E4" s="21">
        <v>4</v>
      </c>
      <c r="F4" s="20">
        <v>5</v>
      </c>
      <c r="G4" s="20">
        <v>5</v>
      </c>
      <c r="H4" s="22" t="s">
        <v>9</v>
      </c>
    </row>
    <row r="5" spans="1:11" ht="9.9499999999999993" customHeight="1" x14ac:dyDescent="0.25">
      <c r="A5" s="23"/>
      <c r="B5" s="24"/>
      <c r="C5" s="25"/>
      <c r="D5" s="25"/>
      <c r="E5" s="25"/>
      <c r="F5" s="26"/>
      <c r="G5" s="26"/>
      <c r="H5"/>
      <c r="I5" s="27"/>
      <c r="J5" s="27"/>
      <c r="K5" s="27"/>
    </row>
    <row r="6" spans="1:11" s="30" customFormat="1" ht="15.75" x14ac:dyDescent="0.25">
      <c r="A6" s="28" t="s">
        <v>10</v>
      </c>
      <c r="B6" s="24" t="s">
        <v>11</v>
      </c>
      <c r="C6" s="25"/>
      <c r="D6" s="25"/>
      <c r="E6" s="29"/>
      <c r="F6" s="29"/>
      <c r="G6" s="29"/>
      <c r="H6"/>
    </row>
    <row r="7" spans="1:11" s="30" customFormat="1" ht="9.9499999999999993" customHeight="1" x14ac:dyDescent="0.25">
      <c r="A7" s="28"/>
      <c r="B7" s="24"/>
      <c r="C7" s="25"/>
      <c r="D7" s="25"/>
      <c r="E7" s="29"/>
      <c r="F7" s="29"/>
      <c r="G7" s="29"/>
      <c r="H7"/>
    </row>
    <row r="8" spans="1:11" s="30" customFormat="1" ht="13.5" customHeight="1" x14ac:dyDescent="0.25">
      <c r="A8" s="31" t="s">
        <v>12</v>
      </c>
      <c r="B8" s="32" t="s">
        <v>13</v>
      </c>
      <c r="C8" s="25"/>
      <c r="D8" s="25"/>
      <c r="E8" s="29"/>
      <c r="F8" s="29"/>
      <c r="G8" s="29"/>
      <c r="H8"/>
    </row>
    <row r="9" spans="1:11" s="30" customFormat="1" ht="6.75" customHeight="1" x14ac:dyDescent="0.25">
      <c r="A9" s="28"/>
      <c r="B9" s="24"/>
      <c r="C9" s="25"/>
      <c r="D9" s="25"/>
      <c r="E9" s="29"/>
      <c r="F9" s="29"/>
      <c r="G9" s="29"/>
      <c r="H9"/>
    </row>
    <row r="10" spans="1:11" ht="13.5" customHeight="1" x14ac:dyDescent="0.25">
      <c r="A10" s="33">
        <v>1</v>
      </c>
      <c r="B10" s="34" t="s">
        <v>14</v>
      </c>
      <c r="C10" s="35"/>
      <c r="D10" s="35"/>
      <c r="E10" s="36"/>
      <c r="F10" s="36"/>
      <c r="G10" s="36"/>
      <c r="H10" s="37"/>
      <c r="I10" s="27"/>
      <c r="J10" s="27"/>
      <c r="K10" s="27"/>
    </row>
    <row r="11" spans="1:11" ht="6.75" customHeight="1" x14ac:dyDescent="0.25">
      <c r="A11" s="33"/>
      <c r="B11" s="34"/>
      <c r="C11" s="35"/>
      <c r="D11" s="35"/>
      <c r="E11" s="36"/>
      <c r="F11" s="36"/>
      <c r="G11" s="36"/>
      <c r="H11" s="37"/>
      <c r="I11" s="27"/>
      <c r="J11" s="27"/>
      <c r="K11" s="27"/>
    </row>
    <row r="12" spans="1:11" x14ac:dyDescent="0.2">
      <c r="A12" s="38"/>
      <c r="B12" s="39" t="s">
        <v>16</v>
      </c>
      <c r="C12" s="40">
        <v>124460</v>
      </c>
      <c r="D12" s="40">
        <v>190500</v>
      </c>
      <c r="E12" s="41">
        <v>112976</v>
      </c>
      <c r="F12" s="41">
        <f>[1]ö_121_IK_Beru!AA265-F30-F38-F39</f>
        <v>303476</v>
      </c>
      <c r="G12" s="41">
        <f t="shared" ref="G12:G43" si="0">F12-D12</f>
        <v>112976</v>
      </c>
      <c r="H12" s="37"/>
      <c r="I12" s="27"/>
      <c r="J12" s="27"/>
      <c r="K12" s="27"/>
    </row>
    <row r="13" spans="1:11" x14ac:dyDescent="0.2">
      <c r="A13" s="38"/>
      <c r="B13" s="39" t="s">
        <v>18</v>
      </c>
      <c r="C13" s="40">
        <v>80000</v>
      </c>
      <c r="D13" s="40">
        <v>190500</v>
      </c>
      <c r="E13" s="41">
        <v>3484</v>
      </c>
      <c r="F13" s="41">
        <f>[1]ö_121_IK_Beru!AA233</f>
        <v>193984</v>
      </c>
      <c r="G13" s="41">
        <f t="shared" si="0"/>
        <v>3484</v>
      </c>
      <c r="H13" s="37"/>
      <c r="I13" s="27"/>
      <c r="J13" s="27"/>
      <c r="K13" s="27"/>
    </row>
    <row r="14" spans="1:11" x14ac:dyDescent="0.2">
      <c r="A14" s="38"/>
      <c r="B14" s="39" t="s">
        <v>19</v>
      </c>
      <c r="C14" s="40">
        <v>20000</v>
      </c>
      <c r="D14" s="40">
        <v>25400</v>
      </c>
      <c r="E14" s="41">
        <v>0</v>
      </c>
      <c r="F14" s="41">
        <f>[1]ö_121_IK_Beru!AA253</f>
        <v>25400</v>
      </c>
      <c r="G14" s="41">
        <f t="shared" si="0"/>
        <v>0</v>
      </c>
      <c r="H14" s="37"/>
      <c r="I14" s="27"/>
      <c r="J14" s="27"/>
      <c r="K14" s="27"/>
    </row>
    <row r="15" spans="1:11" x14ac:dyDescent="0.2">
      <c r="A15" s="38"/>
      <c r="B15" s="42" t="s">
        <v>20</v>
      </c>
      <c r="C15" s="43">
        <v>76200</v>
      </c>
      <c r="D15" s="43">
        <v>190500</v>
      </c>
      <c r="E15" s="41">
        <v>74193</v>
      </c>
      <c r="F15" s="41">
        <f>[1]ö_121_IK_Beru!AA280</f>
        <v>264693</v>
      </c>
      <c r="G15" s="41">
        <f t="shared" si="0"/>
        <v>74193</v>
      </c>
      <c r="H15" s="37"/>
      <c r="I15" s="27"/>
      <c r="J15" s="27"/>
      <c r="K15" s="27"/>
    </row>
    <row r="16" spans="1:11" x14ac:dyDescent="0.2">
      <c r="A16" s="44"/>
      <c r="B16" s="42" t="s">
        <v>21</v>
      </c>
      <c r="C16" s="40">
        <v>114300</v>
      </c>
      <c r="D16" s="40">
        <v>190500</v>
      </c>
      <c r="E16" s="41">
        <v>100195</v>
      </c>
      <c r="F16" s="41">
        <f>[1]ö_121_IK_Beru!AA244</f>
        <v>290695</v>
      </c>
      <c r="G16" s="41">
        <f t="shared" si="0"/>
        <v>100195</v>
      </c>
      <c r="H16" s="37"/>
      <c r="I16" s="27"/>
      <c r="J16" s="27"/>
      <c r="K16" s="27"/>
    </row>
    <row r="17" spans="1:11" x14ac:dyDescent="0.2">
      <c r="A17" s="38"/>
      <c r="B17" s="45" t="s">
        <v>22</v>
      </c>
      <c r="C17" s="40">
        <v>38100</v>
      </c>
      <c r="D17" s="40">
        <v>25400</v>
      </c>
      <c r="E17" s="41">
        <v>7850</v>
      </c>
      <c r="F17" s="41">
        <f>[1]ö_180_beruFelu!AA46+[1]ö_180_beruFelu!AA47</f>
        <v>33250</v>
      </c>
      <c r="G17" s="41">
        <f t="shared" si="0"/>
        <v>7850</v>
      </c>
      <c r="H17" s="37"/>
      <c r="I17" s="27"/>
      <c r="J17" s="27"/>
      <c r="K17" s="27"/>
    </row>
    <row r="18" spans="1:11" x14ac:dyDescent="0.2">
      <c r="A18" s="38"/>
      <c r="B18" s="39" t="s">
        <v>23</v>
      </c>
      <c r="C18" s="40">
        <v>180536</v>
      </c>
      <c r="D18" s="40">
        <v>186535</v>
      </c>
      <c r="E18" s="41">
        <v>57251</v>
      </c>
      <c r="F18" s="41">
        <f>[1]ö_121_IK_Beru!AA301</f>
        <v>243786</v>
      </c>
      <c r="G18" s="41">
        <f t="shared" si="0"/>
        <v>57251</v>
      </c>
      <c r="H18" s="37"/>
      <c r="I18" s="27"/>
      <c r="J18" s="27"/>
      <c r="K18" s="27"/>
    </row>
    <row r="19" spans="1:11" ht="13.5" customHeight="1" x14ac:dyDescent="0.2">
      <c r="A19" s="38"/>
      <c r="B19" s="42" t="s">
        <v>24</v>
      </c>
      <c r="C19" s="43">
        <v>13843</v>
      </c>
      <c r="D19" s="43">
        <v>13843</v>
      </c>
      <c r="E19" s="41">
        <v>16434</v>
      </c>
      <c r="F19" s="41">
        <f>[1]ö_121_IK_Beru!AA314</f>
        <v>30277</v>
      </c>
      <c r="G19" s="41">
        <f t="shared" si="0"/>
        <v>16434</v>
      </c>
      <c r="H19" s="37"/>
      <c r="I19" s="27"/>
      <c r="J19" s="27"/>
      <c r="K19" s="27"/>
    </row>
    <row r="20" spans="1:11" ht="13.5" customHeight="1" x14ac:dyDescent="0.2">
      <c r="A20" s="38"/>
      <c r="B20" s="42" t="s">
        <v>25</v>
      </c>
      <c r="C20" s="43">
        <v>27813</v>
      </c>
      <c r="D20" s="43">
        <v>27813</v>
      </c>
      <c r="E20" s="41">
        <v>12977</v>
      </c>
      <c r="F20" s="41">
        <f>[1]ö_121_IK_Beru!AA326</f>
        <v>40790</v>
      </c>
      <c r="G20" s="41">
        <f t="shared" si="0"/>
        <v>12977</v>
      </c>
      <c r="H20" s="37"/>
      <c r="I20" s="27"/>
      <c r="J20" s="27"/>
      <c r="K20" s="27"/>
    </row>
    <row r="21" spans="1:11" ht="13.5" customHeight="1" x14ac:dyDescent="0.2">
      <c r="A21" s="38"/>
      <c r="B21" s="42" t="s">
        <v>26</v>
      </c>
      <c r="C21" s="43">
        <v>33274</v>
      </c>
      <c r="D21" s="43">
        <v>33274</v>
      </c>
      <c r="E21" s="41">
        <v>0</v>
      </c>
      <c r="F21" s="41">
        <f>[1]ö_121_IK_Beru!AA339</f>
        <v>33274</v>
      </c>
      <c r="G21" s="41">
        <f t="shared" si="0"/>
        <v>0</v>
      </c>
      <c r="H21" s="37"/>
      <c r="I21" s="27"/>
      <c r="J21" s="27"/>
      <c r="K21" s="27"/>
    </row>
    <row r="22" spans="1:11" ht="13.5" customHeight="1" x14ac:dyDescent="0.2">
      <c r="A22" s="38"/>
      <c r="B22" s="42" t="s">
        <v>27</v>
      </c>
      <c r="C22" s="43">
        <v>13970</v>
      </c>
      <c r="D22" s="43">
        <v>13970</v>
      </c>
      <c r="E22" s="41">
        <v>13988</v>
      </c>
      <c r="F22" s="41">
        <f>[1]ö_121_IK_Beru!AA351</f>
        <v>27958</v>
      </c>
      <c r="G22" s="41">
        <f t="shared" si="0"/>
        <v>13988</v>
      </c>
      <c r="H22" s="37"/>
      <c r="I22" s="27"/>
      <c r="J22" s="27"/>
      <c r="K22" s="27"/>
    </row>
    <row r="23" spans="1:11" ht="13.5" customHeight="1" x14ac:dyDescent="0.2">
      <c r="A23" s="38"/>
      <c r="B23" s="46" t="s">
        <v>28</v>
      </c>
      <c r="C23" s="47">
        <v>10000</v>
      </c>
      <c r="D23" s="47">
        <v>7620</v>
      </c>
      <c r="E23" s="41">
        <v>0</v>
      </c>
      <c r="F23" s="41">
        <f>[1]ö_121_IK_Beru!AA16</f>
        <v>7620</v>
      </c>
      <c r="G23" s="41">
        <f t="shared" si="0"/>
        <v>0</v>
      </c>
      <c r="H23" s="37"/>
      <c r="I23" s="27"/>
      <c r="J23" s="27"/>
      <c r="K23" s="27"/>
    </row>
    <row r="24" spans="1:11" ht="13.5" customHeight="1" x14ac:dyDescent="0.2">
      <c r="A24" s="38"/>
      <c r="B24" s="42" t="s">
        <v>29</v>
      </c>
      <c r="C24" s="43">
        <v>0</v>
      </c>
      <c r="D24" s="43">
        <v>19050</v>
      </c>
      <c r="E24" s="41">
        <v>0</v>
      </c>
      <c r="F24" s="41">
        <f>[1]ö_121_IK_Beru!AA27</f>
        <v>19050</v>
      </c>
      <c r="G24" s="41">
        <f t="shared" si="0"/>
        <v>0</v>
      </c>
      <c r="H24" s="37"/>
      <c r="I24" s="27"/>
      <c r="J24" s="27"/>
      <c r="K24" s="27"/>
    </row>
    <row r="25" spans="1:11" ht="13.5" customHeight="1" x14ac:dyDescent="0.2">
      <c r="A25" s="38"/>
      <c r="B25" s="42" t="s">
        <v>30</v>
      </c>
      <c r="C25" s="43">
        <v>0</v>
      </c>
      <c r="D25" s="43">
        <v>28575</v>
      </c>
      <c r="E25" s="41">
        <v>0</v>
      </c>
      <c r="F25" s="41">
        <f>[1]ö_121_IK_Beru!AA34</f>
        <v>28575</v>
      </c>
      <c r="G25" s="41">
        <f t="shared" si="0"/>
        <v>0</v>
      </c>
      <c r="H25" s="37"/>
      <c r="I25" s="27"/>
      <c r="J25" s="27"/>
      <c r="K25" s="27"/>
    </row>
    <row r="26" spans="1:11" ht="13.5" customHeight="1" x14ac:dyDescent="0.2">
      <c r="A26" s="38"/>
      <c r="B26" s="42" t="s">
        <v>31</v>
      </c>
      <c r="C26" s="43">
        <v>0</v>
      </c>
      <c r="D26" s="43">
        <v>19050</v>
      </c>
      <c r="E26" s="41">
        <v>0</v>
      </c>
      <c r="F26" s="41">
        <f>[1]ö_121_IK_Beru!AA41</f>
        <v>19050</v>
      </c>
      <c r="G26" s="41">
        <f t="shared" si="0"/>
        <v>0</v>
      </c>
      <c r="H26" s="37"/>
      <c r="I26" s="27"/>
      <c r="J26" s="27"/>
      <c r="K26" s="27"/>
    </row>
    <row r="27" spans="1:11" ht="13.5" customHeight="1" x14ac:dyDescent="0.2">
      <c r="A27" s="38"/>
      <c r="B27" s="42" t="s">
        <v>32</v>
      </c>
      <c r="C27" s="43">
        <v>0</v>
      </c>
      <c r="D27" s="43">
        <v>20320</v>
      </c>
      <c r="E27" s="41">
        <v>0</v>
      </c>
      <c r="F27" s="41">
        <f>[1]ö_121_IK_Beru!AA53</f>
        <v>20320</v>
      </c>
      <c r="G27" s="41">
        <f t="shared" si="0"/>
        <v>0</v>
      </c>
      <c r="H27" s="37"/>
      <c r="I27" s="27"/>
      <c r="J27" s="27"/>
      <c r="K27" s="27"/>
    </row>
    <row r="28" spans="1:11" ht="13.5" customHeight="1" x14ac:dyDescent="0.2">
      <c r="A28" s="38"/>
      <c r="B28" s="42" t="s">
        <v>33</v>
      </c>
      <c r="C28" s="43">
        <v>0</v>
      </c>
      <c r="D28" s="43">
        <v>15240</v>
      </c>
      <c r="E28" s="41">
        <v>0</v>
      </c>
      <c r="F28" s="41">
        <f>[1]ö_121_IK_Beru!AA59</f>
        <v>15240</v>
      </c>
      <c r="G28" s="41">
        <f t="shared" si="0"/>
        <v>0</v>
      </c>
      <c r="H28" s="37"/>
      <c r="I28" s="27"/>
      <c r="J28" s="27"/>
      <c r="K28" s="27"/>
    </row>
    <row r="29" spans="1:11" ht="13.5" hidden="1" customHeight="1" x14ac:dyDescent="0.2">
      <c r="A29" s="38"/>
      <c r="B29" s="42" t="s">
        <v>34</v>
      </c>
      <c r="C29" s="43"/>
      <c r="D29" s="43"/>
      <c r="E29" s="41">
        <v>0</v>
      </c>
      <c r="F29" s="41">
        <f>'[1]ö_425_Közl.f.VEKOP-5.3.1 '!AA24</f>
        <v>0</v>
      </c>
      <c r="G29" s="41">
        <f t="shared" si="0"/>
        <v>0</v>
      </c>
      <c r="H29" s="37"/>
      <c r="I29" s="27"/>
      <c r="J29" s="27"/>
      <c r="K29" s="27"/>
    </row>
    <row r="30" spans="1:11" ht="13.5" hidden="1" customHeight="1" x14ac:dyDescent="0.2">
      <c r="A30" s="38"/>
      <c r="B30" s="39" t="s">
        <v>35</v>
      </c>
      <c r="C30" s="40">
        <v>120650</v>
      </c>
      <c r="D30" s="40">
        <v>0</v>
      </c>
      <c r="E30" s="41">
        <v>0</v>
      </c>
      <c r="F30" s="41">
        <f>[1]ö_121_IK_Beru!AA258+[1]ö_121_IK_Beru!AA259</f>
        <v>0</v>
      </c>
      <c r="G30" s="41">
        <f t="shared" si="0"/>
        <v>0</v>
      </c>
      <c r="H30" s="37"/>
      <c r="I30" s="27"/>
      <c r="J30" s="27"/>
      <c r="K30" s="27"/>
    </row>
    <row r="31" spans="1:11" ht="13.5" hidden="1" customHeight="1" x14ac:dyDescent="0.2">
      <c r="A31" s="38"/>
      <c r="B31" s="42" t="s">
        <v>36</v>
      </c>
      <c r="C31" s="40">
        <v>7000</v>
      </c>
      <c r="D31" s="40">
        <v>0</v>
      </c>
      <c r="E31" s="41">
        <v>0</v>
      </c>
      <c r="F31" s="41">
        <f>[1]ö_121_IK_Beru!AA68</f>
        <v>0</v>
      </c>
      <c r="G31" s="41">
        <f t="shared" si="0"/>
        <v>0</v>
      </c>
      <c r="H31" s="37"/>
      <c r="I31" s="27"/>
      <c r="J31" s="27"/>
      <c r="K31" s="27"/>
    </row>
    <row r="32" spans="1:11" ht="13.5" hidden="1" customHeight="1" x14ac:dyDescent="0.2">
      <c r="A32" s="38"/>
      <c r="B32" s="42" t="s">
        <v>37</v>
      </c>
      <c r="C32" s="40">
        <v>60000</v>
      </c>
      <c r="D32" s="40">
        <v>0</v>
      </c>
      <c r="E32" s="41">
        <v>0</v>
      </c>
      <c r="F32" s="41">
        <f>[1]ö_121_IK_Beru!AA94+[1]ö_121_IK_Beru!AA96</f>
        <v>0</v>
      </c>
      <c r="G32" s="41">
        <f t="shared" si="0"/>
        <v>0</v>
      </c>
      <c r="H32" s="37"/>
      <c r="I32" s="27"/>
      <c r="J32" s="27"/>
      <c r="K32" s="27"/>
    </row>
    <row r="33" spans="1:11" ht="13.5" hidden="1" customHeight="1" x14ac:dyDescent="0.2">
      <c r="A33" s="38"/>
      <c r="B33" s="42" t="s">
        <v>38</v>
      </c>
      <c r="C33" s="40">
        <v>17780</v>
      </c>
      <c r="D33" s="40">
        <v>0</v>
      </c>
      <c r="E33" s="41">
        <v>0</v>
      </c>
      <c r="F33" s="41">
        <f>[1]ö_121_IK_Beru!AA95</f>
        <v>0</v>
      </c>
      <c r="G33" s="41">
        <f t="shared" si="0"/>
        <v>0</v>
      </c>
      <c r="H33" s="37"/>
      <c r="I33" s="27"/>
      <c r="J33" s="27"/>
      <c r="K33" s="27"/>
    </row>
    <row r="34" spans="1:11" ht="13.5" hidden="1" customHeight="1" x14ac:dyDescent="0.2">
      <c r="A34" s="44"/>
      <c r="B34" s="48" t="s">
        <v>39</v>
      </c>
      <c r="C34" s="40">
        <v>12000</v>
      </c>
      <c r="D34" s="40">
        <v>0</v>
      </c>
      <c r="E34" s="41">
        <v>0</v>
      </c>
      <c r="F34" s="41">
        <f>[1]ö_121_IK_Beru!AA129</f>
        <v>0</v>
      </c>
      <c r="G34" s="41">
        <f t="shared" si="0"/>
        <v>0</v>
      </c>
      <c r="H34" s="37"/>
      <c r="I34" s="27"/>
      <c r="J34" s="27"/>
      <c r="K34" s="27"/>
    </row>
    <row r="35" spans="1:11" ht="13.5" hidden="1" customHeight="1" x14ac:dyDescent="0.2">
      <c r="A35" s="38"/>
      <c r="B35" s="42" t="s">
        <v>40</v>
      </c>
      <c r="C35" s="43">
        <v>0</v>
      </c>
      <c r="D35" s="43">
        <v>0</v>
      </c>
      <c r="E35" s="41">
        <v>0</v>
      </c>
      <c r="F35" s="41">
        <f>[1]ö_121_IK_Beru!AA79</f>
        <v>0</v>
      </c>
      <c r="G35" s="41">
        <f t="shared" si="0"/>
        <v>0</v>
      </c>
      <c r="H35" s="37"/>
      <c r="I35" s="27"/>
      <c r="J35" s="27"/>
      <c r="K35" s="27"/>
    </row>
    <row r="36" spans="1:11" ht="13.5" hidden="1" customHeight="1" x14ac:dyDescent="0.2">
      <c r="A36" s="44"/>
      <c r="B36" s="39" t="s">
        <v>41</v>
      </c>
      <c r="C36" s="40">
        <v>0</v>
      </c>
      <c r="D36" s="40">
        <v>0</v>
      </c>
      <c r="E36" s="41">
        <v>0</v>
      </c>
      <c r="F36" s="41">
        <f>[1]ö_121_IK_Beru!AA374</f>
        <v>0</v>
      </c>
      <c r="G36" s="41">
        <f t="shared" si="0"/>
        <v>0</v>
      </c>
      <c r="H36" s="37"/>
      <c r="I36" s="27"/>
      <c r="J36" s="27"/>
      <c r="K36" s="27"/>
    </row>
    <row r="37" spans="1:11" ht="13.5" hidden="1" customHeight="1" x14ac:dyDescent="0.2">
      <c r="A37" s="44"/>
      <c r="B37" s="48" t="s">
        <v>42</v>
      </c>
      <c r="C37" s="40">
        <v>0</v>
      </c>
      <c r="D37" s="40">
        <v>0</v>
      </c>
      <c r="E37" s="41">
        <v>0</v>
      </c>
      <c r="F37" s="41">
        <f>[1]ö_121_IK_Beru!AA439</f>
        <v>0</v>
      </c>
      <c r="G37" s="41">
        <f t="shared" si="0"/>
        <v>0</v>
      </c>
      <c r="H37" s="37"/>
      <c r="I37" s="27"/>
      <c r="J37" s="27"/>
      <c r="K37" s="27"/>
    </row>
    <row r="38" spans="1:11" ht="13.5" hidden="1" customHeight="1" x14ac:dyDescent="0.2">
      <c r="A38" s="38"/>
      <c r="B38" s="48" t="s">
        <v>43</v>
      </c>
      <c r="C38" s="40">
        <v>0</v>
      </c>
      <c r="D38" s="40">
        <v>0</v>
      </c>
      <c r="E38" s="41">
        <v>0</v>
      </c>
      <c r="F38" s="41">
        <f>[1]ö_121_IK_Beru!AA262</f>
        <v>0</v>
      </c>
      <c r="G38" s="41">
        <f t="shared" si="0"/>
        <v>0</v>
      </c>
      <c r="H38" s="37"/>
      <c r="I38" s="27"/>
      <c r="J38" s="27"/>
      <c r="K38" s="27"/>
    </row>
    <row r="39" spans="1:11" ht="13.5" hidden="1" customHeight="1" x14ac:dyDescent="0.2">
      <c r="A39" s="38"/>
      <c r="B39" s="48" t="s">
        <v>44</v>
      </c>
      <c r="C39" s="40">
        <v>0</v>
      </c>
      <c r="D39" s="40">
        <v>0</v>
      </c>
      <c r="E39" s="41">
        <v>0</v>
      </c>
      <c r="F39" s="41">
        <f>[1]ö_121_IK_Beru!AA263</f>
        <v>0</v>
      </c>
      <c r="G39" s="41">
        <f t="shared" si="0"/>
        <v>0</v>
      </c>
      <c r="H39" s="37"/>
      <c r="I39" s="27"/>
      <c r="J39" s="27"/>
      <c r="K39" s="27"/>
    </row>
    <row r="40" spans="1:11" ht="13.5" customHeight="1" x14ac:dyDescent="0.2">
      <c r="A40" s="38"/>
      <c r="B40" s="42" t="s">
        <v>45</v>
      </c>
      <c r="C40" s="43">
        <v>0</v>
      </c>
      <c r="D40" s="43">
        <v>0</v>
      </c>
      <c r="E40" s="41">
        <v>12000</v>
      </c>
      <c r="F40" s="41">
        <f>[1]ö_121_IK_Beru!AA469</f>
        <v>12000</v>
      </c>
      <c r="G40" s="41">
        <f t="shared" si="0"/>
        <v>12000</v>
      </c>
      <c r="H40" s="37"/>
      <c r="I40" s="27"/>
      <c r="J40" s="27"/>
      <c r="K40" s="27"/>
    </row>
    <row r="41" spans="1:11" ht="13.5" hidden="1" customHeight="1" x14ac:dyDescent="0.2">
      <c r="A41" s="38"/>
      <c r="B41" s="42" t="s">
        <v>46</v>
      </c>
      <c r="C41" s="40">
        <v>0</v>
      </c>
      <c r="D41" s="40">
        <v>0</v>
      </c>
      <c r="E41" s="41">
        <v>0</v>
      </c>
      <c r="F41" s="41">
        <f>[1]ö_121_IK_Beru!AA398</f>
        <v>0</v>
      </c>
      <c r="G41" s="41">
        <f t="shared" si="0"/>
        <v>0</v>
      </c>
      <c r="H41" s="37"/>
      <c r="I41" s="27"/>
      <c r="J41" s="27"/>
      <c r="K41" s="27"/>
    </row>
    <row r="42" spans="1:11" ht="13.5" hidden="1" customHeight="1" x14ac:dyDescent="0.2">
      <c r="A42" s="38"/>
      <c r="B42" s="42" t="s">
        <v>47</v>
      </c>
      <c r="C42" s="40">
        <v>0</v>
      </c>
      <c r="D42" s="40">
        <v>0</v>
      </c>
      <c r="E42" s="41">
        <v>0</v>
      </c>
      <c r="F42" s="41">
        <f>[1]ö_121_IK_Beru!AA85</f>
        <v>0</v>
      </c>
      <c r="G42" s="41">
        <f t="shared" si="0"/>
        <v>0</v>
      </c>
      <c r="H42" s="37"/>
      <c r="I42" s="27"/>
      <c r="J42" s="27"/>
      <c r="K42" s="27"/>
    </row>
    <row r="43" spans="1:11" ht="13.5" hidden="1" customHeight="1" x14ac:dyDescent="0.2">
      <c r="A43" s="44"/>
      <c r="B43" s="42" t="s">
        <v>48</v>
      </c>
      <c r="C43" s="40"/>
      <c r="D43" s="40"/>
      <c r="E43" s="41">
        <v>0</v>
      </c>
      <c r="F43" s="41"/>
      <c r="G43" s="41">
        <f t="shared" si="0"/>
        <v>0</v>
      </c>
      <c r="H43" s="37"/>
      <c r="I43" s="27"/>
      <c r="J43" s="27"/>
      <c r="K43" s="27"/>
    </row>
    <row r="44" spans="1:11" ht="13.5" hidden="1" customHeight="1" x14ac:dyDescent="0.2">
      <c r="A44" s="38"/>
      <c r="B44" s="42" t="s">
        <v>49</v>
      </c>
      <c r="C44" s="40"/>
      <c r="D44" s="40">
        <v>0</v>
      </c>
      <c r="E44" s="41">
        <v>0</v>
      </c>
      <c r="F44" s="41">
        <f>[1]ö_121_IK_Beru!AA97</f>
        <v>0</v>
      </c>
      <c r="G44" s="41">
        <f t="shared" ref="G44:G68" si="1">F44-D44</f>
        <v>0</v>
      </c>
      <c r="H44" s="37"/>
      <c r="I44" s="27"/>
      <c r="J44" s="27"/>
      <c r="K44" s="27"/>
    </row>
    <row r="45" spans="1:11" ht="13.5" hidden="1" customHeight="1" x14ac:dyDescent="0.2">
      <c r="A45" s="44"/>
      <c r="B45" s="39" t="s">
        <v>50</v>
      </c>
      <c r="C45" s="40">
        <v>0</v>
      </c>
      <c r="D45" s="40">
        <v>0</v>
      </c>
      <c r="E45" s="41">
        <v>0</v>
      </c>
      <c r="F45" s="41">
        <f>[1]ö_121_IK_Beru!AA405</f>
        <v>0</v>
      </c>
      <c r="G45" s="41">
        <f t="shared" si="1"/>
        <v>0</v>
      </c>
      <c r="H45" s="37"/>
      <c r="I45" s="27"/>
      <c r="J45" s="27"/>
      <c r="K45" s="27"/>
    </row>
    <row r="46" spans="1:11" ht="13.5" hidden="1" customHeight="1" x14ac:dyDescent="0.2">
      <c r="A46" s="44"/>
      <c r="B46" s="39" t="s">
        <v>51</v>
      </c>
      <c r="C46" s="40">
        <v>0</v>
      </c>
      <c r="D46" s="40">
        <v>0</v>
      </c>
      <c r="E46" s="41">
        <v>0</v>
      </c>
      <c r="F46" s="41">
        <f>[1]ö_121_IK_Beru!AA109</f>
        <v>0</v>
      </c>
      <c r="G46" s="41">
        <f t="shared" si="1"/>
        <v>0</v>
      </c>
      <c r="H46" s="37"/>
      <c r="I46" s="27"/>
      <c r="J46" s="27"/>
      <c r="K46" s="27"/>
    </row>
    <row r="47" spans="1:11" ht="13.5" hidden="1" customHeight="1" x14ac:dyDescent="0.2">
      <c r="A47" s="38"/>
      <c r="B47" s="42" t="s">
        <v>52</v>
      </c>
      <c r="C47" s="40">
        <v>0</v>
      </c>
      <c r="D47" s="40">
        <v>0</v>
      </c>
      <c r="E47" s="41">
        <v>0</v>
      </c>
      <c r="F47" s="41">
        <f>[1]ö_121_IK_Beru!AA385</f>
        <v>0</v>
      </c>
      <c r="G47" s="41">
        <f t="shared" si="1"/>
        <v>0</v>
      </c>
      <c r="H47" s="37"/>
      <c r="I47" s="27"/>
      <c r="J47" s="27"/>
      <c r="K47" s="27"/>
    </row>
    <row r="48" spans="1:11" ht="13.5" hidden="1" customHeight="1" x14ac:dyDescent="0.2">
      <c r="A48" s="38"/>
      <c r="B48" s="39" t="s">
        <v>53</v>
      </c>
      <c r="C48" s="40">
        <v>0</v>
      </c>
      <c r="D48" s="40">
        <v>0</v>
      </c>
      <c r="E48" s="41">
        <v>0</v>
      </c>
      <c r="F48" s="41">
        <f>[1]ö_121_IK_Beru!AA147</f>
        <v>0</v>
      </c>
      <c r="G48" s="41">
        <f t="shared" si="1"/>
        <v>0</v>
      </c>
      <c r="H48" s="37"/>
      <c r="I48" s="27"/>
      <c r="J48" s="27"/>
      <c r="K48" s="27"/>
    </row>
    <row r="49" spans="1:11" ht="13.5" hidden="1" customHeight="1" x14ac:dyDescent="0.2">
      <c r="A49" s="38"/>
      <c r="B49" s="39" t="s">
        <v>54</v>
      </c>
      <c r="C49" s="40">
        <v>0</v>
      </c>
      <c r="D49" s="40">
        <v>0</v>
      </c>
      <c r="E49" s="41">
        <v>0</v>
      </c>
      <c r="F49" s="41">
        <f>[1]ö_121_IK_Beru!AA158</f>
        <v>0</v>
      </c>
      <c r="G49" s="41">
        <f t="shared" si="1"/>
        <v>0</v>
      </c>
      <c r="H49" s="37"/>
      <c r="I49" s="27"/>
      <c r="J49" s="27"/>
      <c r="K49" s="27"/>
    </row>
    <row r="50" spans="1:11" ht="13.5" hidden="1" customHeight="1" x14ac:dyDescent="0.2">
      <c r="A50" s="38"/>
      <c r="B50" s="39" t="s">
        <v>55</v>
      </c>
      <c r="C50" s="40">
        <v>0</v>
      </c>
      <c r="D50" s="40">
        <v>0</v>
      </c>
      <c r="E50" s="41">
        <v>0</v>
      </c>
      <c r="F50" s="41">
        <f>[1]ö_121_IK_Beru!AA170</f>
        <v>0</v>
      </c>
      <c r="G50" s="41">
        <f t="shared" si="1"/>
        <v>0</v>
      </c>
      <c r="H50" s="37"/>
      <c r="I50" s="27"/>
      <c r="J50" s="27"/>
      <c r="K50" s="27"/>
    </row>
    <row r="51" spans="1:11" ht="13.5" hidden="1" customHeight="1" x14ac:dyDescent="0.2">
      <c r="A51" s="38"/>
      <c r="B51" s="48" t="s">
        <v>56</v>
      </c>
      <c r="C51" s="40">
        <v>0</v>
      </c>
      <c r="D51" s="40">
        <v>0</v>
      </c>
      <c r="E51" s="41">
        <v>0</v>
      </c>
      <c r="F51" s="41">
        <f>[1]ö_121_IK_Beru!AA181</f>
        <v>0</v>
      </c>
      <c r="G51" s="41">
        <f t="shared" si="1"/>
        <v>0</v>
      </c>
      <c r="H51" s="37"/>
      <c r="I51" s="27"/>
      <c r="J51" s="27"/>
      <c r="K51" s="27"/>
    </row>
    <row r="52" spans="1:11" ht="13.5" hidden="1" customHeight="1" x14ac:dyDescent="0.2">
      <c r="A52" s="38"/>
      <c r="B52" s="48" t="s">
        <v>57</v>
      </c>
      <c r="C52" s="40">
        <v>0</v>
      </c>
      <c r="D52" s="40">
        <v>0</v>
      </c>
      <c r="E52" s="41">
        <v>0</v>
      </c>
      <c r="F52" s="41">
        <f>[1]ö_121_IK_Beru!AA193</f>
        <v>0</v>
      </c>
      <c r="G52" s="41">
        <f t="shared" si="1"/>
        <v>0</v>
      </c>
      <c r="H52" s="37"/>
      <c r="I52" s="27"/>
      <c r="J52" s="27"/>
      <c r="K52" s="27"/>
    </row>
    <row r="53" spans="1:11" ht="13.5" hidden="1" customHeight="1" x14ac:dyDescent="0.2">
      <c r="A53" s="38"/>
      <c r="B53" s="48" t="s">
        <v>58</v>
      </c>
      <c r="C53" s="40">
        <v>0</v>
      </c>
      <c r="D53" s="40">
        <v>0</v>
      </c>
      <c r="E53" s="41">
        <v>0</v>
      </c>
      <c r="F53" s="41">
        <f>[1]ö_121_IK_Beru!AA427</f>
        <v>0</v>
      </c>
      <c r="G53" s="41">
        <f t="shared" si="1"/>
        <v>0</v>
      </c>
      <c r="H53" s="37"/>
      <c r="I53" s="27"/>
      <c r="J53" s="27"/>
      <c r="K53" s="27"/>
    </row>
    <row r="54" spans="1:11" ht="13.5" hidden="1" customHeight="1" x14ac:dyDescent="0.2">
      <c r="A54" s="44"/>
      <c r="B54" s="48" t="s">
        <v>59</v>
      </c>
      <c r="C54" s="40">
        <v>0</v>
      </c>
      <c r="D54" s="40">
        <v>0</v>
      </c>
      <c r="E54" s="41">
        <v>0</v>
      </c>
      <c r="F54" s="41">
        <f>[1]ö_121_IK_Beru!AA116</f>
        <v>0</v>
      </c>
      <c r="G54" s="41">
        <f t="shared" si="1"/>
        <v>0</v>
      </c>
      <c r="H54" s="37"/>
      <c r="I54" s="27"/>
      <c r="J54" s="27"/>
      <c r="K54" s="27"/>
    </row>
    <row r="55" spans="1:11" ht="13.5" hidden="1" customHeight="1" x14ac:dyDescent="0.2">
      <c r="A55" s="44"/>
      <c r="B55" s="48" t="s">
        <v>60</v>
      </c>
      <c r="C55" s="40">
        <v>0</v>
      </c>
      <c r="D55" s="40">
        <v>0</v>
      </c>
      <c r="E55" s="41">
        <v>0</v>
      </c>
      <c r="F55" s="41">
        <f>[1]ö_121_IK_Beru!AA141</f>
        <v>0</v>
      </c>
      <c r="G55" s="41">
        <f t="shared" si="1"/>
        <v>0</v>
      </c>
      <c r="H55" s="37"/>
      <c r="I55" s="27"/>
      <c r="J55" s="27"/>
      <c r="K55" s="27"/>
    </row>
    <row r="56" spans="1:11" ht="13.5" hidden="1" customHeight="1" x14ac:dyDescent="0.2">
      <c r="A56" s="38"/>
      <c r="B56" s="49" t="s">
        <v>61</v>
      </c>
      <c r="C56" s="40">
        <v>0</v>
      </c>
      <c r="D56" s="40">
        <v>0</v>
      </c>
      <c r="E56" s="41">
        <v>0</v>
      </c>
      <c r="F56" s="41">
        <f>[1]ö_121_IK_Beru!AA360</f>
        <v>0</v>
      </c>
      <c r="G56" s="41">
        <f t="shared" si="1"/>
        <v>0</v>
      </c>
      <c r="H56" s="37"/>
      <c r="I56" s="27"/>
      <c r="J56" s="27"/>
      <c r="K56" s="27"/>
    </row>
    <row r="57" spans="1:11" ht="13.5" hidden="1" customHeight="1" x14ac:dyDescent="0.2">
      <c r="A57" s="38"/>
      <c r="B57" s="46" t="s">
        <v>62</v>
      </c>
      <c r="C57" s="47">
        <v>0</v>
      </c>
      <c r="D57" s="47">
        <v>0</v>
      </c>
      <c r="E57" s="41">
        <v>0</v>
      </c>
      <c r="F57" s="41">
        <f>[1]ö_121_IK_Beru!AA202</f>
        <v>0</v>
      </c>
      <c r="G57" s="41">
        <f t="shared" si="1"/>
        <v>0</v>
      </c>
      <c r="H57" s="37"/>
      <c r="I57" s="27"/>
      <c r="J57" s="27"/>
      <c r="K57" s="27"/>
    </row>
    <row r="58" spans="1:11" ht="13.5" hidden="1" customHeight="1" x14ac:dyDescent="0.2">
      <c r="A58" s="38"/>
      <c r="B58" s="46" t="s">
        <v>63</v>
      </c>
      <c r="C58" s="47">
        <v>0</v>
      </c>
      <c r="D58" s="47">
        <v>0</v>
      </c>
      <c r="E58" s="41">
        <v>0</v>
      </c>
      <c r="F58" s="41">
        <f>[1]ö_121_IK_Beru!AA210</f>
        <v>0</v>
      </c>
      <c r="G58" s="41">
        <f t="shared" si="1"/>
        <v>0</v>
      </c>
      <c r="H58" s="37"/>
      <c r="I58" s="27"/>
      <c r="J58" s="27"/>
      <c r="K58" s="27"/>
    </row>
    <row r="59" spans="1:11" ht="13.5" hidden="1" customHeight="1" x14ac:dyDescent="0.2">
      <c r="A59" s="38"/>
      <c r="B59" s="46" t="s">
        <v>64</v>
      </c>
      <c r="C59" s="47">
        <v>0</v>
      </c>
      <c r="D59" s="47">
        <v>0</v>
      </c>
      <c r="E59" s="41">
        <v>0</v>
      </c>
      <c r="F59" s="41">
        <f>[1]ö_121_IK_Beru!AA214</f>
        <v>0</v>
      </c>
      <c r="G59" s="41">
        <f t="shared" si="1"/>
        <v>0</v>
      </c>
      <c r="H59" s="37"/>
      <c r="I59" s="27"/>
      <c r="J59" s="27"/>
      <c r="K59" s="27"/>
    </row>
    <row r="60" spans="1:11" ht="13.5" hidden="1" customHeight="1" x14ac:dyDescent="0.2">
      <c r="A60" s="44"/>
      <c r="B60" s="42" t="s">
        <v>65</v>
      </c>
      <c r="C60" s="40">
        <v>0</v>
      </c>
      <c r="D60" s="40">
        <v>0</v>
      </c>
      <c r="E60" s="41">
        <v>0</v>
      </c>
      <c r="F60" s="41">
        <f>[1]ö_121_IK_Beru!AA206</f>
        <v>0</v>
      </c>
      <c r="G60" s="41">
        <f t="shared" si="1"/>
        <v>0</v>
      </c>
      <c r="H60" s="37"/>
      <c r="I60" s="27"/>
      <c r="J60" s="27"/>
      <c r="K60" s="27"/>
    </row>
    <row r="61" spans="1:11" ht="13.5" hidden="1" customHeight="1" x14ac:dyDescent="0.2">
      <c r="A61" s="44"/>
      <c r="B61" s="39" t="s">
        <v>66</v>
      </c>
      <c r="C61" s="40"/>
      <c r="D61" s="40">
        <v>0</v>
      </c>
      <c r="E61" s="41">
        <v>0</v>
      </c>
      <c r="F61" s="41">
        <f>[1]ö_121_IK_Beru!AA416</f>
        <v>0</v>
      </c>
      <c r="G61" s="41">
        <f t="shared" si="1"/>
        <v>0</v>
      </c>
      <c r="H61" s="37"/>
      <c r="I61" s="27"/>
      <c r="J61" s="27"/>
      <c r="K61" s="27"/>
    </row>
    <row r="62" spans="1:11" ht="13.5" hidden="1" customHeight="1" x14ac:dyDescent="0.2">
      <c r="A62" s="38"/>
      <c r="B62" s="39" t="s">
        <v>67</v>
      </c>
      <c r="C62" s="40"/>
      <c r="D62" s="40">
        <v>0</v>
      </c>
      <c r="E62" s="41">
        <v>0</v>
      </c>
      <c r="F62" s="41">
        <f>[1]ö_180_beruFelu!AA51</f>
        <v>0</v>
      </c>
      <c r="G62" s="41">
        <f t="shared" si="1"/>
        <v>0</v>
      </c>
      <c r="H62" s="37"/>
      <c r="I62" s="27"/>
      <c r="J62" s="27"/>
      <c r="K62" s="27"/>
    </row>
    <row r="63" spans="1:11" hidden="1" x14ac:dyDescent="0.2">
      <c r="A63" s="38"/>
      <c r="B63" s="42" t="s">
        <v>68</v>
      </c>
      <c r="C63" s="43">
        <v>0</v>
      </c>
      <c r="D63" s="43">
        <v>0</v>
      </c>
      <c r="E63" s="41">
        <v>0</v>
      </c>
      <c r="F63" s="41">
        <f>[1]ö_121_IK_Beru!AA461</f>
        <v>0</v>
      </c>
      <c r="G63" s="41">
        <f t="shared" si="1"/>
        <v>0</v>
      </c>
      <c r="H63"/>
      <c r="I63" s="27"/>
      <c r="J63" s="27"/>
      <c r="K63" s="27"/>
    </row>
    <row r="64" spans="1:11" hidden="1" x14ac:dyDescent="0.2">
      <c r="A64" s="38"/>
      <c r="B64" s="42" t="s">
        <v>69</v>
      </c>
      <c r="C64" s="40">
        <v>0</v>
      </c>
      <c r="D64" s="40">
        <v>0</v>
      </c>
      <c r="E64" s="41">
        <v>0</v>
      </c>
      <c r="F64" s="41">
        <f>[1]ö_121_IK_Beru!AA452+[1]ö_121_IK_Beru!AA453</f>
        <v>0</v>
      </c>
      <c r="G64" s="41">
        <f t="shared" si="1"/>
        <v>0</v>
      </c>
      <c r="H64"/>
      <c r="I64" s="27"/>
      <c r="J64" s="27"/>
      <c r="K64" s="27"/>
    </row>
    <row r="65" spans="1:11" hidden="1" x14ac:dyDescent="0.2">
      <c r="A65" s="38"/>
      <c r="B65" s="39" t="s">
        <v>70</v>
      </c>
      <c r="C65" s="40">
        <v>0</v>
      </c>
      <c r="D65" s="40">
        <v>0</v>
      </c>
      <c r="E65" s="41">
        <v>0</v>
      </c>
      <c r="F65" s="41">
        <f>[1]ö_121_IK_Beru!AA448</f>
        <v>0</v>
      </c>
      <c r="G65" s="41">
        <f t="shared" si="1"/>
        <v>0</v>
      </c>
      <c r="H65"/>
      <c r="I65" s="27"/>
      <c r="J65" s="27"/>
      <c r="K65" s="27"/>
    </row>
    <row r="66" spans="1:11" hidden="1" x14ac:dyDescent="0.2">
      <c r="A66" s="38"/>
      <c r="B66" s="50" t="s">
        <v>71</v>
      </c>
      <c r="C66" s="40">
        <v>0</v>
      </c>
      <c r="D66" s="40">
        <v>0</v>
      </c>
      <c r="E66" s="41">
        <v>0</v>
      </c>
      <c r="F66" s="41">
        <f>[1]ö_121_IK_Beru!AA293</f>
        <v>0</v>
      </c>
      <c r="G66" s="41">
        <f t="shared" si="1"/>
        <v>0</v>
      </c>
      <c r="H66"/>
      <c r="I66" s="27"/>
      <c r="J66" s="27"/>
      <c r="K66" s="27"/>
    </row>
    <row r="67" spans="1:11" hidden="1" x14ac:dyDescent="0.2">
      <c r="A67" s="38"/>
      <c r="B67" s="42" t="s">
        <v>72</v>
      </c>
      <c r="C67" s="43">
        <v>0</v>
      </c>
      <c r="D67" s="43">
        <v>0</v>
      </c>
      <c r="E67" s="41">
        <v>0</v>
      </c>
      <c r="F67" s="41">
        <f>[1]ö_121_IK_Beru!AA457</f>
        <v>0</v>
      </c>
      <c r="G67" s="41">
        <f t="shared" si="1"/>
        <v>0</v>
      </c>
      <c r="H67"/>
      <c r="I67" s="27"/>
      <c r="J67" s="27"/>
      <c r="K67" s="27"/>
    </row>
    <row r="68" spans="1:11" ht="14.25" hidden="1" customHeight="1" x14ac:dyDescent="0.2">
      <c r="A68" s="38"/>
      <c r="B68" s="42"/>
      <c r="C68" s="43"/>
      <c r="D68" s="43"/>
      <c r="E68" s="41">
        <v>0</v>
      </c>
      <c r="F68" s="41"/>
      <c r="G68" s="41">
        <f t="shared" si="1"/>
        <v>0</v>
      </c>
      <c r="H68" s="37"/>
      <c r="I68" s="27"/>
      <c r="J68" s="27"/>
      <c r="K68" s="27"/>
    </row>
    <row r="69" spans="1:11" ht="5.0999999999999996" customHeight="1" x14ac:dyDescent="0.2">
      <c r="A69" s="38"/>
      <c r="B69" s="42"/>
      <c r="C69" s="43"/>
      <c r="D69" s="43"/>
      <c r="E69" s="41"/>
      <c r="F69" s="41"/>
      <c r="G69" s="41"/>
      <c r="H69"/>
    </row>
    <row r="70" spans="1:11" ht="13.5" customHeight="1" x14ac:dyDescent="0.25">
      <c r="A70" s="38"/>
      <c r="B70" s="34" t="s">
        <v>73</v>
      </c>
      <c r="C70" s="52">
        <f>SUM(C12:C69)</f>
        <v>949926</v>
      </c>
      <c r="D70" s="52">
        <f>SUM(D12:D69)</f>
        <v>1198090</v>
      </c>
      <c r="E70" s="53">
        <v>411348</v>
      </c>
      <c r="F70" s="53">
        <f>SUM(F12:F69)</f>
        <v>1609438</v>
      </c>
      <c r="G70" s="53">
        <f>F70-D70</f>
        <v>411348</v>
      </c>
      <c r="H70" s="54">
        <f>[1]T_4_KÖT!L17-F70</f>
        <v>0</v>
      </c>
      <c r="I70" s="27"/>
      <c r="J70" s="27"/>
      <c r="K70" s="27"/>
    </row>
    <row r="71" spans="1:11" ht="6" customHeight="1" x14ac:dyDescent="0.25">
      <c r="A71" s="38"/>
      <c r="B71" s="34"/>
      <c r="C71" s="52"/>
      <c r="D71" s="52"/>
      <c r="E71" s="53"/>
      <c r="F71" s="53"/>
      <c r="G71" s="53"/>
      <c r="H71"/>
      <c r="I71" s="27"/>
      <c r="J71" s="27"/>
      <c r="K71" s="27"/>
    </row>
    <row r="72" spans="1:11" ht="13.5" customHeight="1" x14ac:dyDescent="0.25">
      <c r="A72" s="33">
        <v>2</v>
      </c>
      <c r="B72" s="34" t="s">
        <v>74</v>
      </c>
      <c r="C72" s="55"/>
      <c r="D72" s="55"/>
      <c r="E72" s="55"/>
      <c r="F72" s="55"/>
      <c r="G72" s="55"/>
      <c r="H72"/>
      <c r="I72" s="27"/>
      <c r="J72" s="27"/>
      <c r="K72" s="27"/>
    </row>
    <row r="73" spans="1:11" ht="6" customHeight="1" x14ac:dyDescent="0.25">
      <c r="A73" s="38"/>
      <c r="B73" s="34"/>
      <c r="C73" s="55"/>
      <c r="D73" s="55"/>
      <c r="E73" s="55"/>
      <c r="F73" s="55"/>
      <c r="G73" s="55"/>
      <c r="H73"/>
      <c r="I73" s="27"/>
      <c r="J73" s="27"/>
      <c r="K73" s="27"/>
    </row>
    <row r="74" spans="1:11" ht="12.75" customHeight="1" x14ac:dyDescent="0.2">
      <c r="A74" s="38"/>
      <c r="B74" s="39" t="s">
        <v>75</v>
      </c>
      <c r="C74" s="56">
        <v>6782</v>
      </c>
      <c r="D74" s="56">
        <v>9824</v>
      </c>
      <c r="E74" s="41">
        <v>0</v>
      </c>
      <c r="F74" s="41">
        <f>[1]ö_150_Parkol_K_B!AA41+[1]ö_150_Parkol_K_B!AA42+[1]ö_151_!W24</f>
        <v>9824</v>
      </c>
      <c r="G74" s="41">
        <f t="shared" ref="G74:G90" si="2">F74-D74</f>
        <v>0</v>
      </c>
      <c r="H74" s="37"/>
      <c r="I74" s="27"/>
      <c r="J74" s="27"/>
      <c r="K74" s="27"/>
    </row>
    <row r="75" spans="1:11" ht="12.75" customHeight="1" x14ac:dyDescent="0.2">
      <c r="A75" s="38"/>
      <c r="B75" s="39" t="s">
        <v>76</v>
      </c>
      <c r="C75" s="56">
        <v>508</v>
      </c>
      <c r="D75" s="56">
        <v>26721</v>
      </c>
      <c r="E75" s="41">
        <v>0</v>
      </c>
      <c r="F75" s="41">
        <f>[1]ö_150_Parkol_K_B!AA133</f>
        <v>26721</v>
      </c>
      <c r="G75" s="41">
        <f t="shared" si="2"/>
        <v>0</v>
      </c>
      <c r="H75" s="37"/>
      <c r="I75" s="27"/>
      <c r="J75" s="27"/>
      <c r="K75" s="27"/>
    </row>
    <row r="76" spans="1:11" ht="12.75" customHeight="1" x14ac:dyDescent="0.2">
      <c r="A76" s="38"/>
      <c r="B76" s="39" t="s">
        <v>77</v>
      </c>
      <c r="C76" s="56">
        <v>25400</v>
      </c>
      <c r="D76" s="56">
        <v>15875</v>
      </c>
      <c r="E76" s="41">
        <v>2604</v>
      </c>
      <c r="F76" s="41">
        <f>[1]ö_150_Parkol_K_B!AA114+[1]ö_150_Parkol_K_B!AA115</f>
        <v>18479</v>
      </c>
      <c r="G76" s="41">
        <f t="shared" si="2"/>
        <v>2604</v>
      </c>
      <c r="H76" s="37"/>
      <c r="I76" s="27"/>
      <c r="J76" s="27"/>
      <c r="K76" s="27"/>
    </row>
    <row r="77" spans="1:11" ht="12.75" hidden="1" customHeight="1" x14ac:dyDescent="0.2">
      <c r="A77" s="38"/>
      <c r="B77" s="39" t="s">
        <v>78</v>
      </c>
      <c r="C77" s="56">
        <v>182309</v>
      </c>
      <c r="D77" s="56">
        <v>0</v>
      </c>
      <c r="E77" s="41">
        <v>0</v>
      </c>
      <c r="F77" s="41">
        <f>[1]ö_150_Parkol_K_B!AA43+[1]ö_150_Parkol_K_B!AA49+[1]ö_150_Parkol_K_B!AA95+[1]ö_150_Parkol_K_B!AA113+[1]ö_150_Parkol_K_B!AA116+[1]ö_150_Parkol_K_B!AA131</f>
        <v>0</v>
      </c>
      <c r="G77" s="41">
        <f t="shared" si="2"/>
        <v>0</v>
      </c>
      <c r="H77" s="37"/>
      <c r="I77" s="27"/>
      <c r="J77" s="27"/>
      <c r="K77" s="27"/>
    </row>
    <row r="78" spans="1:11" ht="12.75" hidden="1" customHeight="1" x14ac:dyDescent="0.2">
      <c r="A78" s="38"/>
      <c r="B78" s="39" t="s">
        <v>79</v>
      </c>
      <c r="C78" s="56">
        <v>225006</v>
      </c>
      <c r="D78" s="56">
        <v>0</v>
      </c>
      <c r="E78" s="41">
        <v>0</v>
      </c>
      <c r="F78" s="41">
        <v>0</v>
      </c>
      <c r="G78" s="41">
        <f t="shared" si="2"/>
        <v>0</v>
      </c>
      <c r="H78" s="37"/>
      <c r="I78" s="27"/>
      <c r="J78" s="27"/>
      <c r="K78" s="27"/>
    </row>
    <row r="79" spans="1:11" ht="12.75" customHeight="1" x14ac:dyDescent="0.2">
      <c r="A79" s="38"/>
      <c r="B79" s="39" t="s">
        <v>80</v>
      </c>
      <c r="C79" s="56">
        <v>0</v>
      </c>
      <c r="D79" s="56">
        <v>0</v>
      </c>
      <c r="E79" s="41">
        <v>5993</v>
      </c>
      <c r="F79" s="41">
        <f>'[1]ö_101_Beruh,Felúj.Üz. '!AA22+[1]ö_120_Felu_Beruh!AA76</f>
        <v>5993</v>
      </c>
      <c r="G79" s="41">
        <f t="shared" si="2"/>
        <v>5993</v>
      </c>
      <c r="H79" s="37"/>
      <c r="I79" s="27"/>
      <c r="J79" s="27"/>
      <c r="K79" s="27"/>
    </row>
    <row r="80" spans="1:11" ht="12.75" hidden="1" customHeight="1" x14ac:dyDescent="0.2">
      <c r="A80" s="38"/>
      <c r="B80" s="39" t="s">
        <v>81</v>
      </c>
      <c r="C80" s="56">
        <v>0</v>
      </c>
      <c r="D80" s="56">
        <v>0</v>
      </c>
      <c r="E80" s="41">
        <v>0</v>
      </c>
      <c r="F80" s="41">
        <f>[1]ö_150_Parkol_K_B!AA47+[1]ö_150_Parkol_K_B!AA48</f>
        <v>0</v>
      </c>
      <c r="G80" s="41">
        <f t="shared" si="2"/>
        <v>0</v>
      </c>
      <c r="H80" s="37"/>
      <c r="I80" s="27"/>
      <c r="J80" s="27"/>
      <c r="K80" s="27"/>
    </row>
    <row r="81" spans="1:11" ht="12.75" hidden="1" customHeight="1" x14ac:dyDescent="0.2">
      <c r="A81" s="38"/>
      <c r="B81" s="39" t="s">
        <v>82</v>
      </c>
      <c r="C81" s="56">
        <v>0</v>
      </c>
      <c r="D81" s="56">
        <v>0</v>
      </c>
      <c r="E81" s="41">
        <v>0</v>
      </c>
      <c r="F81" s="41">
        <f>[1]ö_121_IK_Beru!AA484</f>
        <v>0</v>
      </c>
      <c r="G81" s="41">
        <f t="shared" si="2"/>
        <v>0</v>
      </c>
      <c r="H81" s="37"/>
      <c r="I81" s="27"/>
      <c r="J81" s="27"/>
      <c r="K81" s="27"/>
    </row>
    <row r="82" spans="1:11" ht="12.75" hidden="1" customHeight="1" x14ac:dyDescent="0.2">
      <c r="A82" s="38"/>
      <c r="B82" s="39" t="s">
        <v>83</v>
      </c>
      <c r="C82" s="56">
        <v>0</v>
      </c>
      <c r="D82" s="56">
        <v>0</v>
      </c>
      <c r="E82" s="41">
        <v>0</v>
      </c>
      <c r="F82" s="41">
        <f>[1]ö_150_Parkol_K_B!AA58</f>
        <v>0</v>
      </c>
      <c r="G82" s="41">
        <f t="shared" si="2"/>
        <v>0</v>
      </c>
      <c r="H82" s="37"/>
      <c r="I82" s="27"/>
      <c r="J82" s="27"/>
      <c r="K82" s="27"/>
    </row>
    <row r="83" spans="1:11" ht="12.75" hidden="1" customHeight="1" x14ac:dyDescent="0.2">
      <c r="A83" s="38"/>
      <c r="B83" s="39" t="s">
        <v>84</v>
      </c>
      <c r="C83" s="56">
        <v>0</v>
      </c>
      <c r="D83" s="56"/>
      <c r="E83" s="41">
        <v>0</v>
      </c>
      <c r="F83" s="41"/>
      <c r="G83" s="41">
        <f t="shared" si="2"/>
        <v>0</v>
      </c>
      <c r="H83" s="37"/>
      <c r="I83" s="27"/>
      <c r="J83" s="27"/>
      <c r="K83" s="27"/>
    </row>
    <row r="84" spans="1:11" ht="12.75" hidden="1" customHeight="1" x14ac:dyDescent="0.2">
      <c r="A84" s="38"/>
      <c r="B84" s="39" t="s">
        <v>85</v>
      </c>
      <c r="C84" s="56">
        <v>0</v>
      </c>
      <c r="D84" s="56">
        <v>0</v>
      </c>
      <c r="E84" s="41">
        <v>0</v>
      </c>
      <c r="F84" s="41">
        <f>[1]ö_151_!W18+[1]ö_151_!W19+[1]ö_151_!W20</f>
        <v>0</v>
      </c>
      <c r="G84" s="41">
        <f t="shared" si="2"/>
        <v>0</v>
      </c>
      <c r="H84" s="37"/>
      <c r="I84" s="27"/>
      <c r="J84" s="27"/>
      <c r="K84" s="27"/>
    </row>
    <row r="85" spans="1:11" ht="12.75" hidden="1" customHeight="1" x14ac:dyDescent="0.2">
      <c r="A85" s="38"/>
      <c r="B85" s="39" t="s">
        <v>86</v>
      </c>
      <c r="C85" s="56">
        <v>0</v>
      </c>
      <c r="D85" s="56">
        <v>0</v>
      </c>
      <c r="E85" s="41">
        <v>0</v>
      </c>
      <c r="F85" s="41">
        <f>[1]ö_151_!W34</f>
        <v>0</v>
      </c>
      <c r="G85" s="41">
        <f t="shared" si="2"/>
        <v>0</v>
      </c>
      <c r="H85" s="37"/>
      <c r="I85" s="27"/>
      <c r="J85" s="27"/>
      <c r="K85" s="27"/>
    </row>
    <row r="86" spans="1:11" ht="12.75" hidden="1" customHeight="1" x14ac:dyDescent="0.2">
      <c r="A86" s="38"/>
      <c r="B86" s="39" t="s">
        <v>87</v>
      </c>
      <c r="C86" s="56">
        <v>0</v>
      </c>
      <c r="D86" s="56">
        <v>0</v>
      </c>
      <c r="E86" s="41">
        <v>0</v>
      </c>
      <c r="F86" s="41">
        <f>[1]ö_151_!W29</f>
        <v>0</v>
      </c>
      <c r="G86" s="41">
        <f t="shared" si="2"/>
        <v>0</v>
      </c>
      <c r="H86" s="37"/>
      <c r="I86" s="27"/>
      <c r="J86" s="27"/>
      <c r="K86" s="27"/>
    </row>
    <row r="87" spans="1:11" ht="12.75" hidden="1" customHeight="1" x14ac:dyDescent="0.2">
      <c r="A87" s="38"/>
      <c r="B87" s="39" t="s">
        <v>88</v>
      </c>
      <c r="C87" s="56"/>
      <c r="D87" s="56">
        <v>0</v>
      </c>
      <c r="E87" s="41">
        <v>0</v>
      </c>
      <c r="F87" s="41">
        <f>[1]ö_151_!W40</f>
        <v>0</v>
      </c>
      <c r="G87" s="41">
        <f t="shared" si="2"/>
        <v>0</v>
      </c>
      <c r="H87" s="37"/>
      <c r="I87" s="27"/>
      <c r="J87" s="27"/>
      <c r="K87" s="27"/>
    </row>
    <row r="88" spans="1:11" ht="12.75" hidden="1" customHeight="1" x14ac:dyDescent="0.2">
      <c r="A88" s="38"/>
      <c r="B88" s="39" t="s">
        <v>89</v>
      </c>
      <c r="C88" s="56"/>
      <c r="D88" s="56"/>
      <c r="E88" s="41">
        <v>0</v>
      </c>
      <c r="F88" s="41"/>
      <c r="G88" s="41">
        <f t="shared" si="2"/>
        <v>0</v>
      </c>
      <c r="H88"/>
      <c r="I88" s="27"/>
      <c r="J88" s="27"/>
      <c r="K88" s="27"/>
    </row>
    <row r="89" spans="1:11" ht="12.75" hidden="1" customHeight="1" x14ac:dyDescent="0.2">
      <c r="A89" s="38"/>
      <c r="B89" s="39" t="s">
        <v>90</v>
      </c>
      <c r="C89" s="56"/>
      <c r="D89" s="56"/>
      <c r="E89" s="41">
        <v>0</v>
      </c>
      <c r="F89" s="41"/>
      <c r="G89" s="41">
        <f t="shared" si="2"/>
        <v>0</v>
      </c>
      <c r="H89"/>
      <c r="I89" s="27"/>
      <c r="J89" s="27"/>
      <c r="K89" s="27"/>
    </row>
    <row r="90" spans="1:11" ht="12.75" hidden="1" customHeight="1" x14ac:dyDescent="0.2">
      <c r="A90" s="38"/>
      <c r="B90" s="39"/>
      <c r="C90" s="56"/>
      <c r="D90" s="56"/>
      <c r="E90" s="41">
        <v>0</v>
      </c>
      <c r="F90" s="41"/>
      <c r="G90" s="41">
        <f t="shared" si="2"/>
        <v>0</v>
      </c>
      <c r="H90"/>
      <c r="I90" s="27"/>
      <c r="J90" s="27"/>
      <c r="K90" s="27"/>
    </row>
    <row r="91" spans="1:11" ht="6" customHeight="1" x14ac:dyDescent="0.25">
      <c r="A91" s="38"/>
      <c r="B91" s="34"/>
      <c r="C91" s="55"/>
      <c r="D91" s="55"/>
      <c r="E91" s="55"/>
      <c r="F91" s="55"/>
      <c r="G91" s="55"/>
      <c r="H91"/>
      <c r="I91" s="27"/>
      <c r="J91" s="27"/>
      <c r="K91" s="27"/>
    </row>
    <row r="92" spans="1:11" ht="13.5" customHeight="1" x14ac:dyDescent="0.25">
      <c r="A92" s="38"/>
      <c r="B92" s="34" t="s">
        <v>91</v>
      </c>
      <c r="C92" s="55">
        <f>SUM(C74:C91)</f>
        <v>440005</v>
      </c>
      <c r="D92" s="55">
        <f>SUM(D74:D91)</f>
        <v>52420</v>
      </c>
      <c r="E92" s="55">
        <v>8597</v>
      </c>
      <c r="F92" s="55">
        <f>SUM(F74:F91)</f>
        <v>61017</v>
      </c>
      <c r="G92" s="55">
        <f>F92-D92</f>
        <v>8597</v>
      </c>
      <c r="H92" s="54">
        <f>[1]T_4_KÖT!L18-F92</f>
        <v>0</v>
      </c>
      <c r="I92" s="27"/>
      <c r="J92" s="27"/>
      <c r="K92" s="27"/>
    </row>
    <row r="93" spans="1:11" ht="6" customHeight="1" x14ac:dyDescent="0.25">
      <c r="A93" s="38"/>
      <c r="B93" s="34"/>
      <c r="C93" s="55"/>
      <c r="D93" s="55"/>
      <c r="E93" s="55"/>
      <c r="F93" s="55"/>
      <c r="G93" s="55"/>
      <c r="H93" s="37"/>
      <c r="I93" s="27"/>
      <c r="J93" s="27"/>
      <c r="K93" s="27"/>
    </row>
    <row r="94" spans="1:11" ht="12.75" customHeight="1" x14ac:dyDescent="0.25">
      <c r="A94" s="33">
        <v>3</v>
      </c>
      <c r="B94" s="34" t="s">
        <v>92</v>
      </c>
      <c r="C94" s="55"/>
      <c r="D94" s="55"/>
      <c r="E94" s="55"/>
      <c r="F94" s="55"/>
      <c r="G94" s="55"/>
      <c r="H94" s="37"/>
      <c r="I94" s="27"/>
      <c r="J94" s="27"/>
      <c r="K94" s="27"/>
    </row>
    <row r="95" spans="1:11" ht="6" customHeight="1" x14ac:dyDescent="0.25">
      <c r="A95" s="33"/>
      <c r="B95" s="34"/>
      <c r="C95" s="55"/>
      <c r="D95" s="55"/>
      <c r="E95" s="55"/>
      <c r="F95" s="55"/>
      <c r="G95" s="55"/>
      <c r="H95" s="37"/>
      <c r="I95" s="27"/>
      <c r="J95" s="27"/>
      <c r="K95" s="27"/>
    </row>
    <row r="96" spans="1:11" ht="12.75" hidden="1" customHeight="1" x14ac:dyDescent="0.2">
      <c r="A96" s="38" t="s">
        <v>15</v>
      </c>
      <c r="B96" s="50" t="s">
        <v>93</v>
      </c>
      <c r="C96" s="40"/>
      <c r="D96" s="40">
        <v>0</v>
      </c>
      <c r="E96" s="41"/>
      <c r="F96" s="41">
        <f>[1]ö_190_IK_Beruh_K_B!AA17</f>
        <v>0</v>
      </c>
      <c r="G96" s="41"/>
      <c r="H96" s="37"/>
      <c r="I96" s="27"/>
      <c r="J96" s="27"/>
      <c r="K96" s="27"/>
    </row>
    <row r="97" spans="1:11" ht="5.0999999999999996" hidden="1" customHeight="1" x14ac:dyDescent="0.25">
      <c r="A97" s="38"/>
      <c r="B97" s="34"/>
      <c r="C97" s="55"/>
      <c r="D97" s="55"/>
      <c r="E97" s="55"/>
      <c r="F97" s="55"/>
      <c r="G97" s="55"/>
      <c r="H97" s="37"/>
      <c r="I97" s="27"/>
      <c r="J97" s="27"/>
      <c r="K97" s="27"/>
    </row>
    <row r="98" spans="1:11" ht="12.75" hidden="1" customHeight="1" x14ac:dyDescent="0.25">
      <c r="A98" s="38"/>
      <c r="B98" s="34" t="s">
        <v>94</v>
      </c>
      <c r="C98" s="55">
        <f>SUM(C96:C97)</f>
        <v>0</v>
      </c>
      <c r="D98" s="55">
        <f>SUM(D96:D97)</f>
        <v>0</v>
      </c>
      <c r="E98" s="55"/>
      <c r="F98" s="55">
        <f>SUM(F96:F97)</f>
        <v>0</v>
      </c>
      <c r="G98" s="55"/>
      <c r="H98" s="54">
        <f>[1]T_4_KÖT!L19-F98</f>
        <v>0</v>
      </c>
      <c r="I98" s="27"/>
      <c r="J98" s="27"/>
      <c r="K98" s="27"/>
    </row>
    <row r="99" spans="1:11" ht="6.95" hidden="1" customHeight="1" x14ac:dyDescent="0.25">
      <c r="A99" s="38"/>
      <c r="B99" s="34"/>
      <c r="C99" s="55"/>
      <c r="D99" s="55"/>
      <c r="E99" s="55"/>
      <c r="F99" s="55"/>
      <c r="G99" s="55"/>
      <c r="H99" s="37"/>
      <c r="I99" s="27"/>
      <c r="J99" s="27"/>
      <c r="K99" s="27"/>
    </row>
    <row r="100" spans="1:11" ht="12.75" customHeight="1" x14ac:dyDescent="0.25">
      <c r="A100" s="33">
        <v>4</v>
      </c>
      <c r="B100" s="34" t="s">
        <v>95</v>
      </c>
      <c r="C100" s="55"/>
      <c r="D100" s="55"/>
      <c r="E100" s="55"/>
      <c r="F100" s="55"/>
      <c r="G100" s="55"/>
      <c r="H100" s="37"/>
      <c r="I100" s="27"/>
      <c r="J100" s="27"/>
      <c r="K100" s="27"/>
    </row>
    <row r="101" spans="1:11" ht="6" customHeight="1" x14ac:dyDescent="0.25">
      <c r="A101" s="38"/>
      <c r="B101" s="34"/>
      <c r="C101" s="55"/>
      <c r="D101" s="55"/>
      <c r="E101" s="55"/>
      <c r="F101" s="55"/>
      <c r="G101" s="55"/>
      <c r="H101" s="37"/>
      <c r="I101" s="27"/>
      <c r="J101" s="27"/>
      <c r="K101" s="27"/>
    </row>
    <row r="102" spans="1:11" ht="12.75" customHeight="1" x14ac:dyDescent="0.25">
      <c r="A102" s="33">
        <v>5</v>
      </c>
      <c r="B102" s="34" t="s">
        <v>96</v>
      </c>
      <c r="C102" s="55"/>
      <c r="D102" s="55"/>
      <c r="E102" s="55"/>
      <c r="F102" s="55"/>
      <c r="G102" s="55"/>
      <c r="H102" s="37"/>
      <c r="I102" s="27"/>
      <c r="J102" s="27"/>
      <c r="K102" s="27"/>
    </row>
    <row r="103" spans="1:11" ht="6" customHeight="1" x14ac:dyDescent="0.25">
      <c r="A103" s="38"/>
      <c r="B103" s="34"/>
      <c r="C103" s="55"/>
      <c r="D103" s="55"/>
      <c r="E103" s="55"/>
      <c r="F103" s="55"/>
      <c r="G103" s="55"/>
      <c r="H103" s="37"/>
      <c r="I103" s="27"/>
      <c r="J103" s="27"/>
      <c r="K103" s="27"/>
    </row>
    <row r="104" spans="1:11" ht="12.75" customHeight="1" x14ac:dyDescent="0.25">
      <c r="A104" s="33">
        <v>6</v>
      </c>
      <c r="B104" s="34" t="s">
        <v>97</v>
      </c>
      <c r="C104" s="55"/>
      <c r="D104" s="55"/>
      <c r="E104" s="55"/>
      <c r="F104" s="55"/>
      <c r="G104" s="55"/>
      <c r="H104" s="37"/>
      <c r="I104" s="27"/>
      <c r="J104" s="27"/>
      <c r="K104" s="27"/>
    </row>
    <row r="105" spans="1:11" ht="6" customHeight="1" x14ac:dyDescent="0.25">
      <c r="A105" s="38"/>
      <c r="B105" s="34"/>
      <c r="C105" s="55"/>
      <c r="D105" s="55"/>
      <c r="E105" s="55"/>
      <c r="F105" s="55"/>
      <c r="G105" s="55"/>
      <c r="H105" s="37"/>
      <c r="I105" s="27"/>
      <c r="J105" s="27"/>
      <c r="K105" s="27"/>
    </row>
    <row r="106" spans="1:11" ht="12.75" customHeight="1" x14ac:dyDescent="0.2">
      <c r="A106" s="38"/>
      <c r="B106" s="39" t="s">
        <v>98</v>
      </c>
      <c r="C106" s="56">
        <v>0</v>
      </c>
      <c r="D106" s="56">
        <v>210</v>
      </c>
      <c r="E106" s="41">
        <v>0</v>
      </c>
      <c r="F106" s="41">
        <f>'[1]ö_103_IK_ Rét_u_B_K'!AA15</f>
        <v>210</v>
      </c>
      <c r="G106" s="41">
        <f t="shared" ref="G106:G112" si="3">F106-D106</f>
        <v>0</v>
      </c>
      <c r="H106" s="37"/>
      <c r="I106" s="27"/>
      <c r="J106" s="27"/>
      <c r="K106" s="27"/>
    </row>
    <row r="107" spans="1:11" ht="12.75" customHeight="1" x14ac:dyDescent="0.2">
      <c r="A107" s="38"/>
      <c r="B107" s="39" t="s">
        <v>99</v>
      </c>
      <c r="C107" s="56">
        <v>0</v>
      </c>
      <c r="D107" s="56">
        <v>6600</v>
      </c>
      <c r="E107" s="41">
        <v>0</v>
      </c>
      <c r="F107" s="41">
        <f>'[1]ö_103_IK_ Rét_u_B_K'!AA16</f>
        <v>6600</v>
      </c>
      <c r="G107" s="41">
        <f t="shared" si="3"/>
        <v>0</v>
      </c>
      <c r="H107" s="37"/>
      <c r="I107" s="27"/>
      <c r="J107" s="27"/>
      <c r="K107" s="27"/>
    </row>
    <row r="108" spans="1:11" ht="12.75" customHeight="1" x14ac:dyDescent="0.2">
      <c r="A108" s="38"/>
      <c r="B108" s="39" t="s">
        <v>100</v>
      </c>
      <c r="C108" s="56">
        <v>0</v>
      </c>
      <c r="D108" s="56">
        <v>114173</v>
      </c>
      <c r="E108" s="41">
        <v>0</v>
      </c>
      <c r="F108" s="41">
        <f>[1]ö_120_Felu_Beruh!AA112+[1]ö_120_Felu_Beruh!AA113</f>
        <v>114173</v>
      </c>
      <c r="G108" s="41">
        <f t="shared" si="3"/>
        <v>0</v>
      </c>
      <c r="H108" s="37"/>
      <c r="I108" s="27"/>
      <c r="J108" s="27"/>
      <c r="K108" s="27"/>
    </row>
    <row r="109" spans="1:11" ht="12.75" hidden="1" customHeight="1" x14ac:dyDescent="0.2">
      <c r="A109" s="38"/>
      <c r="B109" s="39" t="s">
        <v>101</v>
      </c>
      <c r="C109" s="56">
        <v>4360</v>
      </c>
      <c r="D109" s="56">
        <v>0</v>
      </c>
      <c r="E109" s="41">
        <v>0</v>
      </c>
      <c r="F109" s="41">
        <v>0</v>
      </c>
      <c r="G109" s="41">
        <f t="shared" si="3"/>
        <v>0</v>
      </c>
      <c r="H109" s="37"/>
      <c r="I109" s="27"/>
      <c r="J109" s="27"/>
      <c r="K109" s="27"/>
    </row>
    <row r="110" spans="1:11" ht="12.75" hidden="1" customHeight="1" x14ac:dyDescent="0.2">
      <c r="A110" s="38"/>
      <c r="B110" s="39" t="s">
        <v>102</v>
      </c>
      <c r="C110" s="56">
        <v>0</v>
      </c>
      <c r="D110" s="56">
        <v>0</v>
      </c>
      <c r="E110" s="41">
        <v>0</v>
      </c>
      <c r="F110" s="41">
        <f>[1]ö_120_Felu_Beruh!AA94</f>
        <v>0</v>
      </c>
      <c r="G110" s="41">
        <f t="shared" si="3"/>
        <v>0</v>
      </c>
      <c r="H110" s="37"/>
      <c r="I110" s="27"/>
      <c r="J110" s="27"/>
      <c r="K110" s="27"/>
    </row>
    <row r="111" spans="1:11" ht="12.75" hidden="1" customHeight="1" x14ac:dyDescent="0.2">
      <c r="A111" s="38"/>
      <c r="B111" s="57" t="s">
        <v>103</v>
      </c>
      <c r="C111" s="40">
        <v>0</v>
      </c>
      <c r="D111" s="40">
        <v>0</v>
      </c>
      <c r="E111" s="41">
        <v>0</v>
      </c>
      <c r="F111" s="41">
        <f>[1]ö_120_Felu_Beruh!AA104</f>
        <v>0</v>
      </c>
      <c r="G111" s="41">
        <f t="shared" si="3"/>
        <v>0</v>
      </c>
      <c r="H111" s="37"/>
      <c r="I111" s="27"/>
      <c r="J111" s="27"/>
      <c r="K111" s="27"/>
    </row>
    <row r="112" spans="1:11" ht="12.75" hidden="1" customHeight="1" x14ac:dyDescent="0.2">
      <c r="A112" s="38"/>
      <c r="B112" s="58" t="s">
        <v>104</v>
      </c>
      <c r="C112" s="40">
        <v>0</v>
      </c>
      <c r="D112" s="40">
        <v>0</v>
      </c>
      <c r="E112" s="41">
        <v>0</v>
      </c>
      <c r="F112" s="41">
        <f>[1]ö_120_Felu_Beruh!AA108</f>
        <v>0</v>
      </c>
      <c r="G112" s="41">
        <f t="shared" si="3"/>
        <v>0</v>
      </c>
      <c r="H112" s="37"/>
      <c r="I112" s="27"/>
      <c r="J112" s="27"/>
      <c r="K112" s="27"/>
    </row>
    <row r="113" spans="1:11" ht="6" customHeight="1" x14ac:dyDescent="0.2">
      <c r="A113" s="38"/>
      <c r="B113" s="39"/>
      <c r="C113" s="40"/>
      <c r="D113" s="56"/>
      <c r="E113" s="41"/>
      <c r="F113" s="41"/>
      <c r="G113" s="41"/>
      <c r="H113"/>
      <c r="I113" s="27"/>
      <c r="J113" s="27"/>
      <c r="K113" s="27"/>
    </row>
    <row r="114" spans="1:11" ht="12.75" customHeight="1" x14ac:dyDescent="0.25">
      <c r="A114" s="38"/>
      <c r="B114" s="34" t="s">
        <v>105</v>
      </c>
      <c r="C114" s="55">
        <f>SUM(C106:C113)</f>
        <v>4360</v>
      </c>
      <c r="D114" s="55">
        <f>SUM(D106:D113)</f>
        <v>120983</v>
      </c>
      <c r="E114" s="55">
        <v>0</v>
      </c>
      <c r="F114" s="55">
        <f>SUM(F106:F112)</f>
        <v>120983</v>
      </c>
      <c r="G114" s="55">
        <f>F114-D114</f>
        <v>0</v>
      </c>
      <c r="H114" s="54">
        <f>[1]T_4_KÖT!L22-F114</f>
        <v>0</v>
      </c>
      <c r="I114" s="27"/>
      <c r="J114" s="27"/>
      <c r="K114" s="27"/>
    </row>
    <row r="115" spans="1:11" ht="12.75" hidden="1" customHeight="1" x14ac:dyDescent="0.25">
      <c r="A115" s="38"/>
      <c r="B115" s="34"/>
      <c r="C115" s="55"/>
      <c r="D115" s="55"/>
      <c r="E115" s="55">
        <v>0</v>
      </c>
      <c r="F115" s="55"/>
      <c r="G115" s="55">
        <f>F115-D115</f>
        <v>0</v>
      </c>
      <c r="H115" s="54"/>
      <c r="I115" s="27"/>
      <c r="J115" s="27"/>
      <c r="K115" s="27"/>
    </row>
    <row r="116" spans="1:11" ht="6" customHeight="1" x14ac:dyDescent="0.25">
      <c r="A116" s="38"/>
      <c r="B116" s="34"/>
      <c r="C116" s="55"/>
      <c r="D116" s="55"/>
      <c r="E116" s="55"/>
      <c r="F116" s="55"/>
      <c r="G116" s="55"/>
      <c r="H116" s="54"/>
      <c r="I116" s="27"/>
      <c r="J116" s="27"/>
      <c r="K116" s="27"/>
    </row>
    <row r="117" spans="1:11" ht="12.75" customHeight="1" x14ac:dyDescent="0.25">
      <c r="A117" s="33">
        <v>7</v>
      </c>
      <c r="B117" s="34" t="s">
        <v>106</v>
      </c>
      <c r="C117" s="55"/>
      <c r="D117" s="55"/>
      <c r="E117" s="55"/>
      <c r="F117" s="55"/>
      <c r="G117" s="55"/>
      <c r="H117" s="54"/>
      <c r="I117" s="27"/>
      <c r="J117" s="27"/>
      <c r="K117" s="27"/>
    </row>
    <row r="118" spans="1:11" ht="6" customHeight="1" x14ac:dyDescent="0.25">
      <c r="A118" s="38"/>
      <c r="B118" s="34"/>
      <c r="C118" s="55"/>
      <c r="D118" s="55"/>
      <c r="E118" s="55"/>
      <c r="F118" s="55"/>
      <c r="G118" s="55"/>
      <c r="H118" s="54"/>
      <c r="I118" s="27"/>
      <c r="J118" s="27"/>
      <c r="K118" s="27"/>
    </row>
    <row r="119" spans="1:11" ht="12.75" customHeight="1" x14ac:dyDescent="0.2">
      <c r="A119" s="38"/>
      <c r="B119" s="59" t="s">
        <v>107</v>
      </c>
      <c r="C119" s="40">
        <v>101929</v>
      </c>
      <c r="D119" s="40">
        <v>101929</v>
      </c>
      <c r="E119" s="41">
        <v>0</v>
      </c>
      <c r="F119" s="41">
        <f>[1]ö_120_Felu_Beruh!AA149</f>
        <v>101929</v>
      </c>
      <c r="G119" s="41">
        <f t="shared" ref="G119:G133" si="4">F119-D119</f>
        <v>0</v>
      </c>
      <c r="H119" s="37"/>
      <c r="I119" s="27"/>
      <c r="J119" s="27"/>
      <c r="K119" s="27"/>
    </row>
    <row r="120" spans="1:11" ht="12.75" customHeight="1" x14ac:dyDescent="0.2">
      <c r="A120" s="38"/>
      <c r="B120" s="59" t="s">
        <v>108</v>
      </c>
      <c r="C120" s="40">
        <v>18542</v>
      </c>
      <c r="D120" s="40">
        <v>0</v>
      </c>
      <c r="E120" s="41">
        <v>19035</v>
      </c>
      <c r="F120" s="41">
        <f>[1]ö_120_Felu_Beruh!AA130</f>
        <v>19035</v>
      </c>
      <c r="G120" s="41">
        <f t="shared" si="4"/>
        <v>19035</v>
      </c>
      <c r="H120" s="37"/>
      <c r="I120" s="27"/>
      <c r="J120" s="27"/>
      <c r="K120" s="27"/>
    </row>
    <row r="121" spans="1:11" ht="12.75" hidden="1" customHeight="1" x14ac:dyDescent="0.2">
      <c r="A121" s="38"/>
      <c r="B121" s="59" t="s">
        <v>109</v>
      </c>
      <c r="C121" s="40">
        <v>3810</v>
      </c>
      <c r="D121" s="40">
        <v>0</v>
      </c>
      <c r="E121" s="41">
        <v>0</v>
      </c>
      <c r="F121" s="41">
        <f>[1]ö_120_Felu_Beruh!AA143</f>
        <v>0</v>
      </c>
      <c r="G121" s="41">
        <f t="shared" si="4"/>
        <v>0</v>
      </c>
      <c r="H121" s="37"/>
      <c r="I121" s="27"/>
      <c r="J121" s="27"/>
      <c r="K121" s="27"/>
    </row>
    <row r="122" spans="1:11" ht="12.75" hidden="1" customHeight="1" x14ac:dyDescent="0.2">
      <c r="A122" s="38"/>
      <c r="B122" s="59" t="s">
        <v>110</v>
      </c>
      <c r="C122" s="40">
        <v>0</v>
      </c>
      <c r="D122" s="40">
        <v>0</v>
      </c>
      <c r="E122" s="41">
        <v>0</v>
      </c>
      <c r="F122" s="41">
        <f>[1]ö_120_Felu_Beruh!AA170</f>
        <v>0</v>
      </c>
      <c r="G122" s="41">
        <f t="shared" si="4"/>
        <v>0</v>
      </c>
      <c r="H122" s="37"/>
      <c r="I122" s="27"/>
      <c r="J122" s="27"/>
      <c r="K122" s="27"/>
    </row>
    <row r="123" spans="1:11" ht="12.75" hidden="1" customHeight="1" x14ac:dyDescent="0.2">
      <c r="A123" s="38"/>
      <c r="B123" s="59" t="s">
        <v>111</v>
      </c>
      <c r="C123" s="40">
        <v>0</v>
      </c>
      <c r="D123" s="40">
        <v>0</v>
      </c>
      <c r="E123" s="41">
        <v>0</v>
      </c>
      <c r="F123" s="41">
        <f>[1]ö_120_Felu_Beruh!AA150</f>
        <v>0</v>
      </c>
      <c r="G123" s="41">
        <f t="shared" si="4"/>
        <v>0</v>
      </c>
      <c r="H123" s="37"/>
      <c r="I123" s="27"/>
      <c r="J123" s="27"/>
      <c r="K123" s="27"/>
    </row>
    <row r="124" spans="1:11" ht="12.75" hidden="1" customHeight="1" x14ac:dyDescent="0.2">
      <c r="A124" s="38"/>
      <c r="B124" s="59" t="s">
        <v>112</v>
      </c>
      <c r="C124" s="40">
        <v>0</v>
      </c>
      <c r="D124" s="40">
        <v>0</v>
      </c>
      <c r="E124" s="41">
        <v>0</v>
      </c>
      <c r="F124" s="41">
        <f>[1]ö_120_Felu_Beruh!AA166</f>
        <v>0</v>
      </c>
      <c r="G124" s="41">
        <f t="shared" si="4"/>
        <v>0</v>
      </c>
      <c r="H124" s="37"/>
      <c r="I124" s="27"/>
      <c r="J124" s="27"/>
      <c r="K124" s="27"/>
    </row>
    <row r="125" spans="1:11" ht="12.75" hidden="1" customHeight="1" x14ac:dyDescent="0.2">
      <c r="A125" s="38"/>
      <c r="B125" s="59" t="s">
        <v>113</v>
      </c>
      <c r="C125" s="40">
        <v>0</v>
      </c>
      <c r="D125" s="40">
        <v>0</v>
      </c>
      <c r="E125" s="41">
        <v>0</v>
      </c>
      <c r="F125" s="41">
        <f>[1]ö_419_Szhegy_Ovi!AA25</f>
        <v>0</v>
      </c>
      <c r="G125" s="41">
        <f t="shared" si="4"/>
        <v>0</v>
      </c>
      <c r="H125" s="37"/>
      <c r="I125" s="27"/>
      <c r="J125" s="27"/>
      <c r="K125" s="27"/>
    </row>
    <row r="126" spans="1:11" ht="12.75" customHeight="1" x14ac:dyDescent="0.2">
      <c r="A126" s="38"/>
      <c r="B126" s="59" t="s">
        <v>114</v>
      </c>
      <c r="C126" s="40"/>
      <c r="D126" s="40">
        <v>0</v>
      </c>
      <c r="E126" s="41">
        <v>677</v>
      </c>
      <c r="F126" s="41">
        <f>[1]ö_120_Felu_Beruh!AA187</f>
        <v>677</v>
      </c>
      <c r="G126" s="41">
        <f t="shared" si="4"/>
        <v>677</v>
      </c>
      <c r="H126" s="37"/>
      <c r="I126" s="27"/>
      <c r="J126" s="27"/>
      <c r="K126" s="27"/>
    </row>
    <row r="127" spans="1:11" ht="12.75" hidden="1" customHeight="1" x14ac:dyDescent="0.2">
      <c r="A127" s="38"/>
      <c r="B127" s="59" t="s">
        <v>115</v>
      </c>
      <c r="C127" s="40"/>
      <c r="D127" s="40">
        <v>0</v>
      </c>
      <c r="E127" s="41">
        <v>0</v>
      </c>
      <c r="F127" s="41">
        <f>[1]ö_120_Felu_Beruh!AA204</f>
        <v>0</v>
      </c>
      <c r="G127" s="41">
        <f t="shared" si="4"/>
        <v>0</v>
      </c>
      <c r="H127" s="37"/>
      <c r="I127" s="27"/>
      <c r="J127" s="27"/>
      <c r="K127" s="27"/>
    </row>
    <row r="128" spans="1:11" ht="12.75" hidden="1" customHeight="1" x14ac:dyDescent="0.2">
      <c r="A128" s="38"/>
      <c r="B128" s="59" t="s">
        <v>116</v>
      </c>
      <c r="C128" s="40">
        <v>0</v>
      </c>
      <c r="D128" s="40">
        <v>0</v>
      </c>
      <c r="E128" s="41">
        <v>0</v>
      </c>
      <c r="F128" s="41">
        <f>[1]ö_120_Felu_Beruh!AA198</f>
        <v>0</v>
      </c>
      <c r="G128" s="41">
        <f t="shared" si="4"/>
        <v>0</v>
      </c>
      <c r="H128" s="37"/>
      <c r="I128" s="27"/>
      <c r="J128" s="27"/>
      <c r="K128" s="27"/>
    </row>
    <row r="129" spans="1:11" ht="12.75" hidden="1" customHeight="1" x14ac:dyDescent="0.2">
      <c r="A129" s="38"/>
      <c r="B129" s="59" t="s">
        <v>117</v>
      </c>
      <c r="C129" s="40">
        <v>0</v>
      </c>
      <c r="D129" s="40"/>
      <c r="E129" s="41">
        <v>0</v>
      </c>
      <c r="F129" s="41"/>
      <c r="G129" s="41">
        <f t="shared" si="4"/>
        <v>0</v>
      </c>
      <c r="H129" s="37"/>
      <c r="I129" s="27"/>
      <c r="J129" s="27"/>
      <c r="K129" s="27"/>
    </row>
    <row r="130" spans="1:11" ht="12.75" hidden="1" customHeight="1" x14ac:dyDescent="0.2">
      <c r="A130" s="38"/>
      <c r="B130" s="59" t="s">
        <v>118</v>
      </c>
      <c r="C130" s="40"/>
      <c r="D130" s="40"/>
      <c r="E130" s="41">
        <v>0</v>
      </c>
      <c r="F130" s="41"/>
      <c r="G130" s="41">
        <f t="shared" si="4"/>
        <v>0</v>
      </c>
      <c r="H130" s="37"/>
      <c r="I130" s="27"/>
      <c r="J130" s="27"/>
      <c r="K130" s="27"/>
    </row>
    <row r="131" spans="1:11" ht="12.75" hidden="1" customHeight="1" x14ac:dyDescent="0.2">
      <c r="A131" s="38"/>
      <c r="B131" s="59" t="s">
        <v>119</v>
      </c>
      <c r="C131" s="40"/>
      <c r="D131" s="40"/>
      <c r="E131" s="41">
        <v>0</v>
      </c>
      <c r="F131" s="41"/>
      <c r="G131" s="41">
        <f t="shared" si="4"/>
        <v>0</v>
      </c>
      <c r="H131" s="37"/>
      <c r="I131" s="27"/>
      <c r="J131" s="27"/>
      <c r="K131" s="27"/>
    </row>
    <row r="132" spans="1:11" ht="12.75" hidden="1" customHeight="1" x14ac:dyDescent="0.2">
      <c r="A132" s="38"/>
      <c r="B132" s="59" t="s">
        <v>120</v>
      </c>
      <c r="C132" s="40"/>
      <c r="D132" s="40">
        <v>0</v>
      </c>
      <c r="E132" s="41">
        <v>0</v>
      </c>
      <c r="F132" s="41">
        <f>[1]ö_120_Felu_Beruh!AA191</f>
        <v>0</v>
      </c>
      <c r="G132" s="41">
        <f t="shared" si="4"/>
        <v>0</v>
      </c>
      <c r="H132"/>
      <c r="I132" s="27"/>
      <c r="J132" s="27"/>
      <c r="K132" s="27"/>
    </row>
    <row r="133" spans="1:11" ht="12.75" hidden="1" customHeight="1" x14ac:dyDescent="0.2">
      <c r="A133" s="38"/>
      <c r="B133" s="59"/>
      <c r="C133" s="40"/>
      <c r="D133" s="40"/>
      <c r="E133" s="41">
        <v>0</v>
      </c>
      <c r="F133" s="41"/>
      <c r="G133" s="41">
        <f t="shared" si="4"/>
        <v>0</v>
      </c>
      <c r="H133"/>
      <c r="I133" s="27"/>
      <c r="J133" s="27"/>
      <c r="K133" s="27"/>
    </row>
    <row r="134" spans="1:11" ht="6" customHeight="1" x14ac:dyDescent="0.2">
      <c r="A134" s="38"/>
      <c r="B134" s="60"/>
      <c r="C134" s="40"/>
      <c r="D134" s="40"/>
      <c r="E134" s="41"/>
      <c r="F134" s="41"/>
      <c r="G134" s="41"/>
      <c r="H134"/>
      <c r="I134" s="27"/>
      <c r="J134" s="27"/>
      <c r="K134" s="27"/>
    </row>
    <row r="135" spans="1:11" ht="12.75" customHeight="1" x14ac:dyDescent="0.25">
      <c r="A135" s="8"/>
      <c r="B135" s="34" t="s">
        <v>121</v>
      </c>
      <c r="C135" s="52">
        <f>SUM(C119:C129)</f>
        <v>124281</v>
      </c>
      <c r="D135" s="53">
        <f>SUM(D119:D134)</f>
        <v>101929</v>
      </c>
      <c r="E135" s="53">
        <v>19712</v>
      </c>
      <c r="F135" s="53">
        <f>SUM(F119:F134)</f>
        <v>121641</v>
      </c>
      <c r="G135" s="53">
        <f>F135-D135</f>
        <v>19712</v>
      </c>
      <c r="H135" s="54">
        <f>[1]T_4_KÖT!L23-F135</f>
        <v>0</v>
      </c>
      <c r="I135" s="27"/>
      <c r="J135" s="27"/>
      <c r="K135" s="27"/>
    </row>
    <row r="136" spans="1:11" ht="8.1" hidden="1" customHeight="1" thickBot="1" x14ac:dyDescent="0.3">
      <c r="A136" s="61"/>
      <c r="B136" s="62"/>
      <c r="C136" s="63"/>
      <c r="D136" s="64"/>
      <c r="E136" s="64">
        <v>0</v>
      </c>
      <c r="F136" s="64"/>
      <c r="G136" s="64">
        <f>F136-D136</f>
        <v>0</v>
      </c>
      <c r="H136" s="54"/>
      <c r="I136" s="27"/>
      <c r="J136" s="27"/>
      <c r="K136" s="27"/>
    </row>
    <row r="137" spans="1:11" ht="6" hidden="1" customHeight="1" x14ac:dyDescent="0.25">
      <c r="A137" s="38"/>
      <c r="B137" s="34"/>
      <c r="C137" s="55"/>
      <c r="D137" s="55"/>
      <c r="E137" s="55">
        <v>0</v>
      </c>
      <c r="F137" s="55"/>
      <c r="G137" s="55">
        <f>F137-D137</f>
        <v>0</v>
      </c>
      <c r="H137" s="54"/>
      <c r="I137" s="27"/>
      <c r="J137" s="27"/>
      <c r="K137" s="27"/>
    </row>
    <row r="138" spans="1:11" ht="6" customHeight="1" x14ac:dyDescent="0.25">
      <c r="A138" s="38"/>
      <c r="B138" s="34"/>
      <c r="C138" s="55"/>
      <c r="D138" s="55"/>
      <c r="E138" s="55"/>
      <c r="F138" s="55"/>
      <c r="G138" s="55"/>
      <c r="H138" s="54"/>
      <c r="I138" s="27"/>
      <c r="J138" s="27"/>
      <c r="K138" s="27"/>
    </row>
    <row r="139" spans="1:11" ht="12.75" customHeight="1" x14ac:dyDescent="0.25">
      <c r="A139" s="33">
        <v>8</v>
      </c>
      <c r="B139" s="34" t="s">
        <v>122</v>
      </c>
      <c r="C139" s="55"/>
      <c r="D139" s="55"/>
      <c r="E139" s="55"/>
      <c r="F139" s="55"/>
      <c r="G139" s="55"/>
      <c r="H139" s="54"/>
      <c r="I139" s="27"/>
      <c r="J139" s="27"/>
      <c r="K139" s="27"/>
    </row>
    <row r="140" spans="1:11" ht="12" customHeight="1" thickBot="1" x14ac:dyDescent="0.3">
      <c r="A140" s="13"/>
      <c r="B140" s="62"/>
      <c r="C140" s="65"/>
      <c r="D140" s="65"/>
      <c r="E140" s="65"/>
      <c r="F140" s="65"/>
      <c r="G140" s="65"/>
      <c r="H140" s="54"/>
      <c r="I140" s="27"/>
      <c r="J140" s="27"/>
      <c r="K140" s="27"/>
    </row>
    <row r="141" spans="1:11" ht="12.75" hidden="1" customHeight="1" x14ac:dyDescent="0.2">
      <c r="A141" s="38" t="s">
        <v>15</v>
      </c>
      <c r="B141" s="39" t="s">
        <v>123</v>
      </c>
      <c r="C141" s="40">
        <v>0</v>
      </c>
      <c r="D141" s="40">
        <v>0</v>
      </c>
      <c r="E141" s="66">
        <v>0</v>
      </c>
      <c r="F141" s="66">
        <f>[1]ö_120_Felu_Beruh!AA218</f>
        <v>0</v>
      </c>
      <c r="G141" s="66">
        <f t="shared" ref="G141:G147" si="5">F141-D141</f>
        <v>0</v>
      </c>
      <c r="H141"/>
      <c r="I141" s="27"/>
      <c r="J141" s="27"/>
      <c r="K141" s="27"/>
    </row>
    <row r="142" spans="1:11" ht="12.75" hidden="1" customHeight="1" x14ac:dyDescent="0.2">
      <c r="A142" s="38"/>
      <c r="B142" s="39" t="s">
        <v>124</v>
      </c>
      <c r="C142" s="40"/>
      <c r="D142" s="40"/>
      <c r="E142" s="66">
        <v>0</v>
      </c>
      <c r="F142" s="66">
        <f>[1]ö_120_Felu_Beruh!AA222+[1]ö_120_Felu_Beruh!AA223</f>
        <v>0</v>
      </c>
      <c r="G142" s="66">
        <f t="shared" si="5"/>
        <v>0</v>
      </c>
      <c r="H142"/>
      <c r="I142" s="27"/>
      <c r="J142" s="27"/>
      <c r="K142" s="27"/>
    </row>
    <row r="143" spans="1:11" ht="12.75" hidden="1" customHeight="1" x14ac:dyDescent="0.2">
      <c r="A143" s="38"/>
      <c r="B143" s="39" t="s">
        <v>125</v>
      </c>
      <c r="C143" s="40">
        <v>0</v>
      </c>
      <c r="D143" s="40">
        <v>0</v>
      </c>
      <c r="E143" s="66">
        <v>0</v>
      </c>
      <c r="F143" s="66">
        <f>[1]ö_120_Felu_Beruh!AA227</f>
        <v>0</v>
      </c>
      <c r="G143" s="66">
        <f t="shared" si="5"/>
        <v>0</v>
      </c>
      <c r="H143"/>
      <c r="I143" s="27"/>
      <c r="J143" s="27"/>
      <c r="K143" s="27"/>
    </row>
    <row r="144" spans="1:11" ht="5.0999999999999996" hidden="1" customHeight="1" x14ac:dyDescent="0.2">
      <c r="A144" s="38"/>
      <c r="B144" s="39"/>
      <c r="C144" s="40"/>
      <c r="D144" s="40"/>
      <c r="E144" s="41">
        <v>0</v>
      </c>
      <c r="F144" s="41"/>
      <c r="G144" s="41">
        <f t="shared" si="5"/>
        <v>0</v>
      </c>
      <c r="H144"/>
      <c r="I144" s="27"/>
      <c r="J144" s="27"/>
      <c r="K144" s="27"/>
    </row>
    <row r="145" spans="1:11" ht="12.75" hidden="1" customHeight="1" x14ac:dyDescent="0.25">
      <c r="A145" s="67"/>
      <c r="B145" s="34" t="s">
        <v>126</v>
      </c>
      <c r="C145" s="68">
        <f>SUM(C141:C144)</f>
        <v>0</v>
      </c>
      <c r="D145" s="68">
        <f>SUM(D141:D144)</f>
        <v>0</v>
      </c>
      <c r="E145" s="69">
        <v>0</v>
      </c>
      <c r="F145" s="69">
        <f>SUM(F141:F144)</f>
        <v>0</v>
      </c>
      <c r="G145" s="69">
        <f t="shared" si="5"/>
        <v>0</v>
      </c>
      <c r="H145" s="54">
        <f>[1]T_4_KÖT!L24-F145</f>
        <v>0</v>
      </c>
      <c r="I145" s="27"/>
      <c r="J145" s="27"/>
      <c r="K145" s="27"/>
    </row>
    <row r="146" spans="1:11" ht="8.1" hidden="1" customHeight="1" x14ac:dyDescent="0.25">
      <c r="A146" s="38"/>
      <c r="B146" s="70"/>
      <c r="C146" s="71"/>
      <c r="D146" s="71"/>
      <c r="E146" s="72">
        <v>0</v>
      </c>
      <c r="F146" s="72"/>
      <c r="G146" s="72">
        <f t="shared" si="5"/>
        <v>0</v>
      </c>
      <c r="H146" s="54"/>
      <c r="I146" s="27"/>
      <c r="J146" s="27"/>
      <c r="K146" s="27"/>
    </row>
    <row r="147" spans="1:11" ht="6" hidden="1" customHeight="1" x14ac:dyDescent="0.25">
      <c r="A147" s="38"/>
      <c r="B147" s="34"/>
      <c r="C147" s="55"/>
      <c r="D147" s="55"/>
      <c r="E147" s="55">
        <v>0</v>
      </c>
      <c r="F147" s="55"/>
      <c r="G147" s="55">
        <f t="shared" si="5"/>
        <v>0</v>
      </c>
      <c r="H147" s="54"/>
      <c r="I147" s="27"/>
      <c r="J147" s="27"/>
      <c r="K147" s="27"/>
    </row>
    <row r="148" spans="1:11" ht="6" customHeight="1" x14ac:dyDescent="0.25">
      <c r="A148" s="38"/>
      <c r="B148" s="34"/>
      <c r="C148" s="55"/>
      <c r="D148" s="55"/>
      <c r="E148" s="55"/>
      <c r="F148" s="55"/>
      <c r="G148" s="55"/>
      <c r="H148" s="54"/>
      <c r="I148" s="27"/>
      <c r="J148" s="27"/>
      <c r="K148" s="27"/>
    </row>
    <row r="149" spans="1:11" ht="6" hidden="1" customHeight="1" x14ac:dyDescent="0.25">
      <c r="A149" s="38"/>
      <c r="B149" s="34"/>
      <c r="C149" s="55"/>
      <c r="D149" s="55"/>
      <c r="E149" s="55"/>
      <c r="F149" s="55"/>
      <c r="G149" s="55"/>
      <c r="H149" s="54"/>
      <c r="I149" s="27"/>
      <c r="J149" s="27"/>
      <c r="K149" s="27"/>
    </row>
    <row r="150" spans="1:11" ht="6" hidden="1" customHeight="1" x14ac:dyDescent="0.25">
      <c r="A150" s="38"/>
      <c r="B150" s="34"/>
      <c r="C150" s="55"/>
      <c r="D150" s="55"/>
      <c r="E150" s="55"/>
      <c r="F150" s="55"/>
      <c r="G150" s="55"/>
      <c r="H150" s="54"/>
      <c r="I150" s="27"/>
      <c r="J150" s="27"/>
      <c r="K150" s="27"/>
    </row>
    <row r="151" spans="1:11" ht="12.75" customHeight="1" x14ac:dyDescent="0.25">
      <c r="A151" s="33">
        <v>9</v>
      </c>
      <c r="B151" s="34" t="s">
        <v>127</v>
      </c>
      <c r="C151" s="55"/>
      <c r="D151" s="55"/>
      <c r="E151" s="55"/>
      <c r="F151" s="55"/>
      <c r="G151" s="55"/>
      <c r="H151" s="54"/>
      <c r="I151" s="27"/>
      <c r="J151" s="27"/>
      <c r="K151" s="27"/>
    </row>
    <row r="152" spans="1:11" ht="6" customHeight="1" x14ac:dyDescent="0.25">
      <c r="A152" s="33"/>
      <c r="B152" s="34"/>
      <c r="C152" s="55"/>
      <c r="D152" s="55"/>
      <c r="E152" s="55"/>
      <c r="F152" s="55"/>
      <c r="G152" s="55"/>
      <c r="H152" s="54"/>
      <c r="I152" s="27"/>
      <c r="J152" s="27"/>
      <c r="K152" s="27"/>
    </row>
    <row r="153" spans="1:11" ht="12.75" customHeight="1" x14ac:dyDescent="0.25">
      <c r="A153" s="33">
        <v>10</v>
      </c>
      <c r="B153" s="34" t="s">
        <v>128</v>
      </c>
      <c r="C153" s="55"/>
      <c r="D153" s="55"/>
      <c r="E153" s="55"/>
      <c r="F153" s="55"/>
      <c r="G153" s="55"/>
      <c r="H153" s="54"/>
      <c r="I153" s="27"/>
      <c r="J153" s="27"/>
      <c r="K153" s="27"/>
    </row>
    <row r="154" spans="1:11" ht="6.75" hidden="1" customHeight="1" thickBot="1" x14ac:dyDescent="0.3">
      <c r="A154" s="73"/>
      <c r="B154" s="62"/>
      <c r="C154" s="65"/>
      <c r="D154" s="65"/>
      <c r="E154" s="65"/>
      <c r="F154" s="65"/>
      <c r="G154" s="65"/>
      <c r="H154" s="54"/>
      <c r="I154" s="27"/>
      <c r="J154" s="27"/>
      <c r="K154" s="27"/>
    </row>
    <row r="155" spans="1:11" ht="6.75" customHeight="1" x14ac:dyDescent="0.25">
      <c r="A155" s="33"/>
      <c r="B155" s="34"/>
      <c r="C155" s="55"/>
      <c r="D155" s="55"/>
      <c r="E155" s="55"/>
      <c r="F155" s="55"/>
      <c r="G155" s="55"/>
      <c r="H155" s="54"/>
      <c r="I155" s="27"/>
      <c r="J155" s="27"/>
      <c r="K155" s="27"/>
    </row>
    <row r="156" spans="1:11" ht="12.75" customHeight="1" x14ac:dyDescent="0.25">
      <c r="A156" s="33">
        <v>11</v>
      </c>
      <c r="B156" s="34" t="s">
        <v>129</v>
      </c>
      <c r="C156" s="55"/>
      <c r="D156" s="55"/>
      <c r="E156" s="55"/>
      <c r="F156" s="55"/>
      <c r="G156" s="55"/>
      <c r="H156" s="54"/>
      <c r="I156" s="27"/>
      <c r="J156" s="27"/>
      <c r="K156" s="27"/>
    </row>
    <row r="157" spans="1:11" ht="6.75" customHeight="1" x14ac:dyDescent="0.25">
      <c r="A157" s="33"/>
      <c r="B157" s="34"/>
      <c r="C157" s="55"/>
      <c r="D157" s="55"/>
      <c r="E157" s="55"/>
      <c r="F157" s="55"/>
      <c r="G157" s="55"/>
      <c r="H157" s="54"/>
      <c r="I157" s="27"/>
      <c r="J157" s="27"/>
      <c r="K157" s="27"/>
    </row>
    <row r="158" spans="1:11" ht="12.75" customHeight="1" x14ac:dyDescent="0.2">
      <c r="A158" s="38"/>
      <c r="B158" s="39" t="s">
        <v>130</v>
      </c>
      <c r="C158" s="74">
        <v>0</v>
      </c>
      <c r="D158" s="75">
        <v>23114</v>
      </c>
      <c r="E158" s="74">
        <v>0</v>
      </c>
      <c r="F158" s="74">
        <f>[1]ö_111_IK_!AA21</f>
        <v>23114</v>
      </c>
      <c r="G158" s="74">
        <f>F158-D158</f>
        <v>0</v>
      </c>
      <c r="H158" s="54"/>
      <c r="I158" s="27"/>
      <c r="J158" s="27"/>
      <c r="K158" s="27"/>
    </row>
    <row r="159" spans="1:11" ht="12.75" customHeight="1" x14ac:dyDescent="0.2">
      <c r="A159" s="38"/>
      <c r="B159" s="39" t="s">
        <v>131</v>
      </c>
      <c r="C159" s="75">
        <v>0</v>
      </c>
      <c r="D159" s="75">
        <v>0</v>
      </c>
      <c r="E159" s="74">
        <v>0</v>
      </c>
      <c r="F159" s="74">
        <f>'[1]ö_112_IK_Kiad+Bev'!AA18+[1]ö_180_beruFelu!AA60++[1]ö_180_beruFelu!AA61</f>
        <v>0</v>
      </c>
      <c r="G159" s="74">
        <f>F159-D159</f>
        <v>0</v>
      </c>
      <c r="H159" s="54"/>
      <c r="I159" s="27"/>
      <c r="J159" s="27"/>
      <c r="K159" s="27"/>
    </row>
    <row r="160" spans="1:11" ht="5.0999999999999996" customHeight="1" x14ac:dyDescent="0.25">
      <c r="A160" s="33"/>
      <c r="B160" s="34"/>
      <c r="C160" s="55"/>
      <c r="D160" s="55"/>
      <c r="E160" s="55"/>
      <c r="F160" s="55"/>
      <c r="G160" s="55"/>
      <c r="H160" s="54"/>
      <c r="I160" s="27"/>
      <c r="J160" s="27"/>
      <c r="K160" s="27"/>
    </row>
    <row r="161" spans="1:11" ht="12.75" customHeight="1" x14ac:dyDescent="0.25">
      <c r="A161" s="33"/>
      <c r="B161" s="34" t="s">
        <v>132</v>
      </c>
      <c r="C161" s="69">
        <f>SUM(C158:C160)</f>
        <v>0</v>
      </c>
      <c r="D161" s="69">
        <f>SUM(D158:D160)</f>
        <v>23114</v>
      </c>
      <c r="E161" s="69">
        <v>0</v>
      </c>
      <c r="F161" s="69">
        <f>SUM(F158:F160)</f>
        <v>23114</v>
      </c>
      <c r="G161" s="69">
        <f>F161-D161</f>
        <v>0</v>
      </c>
      <c r="H161" s="54">
        <f>[1]T_4_KÖT!L27-F161</f>
        <v>0</v>
      </c>
      <c r="I161" s="27"/>
      <c r="J161" s="27"/>
      <c r="K161" s="27"/>
    </row>
    <row r="162" spans="1:11" ht="6.75" customHeight="1" x14ac:dyDescent="0.25">
      <c r="A162" s="33"/>
      <c r="B162" s="34"/>
      <c r="C162" s="55"/>
      <c r="D162" s="55"/>
      <c r="E162" s="55"/>
      <c r="F162" s="55"/>
      <c r="G162" s="55"/>
      <c r="H162" s="54"/>
      <c r="I162" s="27"/>
      <c r="J162" s="27"/>
      <c r="K162" s="27"/>
    </row>
    <row r="163" spans="1:11" ht="12.75" customHeight="1" x14ac:dyDescent="0.25">
      <c r="A163" s="33">
        <v>12</v>
      </c>
      <c r="B163" s="34" t="s">
        <v>133</v>
      </c>
      <c r="C163" s="55"/>
      <c r="D163" s="55"/>
      <c r="E163" s="55"/>
      <c r="F163" s="55"/>
      <c r="G163" s="55"/>
      <c r="H163" s="54"/>
      <c r="I163" s="27"/>
      <c r="J163" s="27"/>
      <c r="K163" s="27"/>
    </row>
    <row r="164" spans="1:11" ht="6.75" customHeight="1" x14ac:dyDescent="0.25">
      <c r="A164" s="33"/>
      <c r="B164" s="34"/>
      <c r="C164" s="55"/>
      <c r="D164" s="55"/>
      <c r="E164" s="55"/>
      <c r="F164" s="55"/>
      <c r="G164" s="55"/>
      <c r="H164" s="54"/>
      <c r="I164" s="27"/>
      <c r="J164" s="27"/>
      <c r="K164" s="27"/>
    </row>
    <row r="165" spans="1:11" ht="12.75" customHeight="1" x14ac:dyDescent="0.25">
      <c r="A165" s="33">
        <v>13</v>
      </c>
      <c r="B165" s="34" t="s">
        <v>134</v>
      </c>
      <c r="C165" s="55"/>
      <c r="D165" s="55"/>
      <c r="E165" s="55"/>
      <c r="F165" s="55"/>
      <c r="G165" s="55"/>
      <c r="H165" s="54"/>
      <c r="I165" s="27"/>
      <c r="J165" s="27"/>
      <c r="K165" s="27"/>
    </row>
    <row r="166" spans="1:11" ht="6.75" customHeight="1" x14ac:dyDescent="0.25">
      <c r="A166" s="33"/>
      <c r="B166" s="34"/>
      <c r="C166" s="55"/>
      <c r="D166" s="55"/>
      <c r="E166" s="55"/>
      <c r="F166" s="55"/>
      <c r="G166" s="55"/>
      <c r="H166" s="54"/>
      <c r="I166" s="27"/>
      <c r="J166" s="27"/>
      <c r="K166" s="27"/>
    </row>
    <row r="167" spans="1:11" ht="12.75" customHeight="1" x14ac:dyDescent="0.2">
      <c r="A167" s="76"/>
      <c r="B167" s="59" t="s">
        <v>135</v>
      </c>
      <c r="C167" s="74">
        <v>0</v>
      </c>
      <c r="D167" s="74">
        <v>212218</v>
      </c>
      <c r="E167" s="74">
        <v>143510</v>
      </c>
      <c r="F167" s="74">
        <f>[1]ö_052_PmKab_!AA15+[1]ö_120_Felu_Beruh!AA249</f>
        <v>355728</v>
      </c>
      <c r="G167" s="74">
        <f t="shared" ref="G167:G180" si="6">F167-D167</f>
        <v>143510</v>
      </c>
      <c r="H167" s="54"/>
      <c r="I167" s="27"/>
      <c r="J167" s="27"/>
      <c r="K167" s="27"/>
    </row>
    <row r="168" spans="1:11" ht="12.75" hidden="1" customHeight="1" x14ac:dyDescent="0.2">
      <c r="A168" s="76"/>
      <c r="B168" s="39" t="s">
        <v>136</v>
      </c>
      <c r="C168" s="74">
        <v>0</v>
      </c>
      <c r="D168" s="74">
        <v>0</v>
      </c>
      <c r="E168" s="74">
        <v>0</v>
      </c>
      <c r="F168" s="74">
        <f>[1]ö_423_Csík_sport!AA24</f>
        <v>0</v>
      </c>
      <c r="G168" s="74">
        <f t="shared" si="6"/>
        <v>0</v>
      </c>
      <c r="H168" s="54"/>
      <c r="I168" s="27"/>
      <c r="J168" s="27"/>
      <c r="K168" s="27"/>
    </row>
    <row r="169" spans="1:11" ht="12.75" hidden="1" customHeight="1" x14ac:dyDescent="0.2">
      <c r="A169" s="76"/>
      <c r="B169" s="39" t="s">
        <v>137</v>
      </c>
      <c r="C169" s="74">
        <v>0</v>
      </c>
      <c r="D169" s="74">
        <v>0</v>
      </c>
      <c r="E169" s="74">
        <v>0</v>
      </c>
      <c r="F169" s="74">
        <f>'[1]ö_424_Uszoda Phkút'!AA29+'[1]ö_424_Uszoda Phkút'!AA30</f>
        <v>0</v>
      </c>
      <c r="G169" s="74">
        <f t="shared" si="6"/>
        <v>0</v>
      </c>
      <c r="H169" s="54"/>
      <c r="I169" s="27"/>
      <c r="J169" s="27"/>
      <c r="K169" s="27"/>
    </row>
    <row r="170" spans="1:11" ht="12.75" hidden="1" customHeight="1" x14ac:dyDescent="0.2">
      <c r="A170" s="38"/>
      <c r="B170" s="39" t="s">
        <v>138</v>
      </c>
      <c r="C170" s="74">
        <v>0</v>
      </c>
      <c r="D170" s="74">
        <v>0</v>
      </c>
      <c r="E170" s="74">
        <v>0</v>
      </c>
      <c r="F170" s="74">
        <f>[1]ö_420_MLSZ_pályaép!AA32</f>
        <v>0</v>
      </c>
      <c r="G170" s="74">
        <f t="shared" si="6"/>
        <v>0</v>
      </c>
      <c r="H170" s="54"/>
      <c r="I170" s="27"/>
      <c r="J170" s="27"/>
      <c r="K170" s="27"/>
    </row>
    <row r="171" spans="1:11" ht="12.75" customHeight="1" x14ac:dyDescent="0.2">
      <c r="A171" s="38"/>
      <c r="B171" s="39" t="s">
        <v>139</v>
      </c>
      <c r="C171" s="74">
        <v>0</v>
      </c>
      <c r="D171" s="74">
        <v>0</v>
      </c>
      <c r="E171" s="74">
        <v>3747</v>
      </c>
      <c r="F171" s="74">
        <f>[1]ö_420_MLSZ_pályaép!AA25</f>
        <v>3747</v>
      </c>
      <c r="G171" s="74">
        <f t="shared" si="6"/>
        <v>3747</v>
      </c>
      <c r="H171" s="54"/>
      <c r="I171" s="27"/>
      <c r="J171" s="27"/>
      <c r="K171" s="27"/>
    </row>
    <row r="172" spans="1:11" ht="12.75" hidden="1" customHeight="1" x14ac:dyDescent="0.2">
      <c r="A172" s="38"/>
      <c r="B172" s="39" t="s">
        <v>140</v>
      </c>
      <c r="C172" s="74">
        <v>0</v>
      </c>
      <c r="D172" s="74">
        <v>0</v>
      </c>
      <c r="E172" s="74">
        <v>0</v>
      </c>
      <c r="F172" s="74">
        <f>'[1]ö_424_Uszoda Phkút'!AA23</f>
        <v>0</v>
      </c>
      <c r="G172" s="74">
        <f t="shared" si="6"/>
        <v>0</v>
      </c>
      <c r="H172" s="54"/>
      <c r="I172" s="27"/>
      <c r="J172" s="27"/>
      <c r="K172" s="27"/>
    </row>
    <row r="173" spans="1:11" ht="12.75" customHeight="1" x14ac:dyDescent="0.2">
      <c r="A173" s="38"/>
      <c r="B173" s="39" t="s">
        <v>141</v>
      </c>
      <c r="C173" s="74">
        <v>0</v>
      </c>
      <c r="D173" s="74">
        <v>0</v>
      </c>
      <c r="E173" s="74">
        <v>953</v>
      </c>
      <c r="F173" s="74">
        <f>'[1]ö_424_Uszoda Phkút'!AA25</f>
        <v>953</v>
      </c>
      <c r="G173" s="74">
        <f t="shared" si="6"/>
        <v>953</v>
      </c>
      <c r="H173" s="54"/>
      <c r="I173" s="27"/>
      <c r="J173" s="27"/>
      <c r="K173" s="27"/>
    </row>
    <row r="174" spans="1:11" ht="12.75" hidden="1" customHeight="1" x14ac:dyDescent="0.2">
      <c r="A174" s="38"/>
      <c r="B174" s="39" t="s">
        <v>142</v>
      </c>
      <c r="C174" s="74">
        <v>0</v>
      </c>
      <c r="D174" s="74">
        <v>0</v>
      </c>
      <c r="E174" s="74">
        <v>0</v>
      </c>
      <c r="F174" s="74">
        <f>'[1]ö_424_Uszoda Phkút'!AA22</f>
        <v>0</v>
      </c>
      <c r="G174" s="74">
        <f t="shared" si="6"/>
        <v>0</v>
      </c>
      <c r="H174" s="54"/>
      <c r="I174" s="27"/>
      <c r="J174" s="27"/>
      <c r="K174" s="27"/>
    </row>
    <row r="175" spans="1:11" ht="12.75" customHeight="1" x14ac:dyDescent="0.2">
      <c r="A175" s="38"/>
      <c r="B175" s="39" t="s">
        <v>143</v>
      </c>
      <c r="C175" s="74"/>
      <c r="D175" s="74"/>
      <c r="E175" s="74">
        <v>10097</v>
      </c>
      <c r="F175" s="74">
        <f>'[1]ö_424_Uszoda Phkút'!AA26+'[1]ö_424_Uszoda Phkút'!AA27</f>
        <v>10097</v>
      </c>
      <c r="G175" s="74">
        <f t="shared" si="6"/>
        <v>10097</v>
      </c>
      <c r="H175" s="54"/>
      <c r="I175" s="27"/>
      <c r="J175" s="27"/>
      <c r="K175" s="27"/>
    </row>
    <row r="176" spans="1:11" ht="12.75" hidden="1" customHeight="1" x14ac:dyDescent="0.2">
      <c r="A176" s="38"/>
      <c r="B176" s="39" t="s">
        <v>144</v>
      </c>
      <c r="C176" s="74">
        <v>0</v>
      </c>
      <c r="D176" s="74">
        <v>0</v>
      </c>
      <c r="E176" s="74">
        <v>0</v>
      </c>
      <c r="F176" s="74">
        <f>[1]ö_420_MLSZ_pályaép!AA23+[1]ö_420_MLSZ_pályaép!AA26+[1]ö_420_MLSZ_pályaép!AA27+[1]ö_420_MLSZ_pályaép!AA28+[1]ö_420_MLSZ_pályaép!AA24</f>
        <v>0</v>
      </c>
      <c r="G176" s="74">
        <f t="shared" si="6"/>
        <v>0</v>
      </c>
      <c r="H176" s="54"/>
      <c r="I176" s="27"/>
      <c r="J176" s="27"/>
      <c r="K176" s="27"/>
    </row>
    <row r="177" spans="1:11" ht="12.75" hidden="1" customHeight="1" x14ac:dyDescent="0.2">
      <c r="A177" s="38"/>
      <c r="B177" s="39" t="s">
        <v>145</v>
      </c>
      <c r="C177" s="74">
        <v>0</v>
      </c>
      <c r="D177" s="74">
        <v>0</v>
      </c>
      <c r="E177" s="74">
        <v>0</v>
      </c>
      <c r="F177" s="74">
        <f>[1]ö_422_ÁLDÁS_sportpálya!AA26</f>
        <v>0</v>
      </c>
      <c r="G177" s="74">
        <f t="shared" si="6"/>
        <v>0</v>
      </c>
      <c r="H177" s="54"/>
      <c r="I177" s="27"/>
      <c r="J177" s="27"/>
      <c r="K177" s="27"/>
    </row>
    <row r="178" spans="1:11" ht="12.75" hidden="1" customHeight="1" x14ac:dyDescent="0.2">
      <c r="A178" s="38"/>
      <c r="B178" s="39" t="s">
        <v>146</v>
      </c>
      <c r="C178" s="74">
        <v>0</v>
      </c>
      <c r="D178" s="74">
        <v>0</v>
      </c>
      <c r="E178" s="74">
        <v>0</v>
      </c>
      <c r="F178" s="74">
        <f>[1]ö_121_IK_Beru!AA501</f>
        <v>0</v>
      </c>
      <c r="G178" s="74">
        <f t="shared" si="6"/>
        <v>0</v>
      </c>
      <c r="H178" s="54"/>
      <c r="I178" s="27"/>
      <c r="J178" s="27"/>
      <c r="K178" s="27"/>
    </row>
    <row r="179" spans="1:11" ht="12.75" hidden="1" customHeight="1" x14ac:dyDescent="0.2">
      <c r="A179" s="38"/>
      <c r="B179" s="39" t="s">
        <v>147</v>
      </c>
      <c r="C179" s="74">
        <v>0</v>
      </c>
      <c r="D179" s="74">
        <v>0</v>
      </c>
      <c r="E179" s="74">
        <v>0</v>
      </c>
      <c r="F179" s="74">
        <f>[1]ö_121_IK_Beru!AA496</f>
        <v>0</v>
      </c>
      <c r="G179" s="74">
        <f t="shared" si="6"/>
        <v>0</v>
      </c>
      <c r="H179" s="54"/>
      <c r="I179" s="27"/>
      <c r="J179" s="27"/>
      <c r="K179" s="27"/>
    </row>
    <row r="180" spans="1:11" ht="12.75" hidden="1" customHeight="1" x14ac:dyDescent="0.2">
      <c r="A180" s="38"/>
      <c r="B180" s="39" t="s">
        <v>148</v>
      </c>
      <c r="C180" s="74"/>
      <c r="D180" s="74"/>
      <c r="E180" s="74">
        <v>0</v>
      </c>
      <c r="F180" s="74">
        <f>[1]ö_420_MLSZ_pályaép!AA19</f>
        <v>0</v>
      </c>
      <c r="G180" s="74">
        <f t="shared" si="6"/>
        <v>0</v>
      </c>
      <c r="H180" s="54"/>
      <c r="I180" s="27"/>
      <c r="J180" s="27"/>
      <c r="K180" s="27"/>
    </row>
    <row r="181" spans="1:11" ht="6.75" customHeight="1" x14ac:dyDescent="0.25">
      <c r="A181" s="33"/>
      <c r="B181" s="34"/>
      <c r="C181" s="55"/>
      <c r="D181" s="55"/>
      <c r="E181" s="55"/>
      <c r="F181" s="55"/>
      <c r="G181" s="55"/>
      <c r="H181" s="54"/>
      <c r="I181" s="27"/>
      <c r="J181" s="27"/>
      <c r="K181" s="27"/>
    </row>
    <row r="182" spans="1:11" ht="12.75" customHeight="1" x14ac:dyDescent="0.25">
      <c r="A182" s="33"/>
      <c r="B182" s="34" t="s">
        <v>149</v>
      </c>
      <c r="C182" s="68">
        <f>SUM(C166:C181)</f>
        <v>0</v>
      </c>
      <c r="D182" s="68">
        <f>SUM(D166:D181)</f>
        <v>212218</v>
      </c>
      <c r="E182" s="69">
        <v>158307</v>
      </c>
      <c r="F182" s="69">
        <f>SUM(F166:F181)</f>
        <v>370525</v>
      </c>
      <c r="G182" s="69">
        <f>F182-D182</f>
        <v>158307</v>
      </c>
      <c r="H182" s="54">
        <f>[1]T_4_KÖT!L29-F182</f>
        <v>0</v>
      </c>
      <c r="I182" s="27"/>
      <c r="J182" s="27"/>
      <c r="K182" s="27"/>
    </row>
    <row r="183" spans="1:11" ht="6.75" customHeight="1" x14ac:dyDescent="0.25">
      <c r="A183" s="33"/>
      <c r="B183" s="34"/>
      <c r="C183" s="55"/>
      <c r="D183" s="55"/>
      <c r="E183" s="55"/>
      <c r="F183" s="55"/>
      <c r="G183" s="55"/>
      <c r="H183" s="54"/>
      <c r="I183" s="27"/>
      <c r="J183" s="27"/>
      <c r="K183" s="27"/>
    </row>
    <row r="184" spans="1:11" ht="15" customHeight="1" x14ac:dyDescent="0.2">
      <c r="A184" s="77">
        <v>14</v>
      </c>
      <c r="B184" s="78" t="s">
        <v>150</v>
      </c>
      <c r="C184" s="55"/>
      <c r="D184" s="55"/>
      <c r="E184" s="55"/>
      <c r="F184" s="55"/>
      <c r="G184" s="55"/>
      <c r="H184" s="54"/>
      <c r="I184" s="27"/>
      <c r="J184" s="27"/>
      <c r="K184" s="27"/>
    </row>
    <row r="185" spans="1:11" ht="6.75" customHeight="1" x14ac:dyDescent="0.25">
      <c r="A185" s="33"/>
      <c r="B185" s="34"/>
      <c r="C185" s="55"/>
      <c r="D185" s="55"/>
      <c r="E185" s="55"/>
      <c r="F185" s="55"/>
      <c r="G185" s="55"/>
      <c r="H185" s="54"/>
      <c r="I185" s="27"/>
      <c r="J185" s="27"/>
      <c r="K185" s="27"/>
    </row>
    <row r="186" spans="1:11" ht="12.75" customHeight="1" x14ac:dyDescent="0.25">
      <c r="A186" s="33">
        <v>15</v>
      </c>
      <c r="B186" s="34" t="s">
        <v>151</v>
      </c>
      <c r="C186" s="55"/>
      <c r="D186" s="55"/>
      <c r="E186" s="55"/>
      <c r="F186" s="55"/>
      <c r="G186" s="55"/>
      <c r="H186" s="54"/>
      <c r="I186" s="27"/>
      <c r="J186" s="27"/>
      <c r="K186" s="27"/>
    </row>
    <row r="187" spans="1:11" ht="6.75" customHeight="1" x14ac:dyDescent="0.25">
      <c r="A187" s="38"/>
      <c r="B187" s="34"/>
      <c r="C187" s="55"/>
      <c r="D187" s="55"/>
      <c r="E187" s="55"/>
      <c r="F187" s="55"/>
      <c r="G187" s="55"/>
      <c r="H187" s="54"/>
      <c r="I187" s="27"/>
      <c r="J187" s="27"/>
      <c r="K187" s="27"/>
    </row>
    <row r="188" spans="1:11" ht="12.75" customHeight="1" x14ac:dyDescent="0.25">
      <c r="A188" s="33">
        <v>16</v>
      </c>
      <c r="B188" s="34" t="s">
        <v>152</v>
      </c>
      <c r="C188" s="55"/>
      <c r="D188" s="55"/>
      <c r="E188" s="55"/>
      <c r="F188" s="55"/>
      <c r="G188" s="55"/>
      <c r="H188" s="37"/>
      <c r="I188" s="27"/>
      <c r="J188" s="27"/>
      <c r="K188" s="27"/>
    </row>
    <row r="189" spans="1:11" ht="6.75" customHeight="1" x14ac:dyDescent="0.25">
      <c r="A189" s="38"/>
      <c r="B189" s="34"/>
      <c r="C189" s="52"/>
      <c r="D189" s="52"/>
      <c r="E189" s="53"/>
      <c r="F189" s="53"/>
      <c r="G189" s="53"/>
      <c r="H189"/>
      <c r="I189" s="27"/>
      <c r="J189" s="27"/>
      <c r="K189" s="27"/>
    </row>
    <row r="190" spans="1:11" ht="12.75" customHeight="1" x14ac:dyDescent="0.2">
      <c r="A190" s="38"/>
      <c r="B190" s="59" t="s">
        <v>153</v>
      </c>
      <c r="C190" s="75">
        <v>0</v>
      </c>
      <c r="D190" s="75">
        <v>1981</v>
      </c>
      <c r="E190" s="74">
        <v>0</v>
      </c>
      <c r="F190" s="74">
        <f>[1]ö_085_IGI_Kiad!AA89</f>
        <v>1981</v>
      </c>
      <c r="G190" s="74">
        <f t="shared" ref="G190:G210" si="7">F190-D190</f>
        <v>0</v>
      </c>
      <c r="H190" s="37"/>
      <c r="I190" s="27"/>
      <c r="J190" s="27"/>
      <c r="K190" s="27"/>
    </row>
    <row r="191" spans="1:11" ht="6.75" customHeight="1" x14ac:dyDescent="0.2">
      <c r="A191" s="38"/>
      <c r="B191" s="59"/>
      <c r="C191" s="75"/>
      <c r="D191" s="75"/>
      <c r="E191" s="74">
        <v>0</v>
      </c>
      <c r="F191" s="74"/>
      <c r="G191" s="74">
        <f t="shared" si="7"/>
        <v>0</v>
      </c>
      <c r="H191" s="37"/>
      <c r="I191" s="27"/>
      <c r="J191" s="27"/>
      <c r="K191" s="27"/>
    </row>
    <row r="192" spans="1:11" ht="12.75" customHeight="1" x14ac:dyDescent="0.25">
      <c r="A192" s="38"/>
      <c r="B192" s="34" t="s">
        <v>154</v>
      </c>
      <c r="C192" s="79">
        <f>SUM(C190:C191)</f>
        <v>0</v>
      </c>
      <c r="D192" s="53">
        <f>SUM(D190:D191)</f>
        <v>1981</v>
      </c>
      <c r="E192" s="53">
        <v>0</v>
      </c>
      <c r="F192" s="53">
        <f>SUM(F190:F191)</f>
        <v>1981</v>
      </c>
      <c r="G192" s="53">
        <f t="shared" si="7"/>
        <v>0</v>
      </c>
      <c r="H192" s="37">
        <f>[1]T_4_KÖT!L32-F192</f>
        <v>0</v>
      </c>
      <c r="I192" s="27"/>
      <c r="J192" s="27"/>
      <c r="K192" s="27"/>
    </row>
    <row r="193" spans="1:11" ht="6.75" hidden="1" customHeight="1" x14ac:dyDescent="0.2">
      <c r="A193" s="38"/>
      <c r="B193" s="59"/>
      <c r="C193" s="75"/>
      <c r="D193" s="75"/>
      <c r="E193" s="74">
        <v>0</v>
      </c>
      <c r="F193" s="74"/>
      <c r="G193" s="74">
        <f t="shared" si="7"/>
        <v>0</v>
      </c>
      <c r="H193" s="37"/>
      <c r="I193" s="27"/>
      <c r="J193" s="27"/>
      <c r="K193" s="27"/>
    </row>
    <row r="194" spans="1:11" ht="12.75" hidden="1" customHeight="1" x14ac:dyDescent="0.2">
      <c r="A194" s="80" t="s">
        <v>155</v>
      </c>
      <c r="B194" s="59"/>
      <c r="C194" s="75"/>
      <c r="D194" s="75"/>
      <c r="E194" s="74">
        <v>0</v>
      </c>
      <c r="F194" s="74"/>
      <c r="G194" s="74">
        <f t="shared" si="7"/>
        <v>0</v>
      </c>
      <c r="H194" s="37"/>
      <c r="I194" s="27"/>
      <c r="J194" s="27"/>
      <c r="K194" s="27"/>
    </row>
    <row r="195" spans="1:11" ht="6.75" hidden="1" customHeight="1" x14ac:dyDescent="0.2">
      <c r="A195" s="38"/>
      <c r="B195" s="59"/>
      <c r="C195" s="75"/>
      <c r="D195" s="75"/>
      <c r="E195" s="74">
        <v>0</v>
      </c>
      <c r="F195" s="74"/>
      <c r="G195" s="74">
        <f t="shared" si="7"/>
        <v>0</v>
      </c>
      <c r="H195" s="37"/>
      <c r="I195" s="27"/>
      <c r="J195" s="27"/>
      <c r="K195" s="27"/>
    </row>
    <row r="196" spans="1:11" ht="12.75" hidden="1" customHeight="1" x14ac:dyDescent="0.2">
      <c r="A196" s="81">
        <v>16</v>
      </c>
      <c r="B196" s="82" t="s">
        <v>156</v>
      </c>
      <c r="C196" s="75"/>
      <c r="D196" s="75"/>
      <c r="E196" s="74">
        <v>0</v>
      </c>
      <c r="F196" s="74"/>
      <c r="G196" s="74">
        <f t="shared" si="7"/>
        <v>0</v>
      </c>
      <c r="H196" s="37"/>
      <c r="I196" s="27"/>
      <c r="J196" s="27"/>
      <c r="K196" s="27"/>
    </row>
    <row r="197" spans="1:11" ht="6.75" hidden="1" customHeight="1" x14ac:dyDescent="0.25">
      <c r="A197" s="38"/>
      <c r="B197" s="34"/>
      <c r="C197" s="75"/>
      <c r="D197" s="75"/>
      <c r="E197" s="74">
        <v>0</v>
      </c>
      <c r="F197" s="74"/>
      <c r="G197" s="74">
        <f t="shared" si="7"/>
        <v>0</v>
      </c>
      <c r="H197" s="37"/>
      <c r="I197" s="27"/>
      <c r="J197" s="27"/>
      <c r="K197" s="27"/>
    </row>
    <row r="198" spans="1:11" ht="12.75" hidden="1" customHeight="1" x14ac:dyDescent="0.2">
      <c r="A198" s="38"/>
      <c r="B198" s="83" t="s">
        <v>157</v>
      </c>
      <c r="C198" s="84">
        <v>21201</v>
      </c>
      <c r="D198" s="84">
        <v>0</v>
      </c>
      <c r="E198" s="85">
        <v>0</v>
      </c>
      <c r="F198" s="85">
        <v>0</v>
      </c>
      <c r="G198" s="85">
        <f t="shared" si="7"/>
        <v>0</v>
      </c>
      <c r="H198" s="37"/>
      <c r="I198" s="27"/>
      <c r="J198" s="27"/>
      <c r="K198" s="27"/>
    </row>
    <row r="199" spans="1:11" ht="12.75" hidden="1" customHeight="1" x14ac:dyDescent="0.2">
      <c r="A199" s="86"/>
      <c r="B199" s="83" t="s">
        <v>158</v>
      </c>
      <c r="C199" s="84">
        <v>15000</v>
      </c>
      <c r="D199" s="84">
        <v>0</v>
      </c>
      <c r="E199" s="85">
        <v>0</v>
      </c>
      <c r="F199" s="85">
        <f>[1]ö_120_Felu_Beruh!AA257+[1]ö_120_Felu_Beruh!AA258</f>
        <v>0</v>
      </c>
      <c r="G199" s="85">
        <f t="shared" si="7"/>
        <v>0</v>
      </c>
      <c r="H199" s="37"/>
      <c r="I199" s="27"/>
      <c r="J199" s="27"/>
      <c r="K199" s="27"/>
    </row>
    <row r="200" spans="1:11" ht="12.75" hidden="1" customHeight="1" x14ac:dyDescent="0.2">
      <c r="A200" s="86"/>
      <c r="B200" s="83" t="s">
        <v>159</v>
      </c>
      <c r="C200" s="84">
        <v>8000</v>
      </c>
      <c r="D200" s="84">
        <v>0</v>
      </c>
      <c r="E200" s="85">
        <v>0</v>
      </c>
      <c r="F200" s="85">
        <f>[1]ö_120_Felu_Beruh!AA276</f>
        <v>0</v>
      </c>
      <c r="G200" s="85">
        <f t="shared" si="7"/>
        <v>0</v>
      </c>
      <c r="H200" s="37"/>
      <c r="I200" s="27"/>
      <c r="J200" s="27"/>
      <c r="K200" s="27"/>
    </row>
    <row r="201" spans="1:11" ht="12.75" hidden="1" customHeight="1" x14ac:dyDescent="0.2">
      <c r="A201" s="38"/>
      <c r="B201" s="87" t="s">
        <v>160</v>
      </c>
      <c r="C201" s="75">
        <v>0</v>
      </c>
      <c r="D201" s="75">
        <v>0</v>
      </c>
      <c r="E201" s="74">
        <v>0</v>
      </c>
      <c r="F201" s="74">
        <f>[1]ö_120_Felu_Beruh!AA288</f>
        <v>0</v>
      </c>
      <c r="G201" s="74">
        <f t="shared" si="7"/>
        <v>0</v>
      </c>
      <c r="H201" s="37"/>
      <c r="I201" s="27"/>
      <c r="J201" s="27"/>
      <c r="K201" s="27"/>
    </row>
    <row r="202" spans="1:11" ht="12.75" hidden="1" customHeight="1" x14ac:dyDescent="0.2">
      <c r="A202" s="38"/>
      <c r="B202" s="87" t="s">
        <v>161</v>
      </c>
      <c r="C202" s="75">
        <v>0</v>
      </c>
      <c r="D202" s="75">
        <v>0</v>
      </c>
      <c r="E202" s="74">
        <v>0</v>
      </c>
      <c r="F202" s="74">
        <f>[1]ö_120_Felu_Beruh!AA259</f>
        <v>0</v>
      </c>
      <c r="G202" s="74">
        <f t="shared" si="7"/>
        <v>0</v>
      </c>
      <c r="H202" s="37"/>
      <c r="I202" s="27"/>
      <c r="J202" s="27"/>
      <c r="K202" s="27"/>
    </row>
    <row r="203" spans="1:11" ht="12.75" hidden="1" customHeight="1" x14ac:dyDescent="0.2">
      <c r="A203" s="38"/>
      <c r="B203" s="59" t="s">
        <v>162</v>
      </c>
      <c r="C203" s="75">
        <v>0</v>
      </c>
      <c r="D203" s="75">
        <v>0</v>
      </c>
      <c r="E203" s="74">
        <v>0</v>
      </c>
      <c r="F203" s="74">
        <f>[1]ö_120_Felu_Beruh!AA261+[1]ö_120_Felu_Beruh!AA263</f>
        <v>0</v>
      </c>
      <c r="G203" s="74">
        <f t="shared" si="7"/>
        <v>0</v>
      </c>
      <c r="H203" s="37"/>
      <c r="I203" s="27"/>
      <c r="J203" s="27"/>
      <c r="K203" s="27"/>
    </row>
    <row r="204" spans="1:11" ht="12.75" hidden="1" customHeight="1" x14ac:dyDescent="0.2">
      <c r="A204" s="38"/>
      <c r="B204" s="59" t="s">
        <v>163</v>
      </c>
      <c r="C204" s="75">
        <v>0</v>
      </c>
      <c r="D204" s="75">
        <v>0</v>
      </c>
      <c r="E204" s="74">
        <v>0</v>
      </c>
      <c r="F204" s="74">
        <f>[1]ö_120_Felu_Beruh!AA260</f>
        <v>0</v>
      </c>
      <c r="G204" s="74">
        <f t="shared" si="7"/>
        <v>0</v>
      </c>
      <c r="H204" s="37"/>
      <c r="I204" s="27"/>
      <c r="J204" s="27"/>
      <c r="K204" s="27"/>
    </row>
    <row r="205" spans="1:11" ht="12.75" hidden="1" customHeight="1" x14ac:dyDescent="0.2">
      <c r="A205" s="38"/>
      <c r="B205" s="59" t="s">
        <v>164</v>
      </c>
      <c r="C205" s="75">
        <v>0</v>
      </c>
      <c r="D205" s="75">
        <v>0</v>
      </c>
      <c r="E205" s="74">
        <v>0</v>
      </c>
      <c r="F205" s="74">
        <f>[1]ö_052_PmKab_!AA27</f>
        <v>0</v>
      </c>
      <c r="G205" s="74">
        <f t="shared" si="7"/>
        <v>0</v>
      </c>
      <c r="H205" s="37"/>
      <c r="I205" s="27"/>
      <c r="J205" s="27"/>
      <c r="K205" s="27"/>
    </row>
    <row r="206" spans="1:11" ht="12.75" hidden="1" customHeight="1" x14ac:dyDescent="0.2">
      <c r="A206" s="38"/>
      <c r="B206" s="59" t="s">
        <v>165</v>
      </c>
      <c r="C206" s="75">
        <v>0</v>
      </c>
      <c r="D206" s="75">
        <v>0</v>
      </c>
      <c r="E206" s="74">
        <v>0</v>
      </c>
      <c r="F206" s="74">
        <f>[1]ö_120_Felu_Beruh!AA262</f>
        <v>0</v>
      </c>
      <c r="G206" s="74">
        <f t="shared" si="7"/>
        <v>0</v>
      </c>
      <c r="H206" s="37"/>
      <c r="I206" s="27"/>
      <c r="J206" s="27"/>
      <c r="K206" s="27"/>
    </row>
    <row r="207" spans="1:11" ht="12.75" hidden="1" customHeight="1" x14ac:dyDescent="0.2">
      <c r="A207" s="38"/>
      <c r="B207" s="87" t="s">
        <v>166</v>
      </c>
      <c r="C207" s="75">
        <v>0</v>
      </c>
      <c r="D207" s="75">
        <v>0</v>
      </c>
      <c r="E207" s="74">
        <v>0</v>
      </c>
      <c r="F207" s="74">
        <f>[1]ö_120_Felu_Beruh!AA280+[1]ö_120_Felu_Beruh!AA281</f>
        <v>0</v>
      </c>
      <c r="G207" s="74">
        <f t="shared" si="7"/>
        <v>0</v>
      </c>
      <c r="H207" s="37"/>
      <c r="I207" s="27"/>
      <c r="J207" s="27"/>
      <c r="K207" s="27"/>
    </row>
    <row r="208" spans="1:11" ht="12.75" hidden="1" customHeight="1" x14ac:dyDescent="0.2">
      <c r="A208" s="38"/>
      <c r="B208" s="59" t="s">
        <v>167</v>
      </c>
      <c r="C208" s="75">
        <v>0</v>
      </c>
      <c r="D208" s="75">
        <v>0</v>
      </c>
      <c r="E208" s="74">
        <v>0</v>
      </c>
      <c r="F208" s="74">
        <f>[1]ö_120_Felu_Beruh!AA294+[1]ö_120_Felu_Beruh!AA295</f>
        <v>0</v>
      </c>
      <c r="G208" s="74">
        <f t="shared" si="7"/>
        <v>0</v>
      </c>
      <c r="H208" s="37"/>
      <c r="I208" s="27"/>
      <c r="J208" s="27"/>
      <c r="K208" s="27"/>
    </row>
    <row r="209" spans="1:11" ht="5.0999999999999996" hidden="1" customHeight="1" x14ac:dyDescent="0.2">
      <c r="A209" s="38"/>
      <c r="B209" s="50"/>
      <c r="C209" s="40"/>
      <c r="D209" s="40" t="s">
        <v>168</v>
      </c>
      <c r="E209" s="41" t="e">
        <v>#VALUE!</v>
      </c>
      <c r="F209" s="41" t="s">
        <v>168</v>
      </c>
      <c r="G209" s="41" t="e">
        <f t="shared" si="7"/>
        <v>#VALUE!</v>
      </c>
      <c r="H209"/>
      <c r="I209" s="27"/>
      <c r="J209" s="27"/>
      <c r="K209" s="27"/>
    </row>
    <row r="210" spans="1:11" ht="12.75" hidden="1" customHeight="1" x14ac:dyDescent="0.2">
      <c r="A210" s="8"/>
      <c r="B210" s="82" t="s">
        <v>169</v>
      </c>
      <c r="C210" s="85">
        <f>SUM(C198:C209)</f>
        <v>44201</v>
      </c>
      <c r="D210" s="85">
        <f>SUM(D198:D209)</f>
        <v>0</v>
      </c>
      <c r="E210" s="85">
        <v>0</v>
      </c>
      <c r="F210" s="85">
        <f>SUM(F198:F209)</f>
        <v>0</v>
      </c>
      <c r="G210" s="85">
        <f t="shared" si="7"/>
        <v>0</v>
      </c>
      <c r="H210" s="54"/>
      <c r="I210" s="27"/>
      <c r="J210" s="27"/>
      <c r="K210" s="27"/>
    </row>
    <row r="211" spans="1:11" ht="6.75" customHeight="1" x14ac:dyDescent="0.25">
      <c r="A211" s="38"/>
      <c r="B211" s="34"/>
      <c r="C211" s="52"/>
      <c r="D211" s="52"/>
      <c r="E211" s="53"/>
      <c r="F211" s="53"/>
      <c r="G211" s="53"/>
      <c r="H211"/>
      <c r="I211" s="27"/>
      <c r="J211" s="27"/>
      <c r="K211" s="27"/>
    </row>
    <row r="212" spans="1:11" ht="12.75" customHeight="1" x14ac:dyDescent="0.25">
      <c r="A212" s="33">
        <v>17</v>
      </c>
      <c r="B212" s="34" t="s">
        <v>170</v>
      </c>
      <c r="C212" s="52"/>
      <c r="D212" s="52"/>
      <c r="E212" s="53"/>
      <c r="F212" s="53"/>
      <c r="G212" s="53"/>
      <c r="H212"/>
      <c r="I212" s="27"/>
      <c r="J212" s="27"/>
      <c r="K212" s="27"/>
    </row>
    <row r="213" spans="1:11" ht="6.75" customHeight="1" x14ac:dyDescent="0.25">
      <c r="A213" s="33"/>
      <c r="B213" s="34"/>
      <c r="C213" s="52"/>
      <c r="D213" s="52"/>
      <c r="E213" s="53"/>
      <c r="F213" s="53"/>
      <c r="G213" s="53"/>
      <c r="H213"/>
      <c r="I213" s="27"/>
      <c r="J213" s="27"/>
      <c r="K213" s="27"/>
    </row>
    <row r="214" spans="1:11" ht="12.75" customHeight="1" x14ac:dyDescent="0.25">
      <c r="A214" s="33">
        <v>18</v>
      </c>
      <c r="B214" s="34" t="s">
        <v>171</v>
      </c>
      <c r="C214" s="52"/>
      <c r="D214" s="52"/>
      <c r="E214" s="53"/>
      <c r="F214" s="53"/>
      <c r="G214" s="53"/>
      <c r="H214"/>
      <c r="I214" s="27"/>
      <c r="J214" s="27"/>
      <c r="K214" s="27"/>
    </row>
    <row r="215" spans="1:11" ht="6.75" customHeight="1" x14ac:dyDescent="0.25">
      <c r="A215" s="33"/>
      <c r="B215" s="34"/>
      <c r="C215" s="52"/>
      <c r="D215" s="52"/>
      <c r="E215" s="53"/>
      <c r="F215" s="53"/>
      <c r="G215" s="53"/>
      <c r="H215"/>
      <c r="I215" s="27"/>
      <c r="J215" s="27"/>
      <c r="K215" s="27"/>
    </row>
    <row r="216" spans="1:11" ht="12.75" customHeight="1" x14ac:dyDescent="0.2">
      <c r="A216" s="38"/>
      <c r="B216" s="59" t="s">
        <v>172</v>
      </c>
      <c r="C216" s="40">
        <v>6350</v>
      </c>
      <c r="D216" s="40">
        <v>6350</v>
      </c>
      <c r="E216" s="41">
        <v>10678</v>
      </c>
      <c r="F216" s="41">
        <f>[1]ö_120_Felu_Beruh!AA311</f>
        <v>17028</v>
      </c>
      <c r="G216" s="41">
        <f>F216-D216</f>
        <v>10678</v>
      </c>
      <c r="H216" s="37"/>
      <c r="I216" s="27"/>
      <c r="J216" s="27"/>
      <c r="K216" s="27"/>
    </row>
    <row r="217" spans="1:11" ht="12.75" customHeight="1" x14ac:dyDescent="0.2">
      <c r="A217" s="38"/>
      <c r="B217" s="59" t="s">
        <v>173</v>
      </c>
      <c r="C217" s="40"/>
      <c r="D217" s="40">
        <v>5000</v>
      </c>
      <c r="E217" s="41">
        <v>0</v>
      </c>
      <c r="F217" s="41">
        <f>[1]ö_085_IGI_Kiad!AA105</f>
        <v>5000</v>
      </c>
      <c r="G217" s="41">
        <f>F217-D217</f>
        <v>0</v>
      </c>
      <c r="H217" s="37"/>
      <c r="I217" s="27"/>
      <c r="J217" s="27"/>
      <c r="K217" s="27"/>
    </row>
    <row r="218" spans="1:11" ht="12.75" hidden="1" customHeight="1" x14ac:dyDescent="0.2">
      <c r="A218" s="38"/>
      <c r="B218" s="42" t="s">
        <v>174</v>
      </c>
      <c r="C218" s="40"/>
      <c r="D218" s="40">
        <v>0</v>
      </c>
      <c r="E218" s="41">
        <v>0</v>
      </c>
      <c r="F218" s="41">
        <f>[1]ö_054_IK_Pm!AA26</f>
        <v>0</v>
      </c>
      <c r="G218" s="41">
        <f>F218-D218</f>
        <v>0</v>
      </c>
      <c r="H218" s="37"/>
      <c r="I218" s="27"/>
      <c r="J218" s="27"/>
      <c r="K218" s="27"/>
    </row>
    <row r="219" spans="1:11" ht="12.75" hidden="1" customHeight="1" x14ac:dyDescent="0.2">
      <c r="A219" s="38"/>
      <c r="B219" s="60" t="s">
        <v>175</v>
      </c>
      <c r="C219" s="40"/>
      <c r="D219" s="40">
        <v>0</v>
      </c>
      <c r="E219" s="41">
        <v>0</v>
      </c>
      <c r="F219" s="41">
        <f>[1]ö_120_Felu_Beruh!AA320</f>
        <v>0</v>
      </c>
      <c r="G219" s="41">
        <f>F219-D219</f>
        <v>0</v>
      </c>
      <c r="H219"/>
      <c r="I219" s="27"/>
      <c r="J219" s="27"/>
      <c r="K219" s="27"/>
    </row>
    <row r="220" spans="1:11" ht="5.0999999999999996" customHeight="1" x14ac:dyDescent="0.25">
      <c r="A220" s="38"/>
      <c r="B220" s="34"/>
      <c r="C220" s="52"/>
      <c r="D220" s="52"/>
      <c r="E220" s="53"/>
      <c r="F220" s="53"/>
      <c r="G220" s="53"/>
      <c r="H220"/>
      <c r="I220" s="27"/>
      <c r="J220" s="27"/>
      <c r="K220" s="27"/>
    </row>
    <row r="221" spans="1:11" ht="12.75" customHeight="1" x14ac:dyDescent="0.25">
      <c r="A221" s="38"/>
      <c r="B221" s="34" t="s">
        <v>176</v>
      </c>
      <c r="C221" s="53">
        <f>SUM(C216:C220)</f>
        <v>6350</v>
      </c>
      <c r="D221" s="53">
        <f>SUM(D216:D220)</f>
        <v>11350</v>
      </c>
      <c r="E221" s="53">
        <v>10678</v>
      </c>
      <c r="F221" s="53">
        <f>SUM(F216:F220)</f>
        <v>22028</v>
      </c>
      <c r="G221" s="53">
        <f>F221-D221</f>
        <v>10678</v>
      </c>
      <c r="H221" s="54">
        <f>[1]T_4_KÖT!L34-F221</f>
        <v>0</v>
      </c>
      <c r="I221" s="27"/>
      <c r="J221" s="27"/>
      <c r="K221" s="27"/>
    </row>
    <row r="222" spans="1:11" ht="6.75" customHeight="1" x14ac:dyDescent="0.25">
      <c r="A222" s="38"/>
      <c r="B222" s="34"/>
      <c r="C222" s="53"/>
      <c r="D222" s="53"/>
      <c r="E222" s="53"/>
      <c r="F222" s="53"/>
      <c r="G222" s="53"/>
      <c r="H222" s="54"/>
      <c r="I222" s="27"/>
      <c r="J222" s="27"/>
      <c r="K222" s="27"/>
    </row>
    <row r="223" spans="1:11" ht="12.75" customHeight="1" x14ac:dyDescent="0.25">
      <c r="A223" s="33">
        <v>19</v>
      </c>
      <c r="B223" s="34" t="s">
        <v>177</v>
      </c>
      <c r="C223" s="53"/>
      <c r="D223" s="53"/>
      <c r="E223" s="53"/>
      <c r="F223" s="53"/>
      <c r="G223" s="53"/>
      <c r="H223" s="54"/>
      <c r="I223" s="27"/>
      <c r="J223" s="27"/>
      <c r="K223" s="27"/>
    </row>
    <row r="224" spans="1:11" ht="6.75" customHeight="1" x14ac:dyDescent="0.25">
      <c r="A224" s="33"/>
      <c r="B224" s="34"/>
      <c r="C224" s="53"/>
      <c r="D224" s="53"/>
      <c r="E224" s="53"/>
      <c r="F224" s="53"/>
      <c r="G224" s="53"/>
      <c r="H224" s="54"/>
      <c r="I224" s="27"/>
      <c r="J224" s="27"/>
      <c r="K224" s="27"/>
    </row>
    <row r="225" spans="1:11" ht="12.75" customHeight="1" x14ac:dyDescent="0.2">
      <c r="A225" s="38"/>
      <c r="B225" s="60" t="s">
        <v>178</v>
      </c>
      <c r="C225" s="40">
        <v>22860</v>
      </c>
      <c r="D225" s="40">
        <v>19050</v>
      </c>
      <c r="E225" s="41">
        <v>0</v>
      </c>
      <c r="F225" s="41">
        <f>[1]ö_120_Felu_Beruh!AA376</f>
        <v>19050</v>
      </c>
      <c r="G225" s="41">
        <f t="shared" ref="G225:G237" si="8">F225-D225</f>
        <v>0</v>
      </c>
      <c r="H225" s="54"/>
      <c r="I225" s="27"/>
      <c r="J225" s="27"/>
      <c r="K225" s="27"/>
    </row>
    <row r="226" spans="1:11" ht="12.75" customHeight="1" x14ac:dyDescent="0.2">
      <c r="A226" s="38"/>
      <c r="B226" s="42" t="s">
        <v>179</v>
      </c>
      <c r="C226" s="40">
        <v>0</v>
      </c>
      <c r="D226" s="40">
        <v>18796</v>
      </c>
      <c r="E226" s="41">
        <v>0</v>
      </c>
      <c r="F226" s="41">
        <f>'[1]ö_101_Beruh,Felúj.Üz. '!AA35</f>
        <v>18796</v>
      </c>
      <c r="G226" s="41">
        <f t="shared" si="8"/>
        <v>0</v>
      </c>
      <c r="H226" s="54"/>
      <c r="I226" s="27"/>
      <c r="J226" s="27"/>
      <c r="K226" s="27"/>
    </row>
    <row r="227" spans="1:11" ht="12.75" customHeight="1" x14ac:dyDescent="0.2">
      <c r="A227" s="38"/>
      <c r="B227" s="42" t="s">
        <v>180</v>
      </c>
      <c r="C227" s="40">
        <v>0</v>
      </c>
      <c r="D227" s="40">
        <v>17101</v>
      </c>
      <c r="E227" s="41">
        <v>0</v>
      </c>
      <c r="F227" s="41">
        <f>[1]ö_120_Felu_Beruh!AA340</f>
        <v>17101</v>
      </c>
      <c r="G227" s="41">
        <f t="shared" si="8"/>
        <v>0</v>
      </c>
      <c r="H227" s="54"/>
      <c r="I227" s="27"/>
      <c r="J227" s="27"/>
      <c r="K227" s="27"/>
    </row>
    <row r="228" spans="1:11" ht="12.75" customHeight="1" x14ac:dyDescent="0.2">
      <c r="A228" s="38"/>
      <c r="B228" s="60" t="s">
        <v>181</v>
      </c>
      <c r="C228" s="40">
        <v>7874</v>
      </c>
      <c r="D228" s="40">
        <v>0</v>
      </c>
      <c r="E228" s="41">
        <v>2520</v>
      </c>
      <c r="F228" s="41">
        <f>[1]ö_120_Felu_Beruh!AA352</f>
        <v>2520</v>
      </c>
      <c r="G228" s="41">
        <f t="shared" si="8"/>
        <v>2520</v>
      </c>
      <c r="H228" s="54"/>
      <c r="I228" s="27"/>
      <c r="J228" s="27"/>
      <c r="K228" s="27"/>
    </row>
    <row r="229" spans="1:11" ht="12.75" customHeight="1" x14ac:dyDescent="0.2">
      <c r="A229" s="38"/>
      <c r="B229" s="39" t="s">
        <v>131</v>
      </c>
      <c r="C229" s="40">
        <v>3810</v>
      </c>
      <c r="D229" s="40">
        <v>0</v>
      </c>
      <c r="E229" s="41">
        <v>222250</v>
      </c>
      <c r="F229" s="41">
        <v>222250</v>
      </c>
      <c r="G229" s="41">
        <f t="shared" si="8"/>
        <v>222250</v>
      </c>
      <c r="H229" s="54"/>
      <c r="I229" s="27"/>
      <c r="J229" s="27"/>
      <c r="K229" s="27"/>
    </row>
    <row r="230" spans="1:11" ht="12.75" hidden="1" customHeight="1" x14ac:dyDescent="0.2">
      <c r="A230" s="38"/>
      <c r="B230" s="60" t="s">
        <v>182</v>
      </c>
      <c r="C230" s="40">
        <v>13970</v>
      </c>
      <c r="D230" s="40">
        <v>0</v>
      </c>
      <c r="E230" s="41">
        <v>0</v>
      </c>
      <c r="F230" s="41">
        <f>[1]ö_180_beruFelu!AA106</f>
        <v>0</v>
      </c>
      <c r="G230" s="41">
        <f t="shared" si="8"/>
        <v>0</v>
      </c>
      <c r="H230" s="54"/>
      <c r="I230" s="27"/>
      <c r="J230" s="27"/>
      <c r="K230" s="27"/>
    </row>
    <row r="231" spans="1:11" ht="12.75" hidden="1" customHeight="1" x14ac:dyDescent="0.2">
      <c r="A231" s="38"/>
      <c r="B231" s="42" t="s">
        <v>183</v>
      </c>
      <c r="C231" s="53">
        <v>0</v>
      </c>
      <c r="D231" s="40">
        <v>0</v>
      </c>
      <c r="E231" s="41">
        <v>0</v>
      </c>
      <c r="F231" s="41">
        <f>[1]ö_180_beruFelu!AA89</f>
        <v>0</v>
      </c>
      <c r="G231" s="41">
        <f t="shared" si="8"/>
        <v>0</v>
      </c>
      <c r="H231" s="54"/>
      <c r="I231" s="27"/>
      <c r="J231" s="27"/>
      <c r="K231" s="27"/>
    </row>
    <row r="232" spans="1:11" ht="12.75" hidden="1" customHeight="1" x14ac:dyDescent="0.2">
      <c r="A232" s="38"/>
      <c r="B232" s="60" t="s">
        <v>184</v>
      </c>
      <c r="C232" s="40">
        <v>0</v>
      </c>
      <c r="D232" s="40">
        <v>0</v>
      </c>
      <c r="E232" s="41">
        <v>0</v>
      </c>
      <c r="F232" s="41">
        <f>[1]ö_120_Felu_Beruh!AA384</f>
        <v>0</v>
      </c>
      <c r="G232" s="41">
        <f t="shared" si="8"/>
        <v>0</v>
      </c>
      <c r="H232" s="54"/>
      <c r="I232" s="27"/>
      <c r="J232" s="27"/>
      <c r="K232" s="27"/>
    </row>
    <row r="233" spans="1:11" ht="12.75" hidden="1" customHeight="1" x14ac:dyDescent="0.2">
      <c r="A233" s="38"/>
      <c r="B233" s="60" t="s">
        <v>185</v>
      </c>
      <c r="C233" s="40">
        <v>0</v>
      </c>
      <c r="D233" s="40">
        <v>0</v>
      </c>
      <c r="E233" s="41">
        <v>0</v>
      </c>
      <c r="F233" s="41">
        <f>[1]ö_121_IK_Beru!AA512</f>
        <v>0</v>
      </c>
      <c r="G233" s="41">
        <f t="shared" si="8"/>
        <v>0</v>
      </c>
      <c r="H233" s="54"/>
      <c r="I233" s="27"/>
      <c r="J233" s="27"/>
      <c r="K233" s="27"/>
    </row>
    <row r="234" spans="1:11" ht="12.75" hidden="1" customHeight="1" x14ac:dyDescent="0.2">
      <c r="A234" s="38"/>
      <c r="B234" s="60" t="s">
        <v>186</v>
      </c>
      <c r="C234" s="40">
        <v>0</v>
      </c>
      <c r="D234" s="40">
        <v>0</v>
      </c>
      <c r="E234" s="41">
        <v>0</v>
      </c>
      <c r="F234" s="41">
        <f>[1]ö_121_IK_Beru!AA516</f>
        <v>0</v>
      </c>
      <c r="G234" s="41">
        <f t="shared" si="8"/>
        <v>0</v>
      </c>
      <c r="H234" s="54"/>
      <c r="I234" s="27"/>
      <c r="J234" s="27"/>
      <c r="K234" s="27"/>
    </row>
    <row r="235" spans="1:11" ht="12.75" hidden="1" customHeight="1" x14ac:dyDescent="0.2">
      <c r="A235" s="38"/>
      <c r="B235" s="42" t="s">
        <v>187</v>
      </c>
      <c r="C235" s="40">
        <v>0</v>
      </c>
      <c r="D235" s="40">
        <v>0</v>
      </c>
      <c r="E235" s="41">
        <v>0</v>
      </c>
      <c r="F235" s="41">
        <f>[1]ö_010_IK_!AA91</f>
        <v>0</v>
      </c>
      <c r="G235" s="41">
        <f t="shared" si="8"/>
        <v>0</v>
      </c>
      <c r="H235" s="54"/>
      <c r="I235" s="27"/>
      <c r="J235" s="27"/>
      <c r="K235" s="27"/>
    </row>
    <row r="236" spans="1:11" ht="12.75" hidden="1" customHeight="1" x14ac:dyDescent="0.2">
      <c r="A236" s="38"/>
      <c r="B236" s="60" t="s">
        <v>188</v>
      </c>
      <c r="C236" s="40">
        <v>0</v>
      </c>
      <c r="D236" s="40">
        <v>0</v>
      </c>
      <c r="E236" s="41">
        <v>0</v>
      </c>
      <c r="F236" s="41">
        <f>[1]ö_120_Felu_Beruh!AA380</f>
        <v>0</v>
      </c>
      <c r="G236" s="41">
        <f t="shared" si="8"/>
        <v>0</v>
      </c>
      <c r="H236" s="54"/>
      <c r="I236" s="27"/>
      <c r="J236" s="27"/>
      <c r="K236" s="27"/>
    </row>
    <row r="237" spans="1:11" ht="12.75" hidden="1" customHeight="1" x14ac:dyDescent="0.2">
      <c r="A237" s="38"/>
      <c r="B237" s="60" t="s">
        <v>189</v>
      </c>
      <c r="C237" s="40"/>
      <c r="D237" s="40">
        <v>0</v>
      </c>
      <c r="E237" s="41">
        <v>0</v>
      </c>
      <c r="F237" s="41">
        <f>[1]ö_010_IK_!AA92</f>
        <v>0</v>
      </c>
      <c r="G237" s="41">
        <f t="shared" si="8"/>
        <v>0</v>
      </c>
      <c r="H237" s="54"/>
      <c r="I237" s="27"/>
      <c r="J237" s="27"/>
      <c r="K237" s="27"/>
    </row>
    <row r="238" spans="1:11" ht="5.0999999999999996" customHeight="1" x14ac:dyDescent="0.25">
      <c r="A238" s="33"/>
      <c r="B238" s="34"/>
      <c r="C238" s="53"/>
      <c r="D238" s="53"/>
      <c r="E238" s="53"/>
      <c r="F238" s="53"/>
      <c r="G238" s="53"/>
      <c r="H238" s="54"/>
      <c r="I238" s="27"/>
      <c r="J238" s="27"/>
      <c r="K238" s="27"/>
    </row>
    <row r="239" spans="1:11" ht="12.75" customHeight="1" x14ac:dyDescent="0.25">
      <c r="A239" s="33"/>
      <c r="B239" s="34" t="s">
        <v>190</v>
      </c>
      <c r="C239" s="53">
        <f>SUM(C225:C238)</f>
        <v>48514</v>
      </c>
      <c r="D239" s="53">
        <f>SUM(D225:D238)</f>
        <v>54947</v>
      </c>
      <c r="E239" s="53">
        <v>224770</v>
      </c>
      <c r="F239" s="53">
        <f>SUM(F225:F238)</f>
        <v>279717</v>
      </c>
      <c r="G239" s="53">
        <f>F239-D239</f>
        <v>224770</v>
      </c>
      <c r="H239" s="54">
        <f>[1]T_4_KÖT!L35-F239</f>
        <v>0</v>
      </c>
      <c r="I239" s="27"/>
      <c r="J239" s="27"/>
      <c r="K239" s="27"/>
    </row>
    <row r="240" spans="1:11" ht="9.9499999999999993" customHeight="1" x14ac:dyDescent="0.25">
      <c r="A240" s="38"/>
      <c r="B240" s="34"/>
      <c r="C240" s="53"/>
      <c r="D240" s="53"/>
      <c r="E240" s="53">
        <v>0</v>
      </c>
      <c r="F240" s="53"/>
      <c r="G240" s="53">
        <f>F240-D240</f>
        <v>0</v>
      </c>
      <c r="H240" s="54"/>
      <c r="I240" s="27"/>
      <c r="J240" s="27"/>
      <c r="K240" s="27"/>
    </row>
    <row r="241" spans="1:11" ht="20.100000000000001" customHeight="1" x14ac:dyDescent="0.2">
      <c r="A241" s="38"/>
      <c r="B241" s="88" t="s">
        <v>191</v>
      </c>
      <c r="C241" s="89">
        <f>C70+C92+C98+C100+C102+C114+C135+C145+C151+C153+C161+C163+C182+C184+C186+C192+C210+C212+C221+C239</f>
        <v>1617637</v>
      </c>
      <c r="D241" s="89">
        <f>D70+D92+D98+D100+D102+D114+D135+D145+D151+D153+D161+D163+D182+D184+D186+D192+D210+D212+D221+D239</f>
        <v>1777032</v>
      </c>
      <c r="E241" s="89">
        <v>833412</v>
      </c>
      <c r="F241" s="89">
        <f>F70+F92+F98+F100+F102+F114+F135+F145+F151+F153+F161+F163+F182+F184+F186+F192+F210+F212+F221+F239</f>
        <v>2610444</v>
      </c>
      <c r="G241" s="89">
        <f>F241-D241</f>
        <v>833412</v>
      </c>
      <c r="H241" s="54">
        <f>[1]T_4_KÖT!L37-F241</f>
        <v>0</v>
      </c>
      <c r="I241" s="27"/>
      <c r="J241" s="27"/>
      <c r="K241" s="27"/>
    </row>
    <row r="242" spans="1:11" ht="9.9499999999999993" customHeight="1" x14ac:dyDescent="0.25">
      <c r="A242" s="38"/>
      <c r="B242" s="34"/>
      <c r="C242" s="53"/>
      <c r="D242" s="53"/>
      <c r="E242" s="53"/>
      <c r="F242" s="53"/>
      <c r="G242" s="53"/>
      <c r="H242" s="54"/>
      <c r="I242" s="27"/>
      <c r="J242" s="27"/>
      <c r="K242" s="27"/>
    </row>
    <row r="243" spans="1:11" ht="20.100000000000001" customHeight="1" x14ac:dyDescent="0.2">
      <c r="A243" s="31" t="s">
        <v>192</v>
      </c>
      <c r="B243" s="32" t="s">
        <v>193</v>
      </c>
      <c r="C243" s="53"/>
      <c r="D243" s="53"/>
      <c r="E243" s="53"/>
      <c r="F243" s="53"/>
      <c r="G243" s="53"/>
      <c r="H243" s="54"/>
      <c r="I243" s="27"/>
      <c r="J243" s="27"/>
      <c r="K243" s="27"/>
    </row>
    <row r="244" spans="1:11" ht="6.75" customHeight="1" x14ac:dyDescent="0.2">
      <c r="A244" s="90"/>
      <c r="B244" s="91"/>
      <c r="C244" s="53"/>
      <c r="D244" s="53"/>
      <c r="E244" s="53"/>
      <c r="F244" s="53"/>
      <c r="G244" s="53"/>
      <c r="H244" s="54"/>
      <c r="I244" s="27"/>
      <c r="J244" s="27"/>
      <c r="K244" s="27"/>
    </row>
    <row r="245" spans="1:11" ht="12.75" customHeight="1" x14ac:dyDescent="0.25">
      <c r="A245" s="33">
        <v>1</v>
      </c>
      <c r="B245" s="34" t="s">
        <v>194</v>
      </c>
      <c r="C245" s="55"/>
      <c r="D245" s="56"/>
      <c r="E245" s="41"/>
      <c r="F245" s="41"/>
      <c r="G245" s="41"/>
      <c r="H245" s="54"/>
      <c r="I245" s="27"/>
      <c r="J245" s="27"/>
      <c r="K245" s="27"/>
    </row>
    <row r="246" spans="1:11" ht="6.75" customHeight="1" x14ac:dyDescent="0.25">
      <c r="A246" s="33"/>
      <c r="B246" s="34"/>
      <c r="C246" s="53"/>
      <c r="D246" s="53"/>
      <c r="E246" s="53"/>
      <c r="F246" s="53"/>
      <c r="G246" s="53"/>
      <c r="H246" s="54"/>
      <c r="I246" s="27"/>
      <c r="J246" s="27"/>
      <c r="K246" s="27"/>
    </row>
    <row r="247" spans="1:11" ht="12.75" customHeight="1" x14ac:dyDescent="0.25">
      <c r="A247" s="33">
        <v>2</v>
      </c>
      <c r="B247" s="34" t="s">
        <v>195</v>
      </c>
      <c r="C247" s="53"/>
      <c r="D247" s="53"/>
      <c r="E247" s="53"/>
      <c r="F247" s="53"/>
      <c r="G247" s="53"/>
      <c r="H247" s="54"/>
      <c r="I247" s="27"/>
      <c r="J247" s="27"/>
      <c r="K247" s="27"/>
    </row>
    <row r="248" spans="1:11" ht="6.75" hidden="1" customHeight="1" x14ac:dyDescent="0.25">
      <c r="A248" s="33"/>
      <c r="B248" s="34"/>
      <c r="C248" s="53"/>
      <c r="D248" s="53"/>
      <c r="E248" s="53"/>
      <c r="F248" s="53"/>
      <c r="G248" s="53"/>
      <c r="H248" s="54"/>
      <c r="I248" s="27"/>
      <c r="J248" s="27"/>
      <c r="K248" s="27"/>
    </row>
    <row r="249" spans="1:11" ht="12.75" hidden="1" customHeight="1" x14ac:dyDescent="0.2">
      <c r="A249" s="38"/>
      <c r="B249" s="42" t="s">
        <v>196</v>
      </c>
      <c r="C249" s="74">
        <v>0</v>
      </c>
      <c r="D249" s="74">
        <v>0</v>
      </c>
      <c r="E249" s="41"/>
      <c r="F249" s="41">
        <f>[1]ö_105_IK_Környvéd_K_B!AA16</f>
        <v>0</v>
      </c>
      <c r="G249" s="41"/>
      <c r="H249" s="54"/>
      <c r="I249" s="27"/>
      <c r="J249" s="27"/>
      <c r="K249" s="27"/>
    </row>
    <row r="250" spans="1:11" ht="12.75" hidden="1" customHeight="1" x14ac:dyDescent="0.2">
      <c r="A250" s="38"/>
      <c r="B250" s="42" t="s">
        <v>197</v>
      </c>
      <c r="C250" s="53"/>
      <c r="D250" s="53"/>
      <c r="E250" s="41"/>
      <c r="F250" s="41">
        <f>[1]ö_105_IK_Környvéd_K_B!AA20</f>
        <v>0</v>
      </c>
      <c r="G250" s="41"/>
      <c r="H250" s="54"/>
      <c r="I250" s="27"/>
      <c r="J250" s="27"/>
      <c r="K250" s="27"/>
    </row>
    <row r="251" spans="1:11" ht="5.0999999999999996" hidden="1" customHeight="1" x14ac:dyDescent="0.25">
      <c r="A251" s="33"/>
      <c r="B251" s="34"/>
      <c r="C251" s="53"/>
      <c r="D251" s="53"/>
      <c r="E251" s="53"/>
      <c r="F251" s="53"/>
      <c r="G251" s="53"/>
      <c r="H251" s="54"/>
      <c r="I251" s="27"/>
      <c r="J251" s="27"/>
      <c r="K251" s="27"/>
    </row>
    <row r="252" spans="1:11" ht="12.75" hidden="1" customHeight="1" x14ac:dyDescent="0.25">
      <c r="A252" s="33"/>
      <c r="B252" s="34" t="s">
        <v>198</v>
      </c>
      <c r="C252" s="53">
        <f>SUM(C249:C251)</f>
        <v>0</v>
      </c>
      <c r="D252" s="53">
        <f>SUM(D249:D251)</f>
        <v>0</v>
      </c>
      <c r="E252" s="53"/>
      <c r="F252" s="53">
        <f>SUM(F249:F251)</f>
        <v>0</v>
      </c>
      <c r="G252" s="53"/>
      <c r="H252" s="54">
        <f>[1]T_4_KÖT!L42-F252</f>
        <v>0</v>
      </c>
      <c r="I252" s="27"/>
      <c r="J252" s="27"/>
      <c r="K252" s="27"/>
    </row>
    <row r="253" spans="1:11" ht="6.75" customHeight="1" x14ac:dyDescent="0.25">
      <c r="A253" s="33"/>
      <c r="B253" s="34"/>
      <c r="C253" s="53"/>
      <c r="D253" s="53"/>
      <c r="E253" s="53"/>
      <c r="F253" s="53"/>
      <c r="G253" s="53"/>
      <c r="H253" s="54"/>
      <c r="I253" s="27"/>
      <c r="J253" s="27"/>
      <c r="K253" s="27"/>
    </row>
    <row r="254" spans="1:11" ht="12.75" customHeight="1" x14ac:dyDescent="0.25">
      <c r="A254" s="33">
        <v>3</v>
      </c>
      <c r="B254" s="34" t="s">
        <v>199</v>
      </c>
      <c r="C254" s="53"/>
      <c r="D254" s="53"/>
      <c r="E254" s="53"/>
      <c r="F254" s="53"/>
      <c r="G254" s="53"/>
      <c r="H254" s="54"/>
      <c r="I254" s="27"/>
      <c r="J254" s="27"/>
      <c r="K254" s="27"/>
    </row>
    <row r="255" spans="1:11" ht="6.75" customHeight="1" x14ac:dyDescent="0.25">
      <c r="A255" s="33"/>
      <c r="B255" s="34"/>
      <c r="C255" s="53"/>
      <c r="D255" s="53"/>
      <c r="E255" s="53"/>
      <c r="F255" s="53"/>
      <c r="G255" s="53"/>
      <c r="H255" s="54"/>
      <c r="I255" s="27"/>
      <c r="J255" s="27"/>
      <c r="K255" s="27"/>
    </row>
    <row r="256" spans="1:11" ht="12.75" customHeight="1" x14ac:dyDescent="0.25">
      <c r="A256" s="33">
        <v>4</v>
      </c>
      <c r="B256" s="34" t="s">
        <v>200</v>
      </c>
      <c r="C256" s="53"/>
      <c r="D256" s="53"/>
      <c r="E256" s="53"/>
      <c r="F256" s="53"/>
      <c r="G256" s="53"/>
      <c r="H256" s="54"/>
      <c r="I256" s="27"/>
      <c r="J256" s="27"/>
      <c r="K256" s="27"/>
    </row>
    <row r="257" spans="1:11" ht="6.75" customHeight="1" x14ac:dyDescent="0.25">
      <c r="A257" s="33"/>
      <c r="B257" s="34"/>
      <c r="C257" s="53"/>
      <c r="D257" s="53"/>
      <c r="E257" s="53"/>
      <c r="F257" s="53"/>
      <c r="G257" s="53"/>
      <c r="H257" s="54"/>
      <c r="I257" s="27"/>
      <c r="J257" s="27"/>
      <c r="K257" s="27"/>
    </row>
    <row r="258" spans="1:11" ht="12.75" customHeight="1" x14ac:dyDescent="0.2">
      <c r="A258" s="38"/>
      <c r="B258" s="50" t="s">
        <v>201</v>
      </c>
      <c r="C258" s="74">
        <v>25400</v>
      </c>
      <c r="D258" s="74">
        <v>25400</v>
      </c>
      <c r="E258" s="74">
        <v>26569</v>
      </c>
      <c r="F258" s="74">
        <f>[1]ö_121_IK_Beru!AA527</f>
        <v>51969</v>
      </c>
      <c r="G258" s="74">
        <f>F258-D258</f>
        <v>26569</v>
      </c>
      <c r="H258" s="37"/>
      <c r="I258" s="27"/>
      <c r="J258" s="27"/>
      <c r="K258" s="27"/>
    </row>
    <row r="259" spans="1:11" ht="12.75" customHeight="1" x14ac:dyDescent="0.2">
      <c r="A259" s="38"/>
      <c r="B259" s="50" t="s">
        <v>202</v>
      </c>
      <c r="C259" s="74">
        <v>3810</v>
      </c>
      <c r="D259" s="74">
        <v>5080</v>
      </c>
      <c r="E259" s="74">
        <v>3810</v>
      </c>
      <c r="F259" s="74">
        <f>[1]ö_121_IK_Beru!AA538</f>
        <v>8890</v>
      </c>
      <c r="G259" s="74">
        <f>F259-D259</f>
        <v>3810</v>
      </c>
      <c r="H259" s="37"/>
      <c r="I259" s="27"/>
      <c r="J259" s="27"/>
      <c r="K259" s="27"/>
    </row>
    <row r="260" spans="1:11" ht="6.75" customHeight="1" x14ac:dyDescent="0.25">
      <c r="A260" s="33"/>
      <c r="B260" s="34"/>
      <c r="C260" s="53"/>
      <c r="D260" s="53"/>
      <c r="E260" s="53"/>
      <c r="F260" s="53"/>
      <c r="G260" s="53"/>
      <c r="H260" s="54"/>
      <c r="I260" s="27"/>
      <c r="J260" s="27"/>
      <c r="K260" s="27"/>
    </row>
    <row r="261" spans="1:11" ht="12.75" customHeight="1" x14ac:dyDescent="0.25">
      <c r="A261" s="33"/>
      <c r="B261" s="34" t="s">
        <v>203</v>
      </c>
      <c r="C261" s="68">
        <f>SUM(C258:C260)</f>
        <v>29210</v>
      </c>
      <c r="D261" s="69">
        <f>SUM(D258:D260)</f>
        <v>30480</v>
      </c>
      <c r="E261" s="69">
        <v>30379</v>
      </c>
      <c r="F261" s="69">
        <f>SUM(F258:F260)</f>
        <v>60859</v>
      </c>
      <c r="G261" s="69">
        <f>F261-D261</f>
        <v>30379</v>
      </c>
      <c r="H261" s="54">
        <f>[1]T_4_KÖT!L44-F261</f>
        <v>0</v>
      </c>
      <c r="I261" s="27"/>
      <c r="J261" s="27"/>
      <c r="K261" s="27"/>
    </row>
    <row r="262" spans="1:11" ht="6.75" customHeight="1" x14ac:dyDescent="0.25">
      <c r="A262" s="33"/>
      <c r="B262" s="34"/>
      <c r="C262" s="53"/>
      <c r="D262" s="53"/>
      <c r="E262" s="53"/>
      <c r="F262" s="53"/>
      <c r="G262" s="53"/>
      <c r="H262" s="54"/>
      <c r="I262" s="27"/>
      <c r="J262" s="27"/>
      <c r="K262" s="27"/>
    </row>
    <row r="263" spans="1:11" ht="12.75" customHeight="1" x14ac:dyDescent="0.25">
      <c r="A263" s="33">
        <v>5</v>
      </c>
      <c r="B263" s="34" t="s">
        <v>204</v>
      </c>
      <c r="C263" s="53"/>
      <c r="D263" s="53"/>
      <c r="E263" s="53"/>
      <c r="F263" s="53"/>
      <c r="G263" s="53"/>
      <c r="H263" s="54"/>
      <c r="I263" s="27"/>
      <c r="J263" s="27"/>
      <c r="K263" s="27"/>
    </row>
    <row r="264" spans="1:11" ht="6.75" customHeight="1" x14ac:dyDescent="0.25">
      <c r="A264" s="33"/>
      <c r="B264" s="34"/>
      <c r="C264" s="53"/>
      <c r="D264" s="53"/>
      <c r="E264" s="53"/>
      <c r="F264" s="53"/>
      <c r="G264" s="53"/>
      <c r="H264" s="54"/>
      <c r="I264" s="27"/>
      <c r="J264" s="27"/>
      <c r="K264" s="27"/>
    </row>
    <row r="265" spans="1:11" ht="12.75" customHeight="1" x14ac:dyDescent="0.2">
      <c r="A265" s="38"/>
      <c r="B265" s="39" t="s">
        <v>205</v>
      </c>
      <c r="C265" s="40">
        <v>25400</v>
      </c>
      <c r="D265" s="40">
        <v>25400</v>
      </c>
      <c r="E265" s="41">
        <v>31719</v>
      </c>
      <c r="F265" s="41">
        <f>[1]ö_121_IK_Beru!AA549+[1]ö_121_IK_Beru!AA550</f>
        <v>57119</v>
      </c>
      <c r="G265" s="41">
        <f>F265-D265</f>
        <v>31719</v>
      </c>
      <c r="H265" s="37"/>
      <c r="I265" s="27"/>
      <c r="J265" s="27"/>
      <c r="K265" s="27"/>
    </row>
    <row r="266" spans="1:11" ht="6.75" customHeight="1" x14ac:dyDescent="0.2">
      <c r="A266" s="38"/>
      <c r="B266" s="39"/>
      <c r="C266" s="40"/>
      <c r="D266" s="40"/>
      <c r="E266" s="41"/>
      <c r="F266" s="41"/>
      <c r="G266" s="41"/>
      <c r="H266"/>
      <c r="I266" s="27"/>
      <c r="J266" s="27"/>
      <c r="K266" s="27"/>
    </row>
    <row r="267" spans="1:11" ht="12.75" customHeight="1" x14ac:dyDescent="0.25">
      <c r="A267" s="67"/>
      <c r="B267" s="34" t="s">
        <v>206</v>
      </c>
      <c r="C267" s="68">
        <f>SUM(C265)</f>
        <v>25400</v>
      </c>
      <c r="D267" s="68">
        <f>SUM(D265)</f>
        <v>25400</v>
      </c>
      <c r="E267" s="69">
        <v>31719</v>
      </c>
      <c r="F267" s="69">
        <f>SUM(F265)</f>
        <v>57119</v>
      </c>
      <c r="G267" s="69">
        <f>F267-D267</f>
        <v>31719</v>
      </c>
      <c r="H267" s="54">
        <f>[1]T_4_KÖT!L45-F267</f>
        <v>0</v>
      </c>
      <c r="I267" s="27"/>
      <c r="J267" s="27"/>
      <c r="K267" s="27"/>
    </row>
    <row r="268" spans="1:11" ht="6.75" hidden="1" customHeight="1" thickBot="1" x14ac:dyDescent="0.3">
      <c r="A268" s="73"/>
      <c r="B268" s="62"/>
      <c r="C268" s="64"/>
      <c r="D268" s="64"/>
      <c r="E268" s="64">
        <v>0</v>
      </c>
      <c r="F268" s="64"/>
      <c r="G268" s="64">
        <f>F268-D268</f>
        <v>0</v>
      </c>
      <c r="H268" s="54"/>
      <c r="I268" s="27"/>
      <c r="J268" s="27"/>
      <c r="K268" s="27"/>
    </row>
    <row r="269" spans="1:11" ht="6.75" customHeight="1" x14ac:dyDescent="0.25">
      <c r="A269" s="33"/>
      <c r="B269" s="34"/>
      <c r="C269" s="53"/>
      <c r="D269" s="53"/>
      <c r="E269" s="53"/>
      <c r="F269" s="53"/>
      <c r="G269" s="53"/>
      <c r="H269" s="54"/>
      <c r="I269" s="27"/>
      <c r="J269" s="27"/>
      <c r="K269" s="27"/>
    </row>
    <row r="270" spans="1:11" ht="12.75" customHeight="1" x14ac:dyDescent="0.25">
      <c r="A270" s="33">
        <v>6</v>
      </c>
      <c r="B270" s="34" t="s">
        <v>207</v>
      </c>
      <c r="C270" s="53"/>
      <c r="D270" s="53"/>
      <c r="E270" s="53"/>
      <c r="F270" s="53"/>
      <c r="G270" s="53"/>
      <c r="H270" s="54"/>
      <c r="I270" s="27"/>
      <c r="J270" s="27"/>
      <c r="K270" s="27"/>
    </row>
    <row r="271" spans="1:11" ht="6" customHeight="1" x14ac:dyDescent="0.25">
      <c r="A271" s="33"/>
      <c r="B271" s="34"/>
      <c r="C271" s="53"/>
      <c r="D271" s="53"/>
      <c r="E271" s="53"/>
      <c r="F271" s="53"/>
      <c r="G271" s="53"/>
      <c r="H271" s="54"/>
      <c r="I271" s="27"/>
      <c r="J271" s="27"/>
      <c r="K271" s="27"/>
    </row>
    <row r="272" spans="1:11" ht="12.75" customHeight="1" x14ac:dyDescent="0.2">
      <c r="A272" s="38" t="s">
        <v>15</v>
      </c>
      <c r="B272" s="50" t="s">
        <v>208</v>
      </c>
      <c r="C272" s="40">
        <v>5080</v>
      </c>
      <c r="D272" s="40">
        <v>12700</v>
      </c>
      <c r="E272" s="41">
        <v>3611</v>
      </c>
      <c r="F272" s="41">
        <f>[1]ö_121_IK_Beru!AA568+[1]ö_121_IK_Beru!AA569</f>
        <v>16311</v>
      </c>
      <c r="G272" s="41">
        <f>F272-D272</f>
        <v>3611</v>
      </c>
      <c r="H272" s="37"/>
      <c r="I272" s="27"/>
      <c r="J272" s="27"/>
      <c r="K272" s="27"/>
    </row>
    <row r="273" spans="1:11" ht="12.75" customHeight="1" x14ac:dyDescent="0.2">
      <c r="A273" s="38" t="s">
        <v>17</v>
      </c>
      <c r="B273" s="39" t="s">
        <v>209</v>
      </c>
      <c r="C273" s="40">
        <v>30564</v>
      </c>
      <c r="D273" s="40">
        <v>30564</v>
      </c>
      <c r="E273" s="41">
        <v>1961</v>
      </c>
      <c r="F273" s="41">
        <f>[1]ö_121_IK_Beru!AA574+[1]ö_121_IK_Beru!AA575</f>
        <v>32525</v>
      </c>
      <c r="G273" s="41">
        <f>F273-D273</f>
        <v>1961</v>
      </c>
      <c r="H273" s="37"/>
      <c r="I273" s="27"/>
      <c r="J273" s="27"/>
      <c r="K273" s="27"/>
    </row>
    <row r="274" spans="1:11" ht="12.75" customHeight="1" x14ac:dyDescent="0.2">
      <c r="A274" s="38"/>
      <c r="B274" s="39" t="s">
        <v>210</v>
      </c>
      <c r="C274" s="40">
        <v>0</v>
      </c>
      <c r="D274" s="40">
        <v>0</v>
      </c>
      <c r="E274" s="41">
        <v>137460</v>
      </c>
      <c r="F274" s="41">
        <f>[1]ö_121_IK_Beru!AA588</f>
        <v>137460</v>
      </c>
      <c r="G274" s="41">
        <f>F274-D274</f>
        <v>137460</v>
      </c>
      <c r="H274" s="37"/>
      <c r="I274" s="27"/>
      <c r="J274" s="27"/>
      <c r="K274" s="27"/>
    </row>
    <row r="275" spans="1:11" ht="12.75" hidden="1" customHeight="1" x14ac:dyDescent="0.2">
      <c r="A275" s="38"/>
      <c r="B275" s="50" t="s">
        <v>71</v>
      </c>
      <c r="C275" s="40"/>
      <c r="D275" s="40">
        <v>0</v>
      </c>
      <c r="E275" s="41">
        <v>0</v>
      </c>
      <c r="F275" s="41">
        <f>[1]ö_121_IK_Beru!AA598</f>
        <v>0</v>
      </c>
      <c r="G275" s="41">
        <f>F275-D275</f>
        <v>0</v>
      </c>
      <c r="H275" s="37"/>
      <c r="I275" s="27"/>
      <c r="J275" s="27"/>
      <c r="K275" s="27"/>
    </row>
    <row r="276" spans="1:11" ht="24.95" hidden="1" customHeight="1" x14ac:dyDescent="0.2">
      <c r="A276" s="92"/>
      <c r="B276" s="93" t="s">
        <v>211</v>
      </c>
      <c r="C276" s="47">
        <v>0</v>
      </c>
      <c r="D276" s="47">
        <v>0</v>
      </c>
      <c r="E276" s="94">
        <v>0</v>
      </c>
      <c r="F276" s="94">
        <f>[1]ö_121_IK_Beru!AA564</f>
        <v>0</v>
      </c>
      <c r="G276" s="94">
        <f>F276-D276</f>
        <v>0</v>
      </c>
      <c r="H276"/>
      <c r="I276" s="27"/>
      <c r="J276" s="27"/>
      <c r="K276" s="27"/>
    </row>
    <row r="277" spans="1:11" ht="6.75" customHeight="1" x14ac:dyDescent="0.2">
      <c r="A277" s="38"/>
      <c r="B277" s="50"/>
      <c r="C277" s="40"/>
      <c r="D277" s="40"/>
      <c r="E277" s="41"/>
      <c r="F277" s="41"/>
      <c r="G277" s="41"/>
      <c r="H277"/>
      <c r="I277" s="27"/>
      <c r="J277" s="27"/>
      <c r="K277" s="27"/>
    </row>
    <row r="278" spans="1:11" ht="12.75" customHeight="1" x14ac:dyDescent="0.25">
      <c r="A278" s="33"/>
      <c r="B278" s="34" t="s">
        <v>212</v>
      </c>
      <c r="C278" s="52">
        <f>SUM(C272:C277)</f>
        <v>35644</v>
      </c>
      <c r="D278" s="52">
        <f>SUM(D272:D277)</f>
        <v>43264</v>
      </c>
      <c r="E278" s="53">
        <v>143032</v>
      </c>
      <c r="F278" s="53">
        <f>SUM(F272:F277)</f>
        <v>186296</v>
      </c>
      <c r="G278" s="53">
        <f>F278-D278</f>
        <v>143032</v>
      </c>
      <c r="H278" s="54">
        <f>[1]T_4_KÖT!L46-F278</f>
        <v>0</v>
      </c>
      <c r="I278" s="27"/>
      <c r="J278" s="27"/>
      <c r="K278" s="27"/>
    </row>
    <row r="279" spans="1:11" ht="6.75" customHeight="1" thickBot="1" x14ac:dyDescent="0.3">
      <c r="A279" s="73"/>
      <c r="B279" s="62"/>
      <c r="C279" s="64"/>
      <c r="D279" s="64"/>
      <c r="E279" s="64"/>
      <c r="F279" s="64"/>
      <c r="G279" s="64"/>
      <c r="H279" s="54"/>
      <c r="I279" s="27"/>
      <c r="J279" s="27"/>
      <c r="K279" s="27"/>
    </row>
    <row r="280" spans="1:11" ht="6.75" customHeight="1" x14ac:dyDescent="0.25">
      <c r="A280" s="33"/>
      <c r="B280" s="34"/>
      <c r="C280" s="53"/>
      <c r="D280" s="53"/>
      <c r="E280" s="53"/>
      <c r="F280" s="53"/>
      <c r="G280" s="53"/>
      <c r="H280" s="54"/>
      <c r="I280" s="27"/>
      <c r="J280" s="27"/>
      <c r="K280" s="27"/>
    </row>
    <row r="281" spans="1:11" ht="12.75" customHeight="1" x14ac:dyDescent="0.25">
      <c r="A281" s="33">
        <v>7</v>
      </c>
      <c r="B281" s="34" t="s">
        <v>213</v>
      </c>
      <c r="C281" s="53"/>
      <c r="D281" s="53"/>
      <c r="E281" s="53"/>
      <c r="F281" s="53"/>
      <c r="G281" s="53"/>
      <c r="H281" s="54"/>
      <c r="I281" s="27"/>
      <c r="J281" s="27"/>
      <c r="K281" s="27"/>
    </row>
    <row r="282" spans="1:11" ht="6.75" customHeight="1" x14ac:dyDescent="0.25">
      <c r="A282" s="33"/>
      <c r="B282" s="34"/>
      <c r="C282" s="53"/>
      <c r="D282" s="53"/>
      <c r="E282" s="53"/>
      <c r="F282" s="53"/>
      <c r="G282" s="53"/>
      <c r="H282" s="54"/>
      <c r="I282" s="27"/>
      <c r="J282" s="27"/>
      <c r="K282" s="27"/>
    </row>
    <row r="283" spans="1:11" ht="12.75" customHeight="1" x14ac:dyDescent="0.2">
      <c r="A283" s="38"/>
      <c r="B283" s="50" t="s">
        <v>214</v>
      </c>
      <c r="C283" s="40">
        <v>75216</v>
      </c>
      <c r="D283" s="40">
        <v>0</v>
      </c>
      <c r="E283" s="41">
        <v>73755</v>
      </c>
      <c r="F283" s="41">
        <f>[1]ö_054_IK_Pm!AA66</f>
        <v>73755</v>
      </c>
      <c r="G283" s="41">
        <f t="shared" ref="G283:G290" si="9">F283-D283</f>
        <v>73755</v>
      </c>
      <c r="H283"/>
      <c r="I283" s="27"/>
      <c r="J283" s="27"/>
      <c r="K283" s="27"/>
    </row>
    <row r="284" spans="1:11" ht="12.75" hidden="1" customHeight="1" x14ac:dyDescent="0.2">
      <c r="A284" s="38"/>
      <c r="B284" s="59" t="s">
        <v>215</v>
      </c>
      <c r="C284" s="40"/>
      <c r="D284" s="40">
        <v>0</v>
      </c>
      <c r="E284" s="41">
        <v>0</v>
      </c>
      <c r="F284" s="41">
        <f>'[1]ö_034_Ker Otth.'!AA48</f>
        <v>0</v>
      </c>
      <c r="G284" s="41">
        <f t="shared" si="9"/>
        <v>0</v>
      </c>
      <c r="H284"/>
      <c r="I284" s="27"/>
      <c r="J284" s="27"/>
      <c r="K284" s="27"/>
    </row>
    <row r="285" spans="1:11" ht="12.75" hidden="1" customHeight="1" x14ac:dyDescent="0.2">
      <c r="A285" s="38"/>
      <c r="B285" s="50" t="s">
        <v>216</v>
      </c>
      <c r="C285" s="40"/>
      <c r="D285" s="40"/>
      <c r="E285" s="41">
        <v>0</v>
      </c>
      <c r="F285" s="41">
        <f>[1]ö_032_FIDESZ!AA68</f>
        <v>0</v>
      </c>
      <c r="G285" s="41">
        <f t="shared" si="9"/>
        <v>0</v>
      </c>
      <c r="H285"/>
      <c r="I285" s="27"/>
      <c r="J285" s="27"/>
      <c r="K285" s="27"/>
    </row>
    <row r="286" spans="1:11" ht="12.75" hidden="1" customHeight="1" x14ac:dyDescent="0.2">
      <c r="A286" s="38"/>
      <c r="B286" s="50" t="s">
        <v>217</v>
      </c>
      <c r="C286" s="40"/>
      <c r="D286" s="40">
        <v>0</v>
      </c>
      <c r="E286" s="41">
        <v>0</v>
      </c>
      <c r="F286" s="41">
        <f>[1]ö_035_KDNP!AA65</f>
        <v>0</v>
      </c>
      <c r="G286" s="41">
        <f t="shared" si="9"/>
        <v>0</v>
      </c>
      <c r="H286"/>
      <c r="I286" s="27"/>
      <c r="J286" s="27"/>
      <c r="K286" s="27"/>
    </row>
    <row r="287" spans="1:11" ht="12.75" hidden="1" customHeight="1" x14ac:dyDescent="0.2">
      <c r="A287" s="38"/>
      <c r="B287" s="59" t="s">
        <v>218</v>
      </c>
      <c r="C287" s="40"/>
      <c r="D287" s="40"/>
      <c r="E287" s="41">
        <v>0</v>
      </c>
      <c r="F287" s="41">
        <f>[1]ö_090_IK_!AA112</f>
        <v>0</v>
      </c>
      <c r="G287" s="41">
        <f t="shared" si="9"/>
        <v>0</v>
      </c>
      <c r="H287"/>
      <c r="I287" s="27"/>
      <c r="J287" s="27"/>
      <c r="K287" s="27"/>
    </row>
    <row r="288" spans="1:11" ht="12.75" hidden="1" customHeight="1" x14ac:dyDescent="0.2">
      <c r="A288" s="38"/>
      <c r="B288" s="59" t="s">
        <v>219</v>
      </c>
      <c r="C288" s="40"/>
      <c r="D288" s="40"/>
      <c r="E288" s="41">
        <v>0</v>
      </c>
      <c r="F288" s="41">
        <f>[1]ö_054_IK_Pm!AA41</f>
        <v>0</v>
      </c>
      <c r="G288" s="41">
        <f t="shared" si="9"/>
        <v>0</v>
      </c>
      <c r="H288"/>
      <c r="I288" s="27"/>
      <c r="J288" s="27"/>
      <c r="K288" s="27"/>
    </row>
    <row r="289" spans="1:11" ht="12.75" hidden="1" customHeight="1" x14ac:dyDescent="0.2">
      <c r="A289" s="38"/>
      <c r="B289" s="59" t="s">
        <v>220</v>
      </c>
      <c r="C289" s="40">
        <v>0</v>
      </c>
      <c r="D289" s="40">
        <v>0</v>
      </c>
      <c r="E289" s="41">
        <v>0</v>
      </c>
      <c r="F289" s="41">
        <f>[1]ö_037_LMP!U20</f>
        <v>0</v>
      </c>
      <c r="G289" s="41">
        <f t="shared" si="9"/>
        <v>0</v>
      </c>
      <c r="H289"/>
      <c r="I289" s="27"/>
      <c r="J289" s="27"/>
      <c r="K289" s="27"/>
    </row>
    <row r="290" spans="1:11" ht="12.75" hidden="1" customHeight="1" x14ac:dyDescent="0.2">
      <c r="A290" s="38"/>
      <c r="B290" s="42" t="s">
        <v>221</v>
      </c>
      <c r="C290" s="40"/>
      <c r="D290" s="40">
        <v>0</v>
      </c>
      <c r="E290" s="41">
        <v>0</v>
      </c>
      <c r="F290" s="41">
        <f>[1]ö_120_Felu_Beruh!AA329</f>
        <v>0</v>
      </c>
      <c r="G290" s="41">
        <f t="shared" si="9"/>
        <v>0</v>
      </c>
      <c r="H290"/>
      <c r="I290" s="27"/>
      <c r="J290" s="27"/>
      <c r="K290" s="27"/>
    </row>
    <row r="291" spans="1:11" ht="6.75" customHeight="1" x14ac:dyDescent="0.25">
      <c r="A291" s="38"/>
      <c r="B291" s="34"/>
      <c r="C291" s="55"/>
      <c r="D291" s="55"/>
      <c r="E291" s="55"/>
      <c r="F291" s="55"/>
      <c r="G291" s="55"/>
      <c r="H291" s="54"/>
      <c r="I291" s="27"/>
      <c r="J291" s="27"/>
      <c r="K291" s="27"/>
    </row>
    <row r="292" spans="1:11" ht="12.75" customHeight="1" x14ac:dyDescent="0.25">
      <c r="A292" s="38"/>
      <c r="B292" s="34" t="s">
        <v>222</v>
      </c>
      <c r="C292" s="55">
        <f>SUM(C283:C291)</f>
        <v>75216</v>
      </c>
      <c r="D292" s="55">
        <f>SUM(D283:D291)</f>
        <v>0</v>
      </c>
      <c r="E292" s="55">
        <v>73755</v>
      </c>
      <c r="F292" s="55">
        <f>SUM(F283:F291)</f>
        <v>73755</v>
      </c>
      <c r="G292" s="55">
        <f>F292-D292</f>
        <v>73755</v>
      </c>
      <c r="H292" s="54">
        <f>[1]T_4_KÖT!L47-F292</f>
        <v>0</v>
      </c>
      <c r="I292" s="27"/>
      <c r="J292" s="27"/>
      <c r="K292" s="27"/>
    </row>
    <row r="293" spans="1:11" ht="6.75" customHeight="1" x14ac:dyDescent="0.25">
      <c r="A293" s="33"/>
      <c r="B293" s="34"/>
      <c r="C293" s="53"/>
      <c r="D293" s="53"/>
      <c r="E293" s="53"/>
      <c r="F293" s="53"/>
      <c r="G293" s="53"/>
      <c r="H293" s="54"/>
      <c r="I293" s="27"/>
      <c r="J293" s="27"/>
      <c r="K293" s="27"/>
    </row>
    <row r="294" spans="1:11" ht="12.75" customHeight="1" x14ac:dyDescent="0.25">
      <c r="A294" s="33">
        <v>8</v>
      </c>
      <c r="B294" s="34" t="s">
        <v>223</v>
      </c>
      <c r="C294" s="53"/>
      <c r="D294" s="53"/>
      <c r="E294" s="53"/>
      <c r="F294" s="53"/>
      <c r="G294" s="53"/>
      <c r="H294" s="54"/>
      <c r="I294" s="27"/>
      <c r="J294" s="27"/>
      <c r="K294" s="27"/>
    </row>
    <row r="295" spans="1:11" ht="6.75" customHeight="1" x14ac:dyDescent="0.25">
      <c r="A295" s="33"/>
      <c r="B295" s="34"/>
      <c r="C295" s="53"/>
      <c r="D295" s="53"/>
      <c r="E295" s="53"/>
      <c r="F295" s="53"/>
      <c r="G295" s="53"/>
      <c r="H295" s="54"/>
      <c r="I295" s="27"/>
      <c r="J295" s="27"/>
      <c r="K295" s="27"/>
    </row>
    <row r="296" spans="1:11" ht="12.75" customHeight="1" x14ac:dyDescent="0.25">
      <c r="A296" s="33">
        <v>9</v>
      </c>
      <c r="B296" s="34" t="s">
        <v>224</v>
      </c>
      <c r="C296" s="53"/>
      <c r="D296" s="53"/>
      <c r="E296" s="53"/>
      <c r="F296" s="53"/>
      <c r="G296" s="53"/>
      <c r="H296" s="54"/>
      <c r="I296" s="27"/>
      <c r="J296" s="27"/>
      <c r="K296" s="27"/>
    </row>
    <row r="297" spans="1:11" ht="6.75" customHeight="1" x14ac:dyDescent="0.25">
      <c r="A297" s="33"/>
      <c r="B297" s="34"/>
      <c r="C297" s="53"/>
      <c r="D297" s="53"/>
      <c r="E297" s="53"/>
      <c r="F297" s="53"/>
      <c r="G297" s="53"/>
      <c r="H297" s="54"/>
      <c r="I297" s="27"/>
      <c r="J297" s="27"/>
      <c r="K297" s="27"/>
    </row>
    <row r="298" spans="1:11" ht="12.75" customHeight="1" x14ac:dyDescent="0.25">
      <c r="A298" s="33">
        <v>10</v>
      </c>
      <c r="B298" s="34" t="s">
        <v>225</v>
      </c>
      <c r="C298" s="53"/>
      <c r="D298" s="53"/>
      <c r="E298" s="53"/>
      <c r="F298" s="53"/>
      <c r="G298" s="53"/>
      <c r="H298" s="54"/>
      <c r="I298" s="27"/>
      <c r="J298" s="27"/>
      <c r="K298" s="27"/>
    </row>
    <row r="299" spans="1:11" ht="6.75" customHeight="1" x14ac:dyDescent="0.25">
      <c r="A299" s="33"/>
      <c r="B299" s="34"/>
      <c r="C299" s="53"/>
      <c r="D299" s="53"/>
      <c r="E299" s="53"/>
      <c r="F299" s="53"/>
      <c r="G299" s="53"/>
      <c r="H299" s="54"/>
      <c r="I299" s="27"/>
      <c r="J299" s="27"/>
      <c r="K299" s="27"/>
    </row>
    <row r="300" spans="1:11" ht="12.75" customHeight="1" x14ac:dyDescent="0.2">
      <c r="A300" s="38"/>
      <c r="B300" s="39" t="s">
        <v>75</v>
      </c>
      <c r="C300" s="53"/>
      <c r="D300" s="74">
        <v>2223</v>
      </c>
      <c r="E300" s="41">
        <v>0</v>
      </c>
      <c r="F300" s="41">
        <f>'[1]ö_152_Parkol_bőv FŐV.'!AA46+'[1]ö_152_Parkol_bőv FŐV.'!AA47</f>
        <v>2223</v>
      </c>
      <c r="G300" s="41">
        <f>F300-D300</f>
        <v>0</v>
      </c>
      <c r="H300" s="54"/>
      <c r="I300" s="27"/>
      <c r="J300" s="27"/>
      <c r="K300" s="27"/>
    </row>
    <row r="301" spans="1:11" ht="12.75" hidden="1" customHeight="1" x14ac:dyDescent="0.2">
      <c r="A301" s="38" t="s">
        <v>17</v>
      </c>
      <c r="B301" s="39" t="s">
        <v>83</v>
      </c>
      <c r="C301" s="53"/>
      <c r="D301" s="53"/>
      <c r="E301" s="41">
        <v>0</v>
      </c>
      <c r="F301" s="41">
        <f>'[1]ö_152_Parkol_bőv FŐV.'!AA51+'[1]ö_152_Parkol_bőv FŐV.'!AA52</f>
        <v>0</v>
      </c>
      <c r="G301" s="41">
        <f>F301-D301</f>
        <v>0</v>
      </c>
      <c r="H301" s="54"/>
      <c r="I301" s="27"/>
      <c r="J301" s="27"/>
      <c r="K301" s="27"/>
    </row>
    <row r="302" spans="1:11" ht="12.75" hidden="1" customHeight="1" x14ac:dyDescent="0.2">
      <c r="A302" s="38"/>
      <c r="B302" s="39" t="s">
        <v>79</v>
      </c>
      <c r="C302" s="53"/>
      <c r="D302" s="53"/>
      <c r="E302" s="41">
        <v>0</v>
      </c>
      <c r="F302" s="41">
        <f>'[1]ö_152_Parkol_bőv FŐV.'!AA93</f>
        <v>0</v>
      </c>
      <c r="G302" s="41">
        <f>F302-D302</f>
        <v>0</v>
      </c>
      <c r="H302" s="54"/>
      <c r="I302" s="27"/>
      <c r="J302" s="27"/>
      <c r="K302" s="27"/>
    </row>
    <row r="303" spans="1:11" ht="12.75" hidden="1" customHeight="1" x14ac:dyDescent="0.2">
      <c r="A303" s="38"/>
      <c r="B303" s="39" t="s">
        <v>77</v>
      </c>
      <c r="C303" s="53"/>
      <c r="D303" s="53"/>
      <c r="E303" s="41">
        <v>0</v>
      </c>
      <c r="F303" s="41">
        <f>'[1]ö_152_Parkol_bőv FŐV.'!AA113</f>
        <v>0</v>
      </c>
      <c r="G303" s="41">
        <f>F303-D303</f>
        <v>0</v>
      </c>
      <c r="H303" s="54"/>
      <c r="I303" s="27"/>
      <c r="J303" s="27"/>
      <c r="K303" s="27"/>
    </row>
    <row r="304" spans="1:11" ht="12.75" hidden="1" customHeight="1" x14ac:dyDescent="0.2">
      <c r="A304" s="38"/>
      <c r="B304" s="42" t="s">
        <v>226</v>
      </c>
      <c r="C304" s="53"/>
      <c r="D304" s="53"/>
      <c r="E304" s="41">
        <v>0</v>
      </c>
      <c r="F304" s="41">
        <f>'[1]ö_152_Parkol_bőv FŐV.'!AA126</f>
        <v>0</v>
      </c>
      <c r="G304" s="41">
        <f>F304-D304</f>
        <v>0</v>
      </c>
      <c r="H304" s="54"/>
      <c r="I304" s="27"/>
      <c r="J304" s="27"/>
      <c r="K304" s="27"/>
    </row>
    <row r="305" spans="1:11" ht="6.75" customHeight="1" x14ac:dyDescent="0.25">
      <c r="A305" s="33"/>
      <c r="B305" s="34"/>
      <c r="C305" s="53"/>
      <c r="D305" s="53"/>
      <c r="E305" s="53"/>
      <c r="F305" s="53"/>
      <c r="G305" s="53"/>
      <c r="H305" s="54"/>
      <c r="I305" s="27"/>
      <c r="J305" s="27"/>
      <c r="K305" s="27"/>
    </row>
    <row r="306" spans="1:11" ht="12.75" customHeight="1" x14ac:dyDescent="0.25">
      <c r="A306" s="33"/>
      <c r="B306" s="34" t="s">
        <v>227</v>
      </c>
      <c r="C306" s="53">
        <f>SUM(C300:C305)</f>
        <v>0</v>
      </c>
      <c r="D306" s="53">
        <f>SUM(D300:D305)</f>
        <v>2223</v>
      </c>
      <c r="E306" s="53">
        <v>0</v>
      </c>
      <c r="F306" s="53">
        <f>SUM(F300:F305)</f>
        <v>2223</v>
      </c>
      <c r="G306" s="53">
        <f>F306-D306</f>
        <v>0</v>
      </c>
      <c r="H306" s="54">
        <f>[1]T_4_KÖT!L50-F306</f>
        <v>0</v>
      </c>
      <c r="I306" s="27"/>
      <c r="J306" s="27"/>
      <c r="K306" s="27"/>
    </row>
    <row r="307" spans="1:11" ht="6.75" customHeight="1" x14ac:dyDescent="0.25">
      <c r="A307" s="33"/>
      <c r="B307" s="34"/>
      <c r="C307" s="53"/>
      <c r="D307" s="53"/>
      <c r="E307" s="53"/>
      <c r="F307" s="53"/>
      <c r="G307" s="53"/>
      <c r="H307" s="54"/>
      <c r="I307" s="27"/>
      <c r="J307" s="27"/>
      <c r="K307" s="27"/>
    </row>
    <row r="308" spans="1:11" ht="12.75" customHeight="1" x14ac:dyDescent="0.25">
      <c r="A308" s="33">
        <v>11</v>
      </c>
      <c r="B308" s="34" t="s">
        <v>228</v>
      </c>
      <c r="C308" s="53"/>
      <c r="D308" s="53"/>
      <c r="E308" s="53"/>
      <c r="F308" s="53"/>
      <c r="G308" s="53"/>
      <c r="H308" s="54"/>
      <c r="I308" s="27"/>
      <c r="J308" s="27"/>
      <c r="K308" s="27"/>
    </row>
    <row r="309" spans="1:11" ht="6.75" hidden="1" customHeight="1" x14ac:dyDescent="0.25">
      <c r="A309" s="33"/>
      <c r="B309" s="34"/>
      <c r="C309" s="53"/>
      <c r="D309" s="53"/>
      <c r="E309" s="53"/>
      <c r="F309" s="53"/>
      <c r="G309" s="53"/>
      <c r="H309" s="54"/>
      <c r="I309" s="27"/>
      <c r="J309" s="27"/>
      <c r="K309" s="27"/>
    </row>
    <row r="310" spans="1:11" ht="12.75" hidden="1" customHeight="1" x14ac:dyDescent="0.25">
      <c r="A310" s="38" t="s">
        <v>15</v>
      </c>
      <c r="B310" s="39"/>
      <c r="C310" s="95"/>
      <c r="D310" s="95"/>
      <c r="E310" s="66"/>
      <c r="F310" s="66"/>
      <c r="G310" s="66"/>
      <c r="H310" s="54"/>
      <c r="I310" s="27"/>
      <c r="J310" s="27"/>
      <c r="K310" s="27"/>
    </row>
    <row r="311" spans="1:11" ht="12.75" hidden="1" customHeight="1" x14ac:dyDescent="0.25">
      <c r="A311" s="38" t="s">
        <v>17</v>
      </c>
      <c r="B311" s="39"/>
      <c r="C311" s="95"/>
      <c r="D311" s="95"/>
      <c r="E311" s="66"/>
      <c r="F311" s="66"/>
      <c r="G311" s="66"/>
      <c r="H311" s="54"/>
      <c r="I311" s="27"/>
      <c r="J311" s="27"/>
      <c r="K311" s="27"/>
    </row>
    <row r="312" spans="1:11" ht="6.75" hidden="1" customHeight="1" x14ac:dyDescent="0.25">
      <c r="A312" s="33"/>
      <c r="B312" s="34"/>
      <c r="C312" s="95"/>
      <c r="D312" s="95"/>
      <c r="E312" s="96"/>
      <c r="F312" s="96"/>
      <c r="G312" s="96"/>
      <c r="H312" s="54"/>
      <c r="I312" s="27"/>
      <c r="J312" s="27"/>
      <c r="K312" s="27"/>
    </row>
    <row r="313" spans="1:11" ht="12.75" hidden="1" customHeight="1" x14ac:dyDescent="0.25">
      <c r="A313" s="33"/>
      <c r="B313" s="34" t="s">
        <v>229</v>
      </c>
      <c r="C313" s="97"/>
      <c r="D313" s="95"/>
      <c r="E313" s="69"/>
      <c r="F313" s="69">
        <f>SUM(F310:F312)</f>
        <v>0</v>
      </c>
      <c r="G313" s="69"/>
      <c r="H313" s="54">
        <f>[1]T_4_KÖT!L51-F313</f>
        <v>0</v>
      </c>
      <c r="I313" s="27"/>
      <c r="J313" s="27"/>
      <c r="K313" s="27"/>
    </row>
    <row r="314" spans="1:11" ht="15" customHeight="1" x14ac:dyDescent="0.25">
      <c r="A314" s="38"/>
      <c r="B314" s="34"/>
      <c r="C314" s="53"/>
      <c r="D314" s="53"/>
      <c r="E314" s="53"/>
      <c r="F314" s="53"/>
      <c r="G314" s="53"/>
      <c r="H314" s="54"/>
      <c r="I314" s="27"/>
      <c r="J314" s="27"/>
      <c r="K314" s="27"/>
    </row>
    <row r="315" spans="1:11" ht="20.100000000000001" customHeight="1" x14ac:dyDescent="0.2">
      <c r="A315" s="38"/>
      <c r="B315" s="88" t="s">
        <v>230</v>
      </c>
      <c r="C315" s="89">
        <f>C245+C252+C254+C261+C267+C278+C292+C294+C296</f>
        <v>165470</v>
      </c>
      <c r="D315" s="89">
        <f>D245+D252+D254+D261+D267+D278+D292+D294+D296+D306</f>
        <v>101367</v>
      </c>
      <c r="E315" s="89">
        <v>278885</v>
      </c>
      <c r="F315" s="89">
        <f>F245+F252+F254+F261+F267+F278+F292+F294+F296+F306+F313</f>
        <v>380252</v>
      </c>
      <c r="G315" s="89">
        <f t="shared" ref="G315:G323" si="10">F315-D315</f>
        <v>278885</v>
      </c>
      <c r="H315" s="54">
        <f>[1]T_4_KÖT!L53-F315</f>
        <v>0</v>
      </c>
      <c r="I315" s="27"/>
      <c r="J315" s="27"/>
      <c r="K315" s="27"/>
    </row>
    <row r="316" spans="1:11" ht="12.75" hidden="1" customHeight="1" x14ac:dyDescent="0.25">
      <c r="A316" s="38"/>
      <c r="B316" s="34"/>
      <c r="C316" s="53"/>
      <c r="D316" s="53"/>
      <c r="E316" s="53">
        <v>0</v>
      </c>
      <c r="F316" s="53"/>
      <c r="G316" s="53">
        <f t="shared" si="10"/>
        <v>0</v>
      </c>
      <c r="H316" s="54"/>
      <c r="I316" s="27"/>
      <c r="J316" s="27"/>
      <c r="K316" s="27"/>
    </row>
    <row r="317" spans="1:11" s="98" customFormat="1" hidden="1" x14ac:dyDescent="0.2">
      <c r="A317" s="38"/>
      <c r="B317" s="42" t="s">
        <v>231</v>
      </c>
      <c r="C317" s="40"/>
      <c r="D317" s="40"/>
      <c r="E317" s="41">
        <v>0</v>
      </c>
      <c r="F317" s="41">
        <f>[1]ö_180_beruFelu!AA59</f>
        <v>0</v>
      </c>
      <c r="G317" s="41">
        <f t="shared" si="10"/>
        <v>0</v>
      </c>
      <c r="H317"/>
    </row>
    <row r="318" spans="1:11" s="98" customFormat="1" hidden="1" x14ac:dyDescent="0.2">
      <c r="A318" s="38"/>
      <c r="B318" s="42" t="s">
        <v>232</v>
      </c>
      <c r="C318" s="40"/>
      <c r="D318" s="40"/>
      <c r="E318" s="41">
        <v>0</v>
      </c>
      <c r="F318" s="41">
        <f>[1]ö_180_beruFelu!AA66</f>
        <v>0</v>
      </c>
      <c r="G318" s="41">
        <f t="shared" si="10"/>
        <v>0</v>
      </c>
      <c r="H318"/>
    </row>
    <row r="319" spans="1:11" s="98" customFormat="1" hidden="1" x14ac:dyDescent="0.2">
      <c r="A319" s="38"/>
      <c r="B319" s="42" t="s">
        <v>233</v>
      </c>
      <c r="C319" s="40"/>
      <c r="D319" s="40"/>
      <c r="E319" s="41">
        <v>0</v>
      </c>
      <c r="F319" s="41">
        <f>[1]ö_120_Felu_Beruh!AA307</f>
        <v>0</v>
      </c>
      <c r="G319" s="41">
        <f t="shared" si="10"/>
        <v>0</v>
      </c>
      <c r="H319"/>
    </row>
    <row r="320" spans="1:11" s="98" customFormat="1" ht="12.75" hidden="1" customHeight="1" x14ac:dyDescent="0.2">
      <c r="A320" s="38"/>
      <c r="B320" s="99" t="s">
        <v>234</v>
      </c>
      <c r="C320" s="40"/>
      <c r="D320" s="40"/>
      <c r="E320" s="41">
        <v>0</v>
      </c>
      <c r="F320" s="41">
        <f>[1]ö_180_beruFelu!AA71</f>
        <v>0</v>
      </c>
      <c r="G320" s="41">
        <f t="shared" si="10"/>
        <v>0</v>
      </c>
      <c r="H320"/>
    </row>
    <row r="321" spans="1:8" s="98" customFormat="1" ht="12.75" hidden="1" customHeight="1" x14ac:dyDescent="0.2">
      <c r="A321" s="38"/>
      <c r="B321" s="100" t="s">
        <v>235</v>
      </c>
      <c r="C321" s="40"/>
      <c r="D321" s="40"/>
      <c r="E321" s="41">
        <v>0</v>
      </c>
      <c r="F321" s="41">
        <f>[1]ö_180_beruFelu!AA75</f>
        <v>0</v>
      </c>
      <c r="G321" s="41">
        <f t="shared" si="10"/>
        <v>0</v>
      </c>
      <c r="H321"/>
    </row>
    <row r="322" spans="1:8" ht="13.5" hidden="1" x14ac:dyDescent="0.25">
      <c r="A322" s="67"/>
      <c r="B322" s="34"/>
      <c r="C322" s="68"/>
      <c r="D322" s="68"/>
      <c r="E322" s="69">
        <v>0</v>
      </c>
      <c r="F322" s="69"/>
      <c r="G322" s="69">
        <f t="shared" si="10"/>
        <v>0</v>
      </c>
      <c r="H322"/>
    </row>
    <row r="323" spans="1:8" ht="6" hidden="1" customHeight="1" x14ac:dyDescent="0.25">
      <c r="A323" s="67"/>
      <c r="B323" s="34"/>
      <c r="C323" s="68"/>
      <c r="D323" s="68"/>
      <c r="E323" s="69">
        <v>0</v>
      </c>
      <c r="F323" s="69"/>
      <c r="G323" s="69">
        <f t="shared" si="10"/>
        <v>0</v>
      </c>
      <c r="H323"/>
    </row>
    <row r="324" spans="1:8" ht="15" customHeight="1" thickBot="1" x14ac:dyDescent="0.3">
      <c r="A324" s="67"/>
      <c r="B324" s="34"/>
      <c r="C324" s="68"/>
      <c r="D324" s="68"/>
      <c r="E324" s="69"/>
      <c r="F324" s="69"/>
      <c r="G324" s="69"/>
      <c r="H324"/>
    </row>
    <row r="325" spans="1:8" ht="24" customHeight="1" thickBot="1" x14ac:dyDescent="0.25">
      <c r="A325" s="101" t="s">
        <v>10</v>
      </c>
      <c r="B325" s="102" t="s">
        <v>236</v>
      </c>
      <c r="C325" s="103">
        <f>C241+C315</f>
        <v>1783107</v>
      </c>
      <c r="D325" s="103">
        <f>D241+D315</f>
        <v>1878399</v>
      </c>
      <c r="E325" s="103">
        <v>1112297</v>
      </c>
      <c r="F325" s="103">
        <f>F241+F315</f>
        <v>2990696</v>
      </c>
      <c r="G325" s="103">
        <f>F325-D325</f>
        <v>1112297</v>
      </c>
      <c r="H325" s="37">
        <f>[1]T_4_KÖT!L55-F325</f>
        <v>0</v>
      </c>
    </row>
    <row r="326" spans="1:8" ht="15" hidden="1" customHeight="1" x14ac:dyDescent="0.25">
      <c r="A326" s="67"/>
      <c r="B326" s="34"/>
      <c r="C326" s="68"/>
      <c r="D326" s="68"/>
      <c r="E326" s="69"/>
      <c r="F326" s="69"/>
      <c r="G326" s="69"/>
      <c r="H326"/>
    </row>
    <row r="327" spans="1:8" ht="20.25" hidden="1" customHeight="1" x14ac:dyDescent="0.25">
      <c r="A327" s="28" t="s">
        <v>237</v>
      </c>
      <c r="B327" s="24" t="s">
        <v>238</v>
      </c>
      <c r="C327" s="52"/>
      <c r="D327" s="52"/>
      <c r="E327" s="104"/>
      <c r="F327" s="104"/>
      <c r="G327" s="104"/>
      <c r="H327"/>
    </row>
    <row r="328" spans="1:8" ht="9.9499999999999993" hidden="1" customHeight="1" x14ac:dyDescent="0.25">
      <c r="A328" s="33"/>
      <c r="B328" s="34"/>
      <c r="C328" s="52"/>
      <c r="D328" s="52"/>
      <c r="E328" s="104"/>
      <c r="F328" s="104"/>
      <c r="G328" s="104"/>
      <c r="H328"/>
    </row>
    <row r="329" spans="1:8" ht="12.75" hidden="1" customHeight="1" x14ac:dyDescent="0.2">
      <c r="A329" s="38"/>
      <c r="B329" s="42" t="s">
        <v>226</v>
      </c>
      <c r="C329" s="40">
        <v>13171</v>
      </c>
      <c r="D329" s="40">
        <v>8940</v>
      </c>
      <c r="E329" s="41">
        <v>0</v>
      </c>
      <c r="F329" s="41">
        <f>[1]H101_FELU_BERUH!AA57+[1]H101_FELU_BERUH!AA58+[1]H_151!AA16+[1]H_151!AA17</f>
        <v>8940</v>
      </c>
      <c r="G329" s="41">
        <f t="shared" ref="G329:G370" si="11">F329-D329</f>
        <v>0</v>
      </c>
      <c r="H329"/>
    </row>
    <row r="330" spans="1:8" ht="12.75" hidden="1" customHeight="1" x14ac:dyDescent="0.2">
      <c r="A330" s="38"/>
      <c r="B330" s="60" t="s">
        <v>239</v>
      </c>
      <c r="C330" s="40">
        <v>55371</v>
      </c>
      <c r="D330" s="40">
        <v>66033</v>
      </c>
      <c r="E330" s="41">
        <v>0</v>
      </c>
      <c r="F330" s="41">
        <f>'[1]102_beruh_'!AA20</f>
        <v>66033</v>
      </c>
      <c r="G330" s="41">
        <f t="shared" si="11"/>
        <v>0</v>
      </c>
      <c r="H330" s="37"/>
    </row>
    <row r="331" spans="1:8" ht="12.75" hidden="1" customHeight="1" x14ac:dyDescent="0.2">
      <c r="A331" s="38"/>
      <c r="B331" s="42" t="s">
        <v>240</v>
      </c>
      <c r="C331" s="40">
        <v>8890</v>
      </c>
      <c r="D331" s="40">
        <v>7938</v>
      </c>
      <c r="E331" s="41">
        <v>0</v>
      </c>
      <c r="F331" s="41">
        <f>'[1]102_beruh_'!AA37</f>
        <v>7938</v>
      </c>
      <c r="G331" s="41">
        <f t="shared" si="11"/>
        <v>0</v>
      </c>
      <c r="H331" s="37"/>
    </row>
    <row r="332" spans="1:8" ht="12.75" hidden="1" customHeight="1" x14ac:dyDescent="0.2">
      <c r="A332" s="38"/>
      <c r="B332" s="60" t="s">
        <v>241</v>
      </c>
      <c r="C332" s="40">
        <v>3175</v>
      </c>
      <c r="D332" s="40">
        <v>3175</v>
      </c>
      <c r="E332" s="41">
        <v>0</v>
      </c>
      <c r="F332" s="41">
        <f>'[1]102_beruh_'!AA49+[1]H_152!AA22</f>
        <v>3175</v>
      </c>
      <c r="G332" s="41">
        <f t="shared" si="11"/>
        <v>0</v>
      </c>
      <c r="H332" s="37"/>
    </row>
    <row r="333" spans="1:8" ht="12.75" hidden="1" customHeight="1" x14ac:dyDescent="0.2">
      <c r="A333" s="38"/>
      <c r="B333" s="59" t="s">
        <v>242</v>
      </c>
      <c r="C333" s="40">
        <v>21527</v>
      </c>
      <c r="D333" s="40">
        <v>2286</v>
      </c>
      <c r="E333" s="41">
        <v>3766</v>
      </c>
      <c r="F333" s="41">
        <f>'[1]102_beruh_'!AA56+[1]H_152!AA18</f>
        <v>6052</v>
      </c>
      <c r="G333" s="41">
        <f t="shared" si="11"/>
        <v>3766</v>
      </c>
      <c r="H333" s="37"/>
    </row>
    <row r="334" spans="1:8" ht="12.75" hidden="1" customHeight="1" x14ac:dyDescent="0.2">
      <c r="A334" s="38"/>
      <c r="B334" s="60" t="s">
        <v>90</v>
      </c>
      <c r="C334" s="40">
        <v>7239</v>
      </c>
      <c r="D334" s="40">
        <v>7239</v>
      </c>
      <c r="E334" s="41">
        <v>0</v>
      </c>
      <c r="F334" s="41">
        <f>'[1]102_beruh_'!AA60</f>
        <v>7239</v>
      </c>
      <c r="G334" s="41">
        <f t="shared" si="11"/>
        <v>0</v>
      </c>
      <c r="H334" s="37"/>
    </row>
    <row r="335" spans="1:8" ht="12.75" hidden="1" customHeight="1" x14ac:dyDescent="0.2">
      <c r="A335" s="38"/>
      <c r="B335" s="60" t="s">
        <v>243</v>
      </c>
      <c r="C335" s="40">
        <v>4191</v>
      </c>
      <c r="D335" s="40">
        <v>7163</v>
      </c>
      <c r="E335" s="41">
        <v>9499</v>
      </c>
      <c r="F335" s="41">
        <f>'[1]102_beruh_'!AA61</f>
        <v>16662</v>
      </c>
      <c r="G335" s="41">
        <f t="shared" si="11"/>
        <v>9499</v>
      </c>
      <c r="H335" s="37"/>
    </row>
    <row r="336" spans="1:8" ht="12.75" hidden="1" customHeight="1" x14ac:dyDescent="0.2">
      <c r="A336" s="38"/>
      <c r="B336" s="60" t="s">
        <v>244</v>
      </c>
      <c r="C336" s="40">
        <v>4318</v>
      </c>
      <c r="D336" s="40">
        <v>3937</v>
      </c>
      <c r="E336" s="41">
        <v>0</v>
      </c>
      <c r="F336" s="41">
        <f>'[1]102_beruh_'!AA28</f>
        <v>3937</v>
      </c>
      <c r="G336" s="41">
        <f t="shared" si="11"/>
        <v>0</v>
      </c>
      <c r="H336" s="37"/>
    </row>
    <row r="337" spans="1:8" ht="12.75" hidden="1" customHeight="1" x14ac:dyDescent="0.2">
      <c r="A337" s="38"/>
      <c r="B337" s="42" t="s">
        <v>245</v>
      </c>
      <c r="C337" s="40">
        <v>889</v>
      </c>
      <c r="D337" s="40">
        <v>1143</v>
      </c>
      <c r="E337" s="41">
        <v>0</v>
      </c>
      <c r="F337" s="41">
        <f>'[1]102_beruh_'!AA72</f>
        <v>1143</v>
      </c>
      <c r="G337" s="41">
        <f t="shared" si="11"/>
        <v>0</v>
      </c>
      <c r="H337" s="37"/>
    </row>
    <row r="338" spans="1:8" ht="12.75" hidden="1" customHeight="1" x14ac:dyDescent="0.2">
      <c r="A338" s="38"/>
      <c r="B338" s="42" t="s">
        <v>246</v>
      </c>
      <c r="C338" s="41">
        <v>4911</v>
      </c>
      <c r="D338" s="41">
        <v>5150</v>
      </c>
      <c r="E338" s="41">
        <v>0</v>
      </c>
      <c r="F338" s="41">
        <f>[1]H101_FELU_BERUH!AA67+[1]H101_FELU_BERUH!AA68</f>
        <v>5150</v>
      </c>
      <c r="G338" s="41">
        <f t="shared" si="11"/>
        <v>0</v>
      </c>
      <c r="H338" s="37"/>
    </row>
    <row r="339" spans="1:8" ht="12.75" hidden="1" customHeight="1" x14ac:dyDescent="0.2">
      <c r="A339" s="38"/>
      <c r="B339" s="42" t="s">
        <v>247</v>
      </c>
      <c r="C339" s="40">
        <v>2223</v>
      </c>
      <c r="D339" s="40">
        <v>2540</v>
      </c>
      <c r="E339" s="41">
        <v>0</v>
      </c>
      <c r="F339" s="41">
        <f>'[1]102_beruh_'!AA78</f>
        <v>2540</v>
      </c>
      <c r="G339" s="41">
        <f t="shared" si="11"/>
        <v>0</v>
      </c>
      <c r="H339" s="37"/>
    </row>
    <row r="340" spans="1:8" ht="12.75" hidden="1" customHeight="1" x14ac:dyDescent="0.2">
      <c r="A340" s="38"/>
      <c r="B340" s="42" t="s">
        <v>75</v>
      </c>
      <c r="C340" s="40">
        <v>3000</v>
      </c>
      <c r="D340" s="40">
        <v>5460</v>
      </c>
      <c r="E340" s="41">
        <v>0</v>
      </c>
      <c r="F340" s="41">
        <f>[1]H101_FELU_BERUH!AA117+[1]H_151!AA29</f>
        <v>5460</v>
      </c>
      <c r="G340" s="41">
        <f t="shared" si="11"/>
        <v>0</v>
      </c>
      <c r="H340" s="37"/>
    </row>
    <row r="341" spans="1:8" ht="12.75" hidden="1" customHeight="1" x14ac:dyDescent="0.2">
      <c r="A341" s="38"/>
      <c r="B341" s="60" t="s">
        <v>248</v>
      </c>
      <c r="C341" s="40">
        <v>3274</v>
      </c>
      <c r="D341" s="40">
        <v>624</v>
      </c>
      <c r="E341" s="41">
        <v>5410</v>
      </c>
      <c r="F341" s="41">
        <f>'[1]102_beruh_'!AA89</f>
        <v>6034</v>
      </c>
      <c r="G341" s="41">
        <f t="shared" si="11"/>
        <v>5410</v>
      </c>
      <c r="H341" s="37"/>
    </row>
    <row r="342" spans="1:8" ht="12.75" hidden="1" customHeight="1" x14ac:dyDescent="0.2">
      <c r="A342" s="38"/>
      <c r="B342" s="42" t="s">
        <v>179</v>
      </c>
      <c r="C342" s="40">
        <v>9415</v>
      </c>
      <c r="D342" s="40">
        <v>18885</v>
      </c>
      <c r="E342" s="41">
        <v>0</v>
      </c>
      <c r="F342" s="41">
        <f>[1]H101_FELU_BERUH!AA122</f>
        <v>18885</v>
      </c>
      <c r="G342" s="41">
        <f t="shared" si="11"/>
        <v>0</v>
      </c>
      <c r="H342" s="37"/>
    </row>
    <row r="343" spans="1:8" ht="12.75" hidden="1" customHeight="1" x14ac:dyDescent="0.2">
      <c r="A343" s="38"/>
      <c r="B343" s="42" t="s">
        <v>249</v>
      </c>
      <c r="C343" s="40">
        <v>5675</v>
      </c>
      <c r="D343" s="40">
        <v>4039</v>
      </c>
      <c r="E343" s="41">
        <v>0</v>
      </c>
      <c r="F343" s="41">
        <f>'[1]028_IK_'!AA18</f>
        <v>4039</v>
      </c>
      <c r="G343" s="41">
        <f t="shared" si="11"/>
        <v>0</v>
      </c>
      <c r="H343" s="37"/>
    </row>
    <row r="344" spans="1:8" ht="12.75" hidden="1" customHeight="1" x14ac:dyDescent="0.2">
      <c r="A344" s="38"/>
      <c r="B344" s="60" t="s">
        <v>250</v>
      </c>
      <c r="C344" s="40">
        <v>2540</v>
      </c>
      <c r="D344" s="40">
        <v>2540</v>
      </c>
      <c r="E344" s="41">
        <v>0</v>
      </c>
      <c r="F344" s="41">
        <f>'[1]102_beruh_'!AA102</f>
        <v>2540</v>
      </c>
      <c r="G344" s="41">
        <f t="shared" si="11"/>
        <v>0</v>
      </c>
      <c r="H344" s="37"/>
    </row>
    <row r="345" spans="1:8" ht="12.75" hidden="1" customHeight="1" x14ac:dyDescent="0.2">
      <c r="A345" s="38"/>
      <c r="B345" s="42" t="s">
        <v>251</v>
      </c>
      <c r="C345" s="40">
        <v>0</v>
      </c>
      <c r="D345" s="40">
        <v>1000</v>
      </c>
      <c r="E345" s="41">
        <v>121</v>
      </c>
      <c r="F345" s="41">
        <f>[1]H101_FELU_BERUH!AA75+[1]H101_FELU_BERUH!AA76</f>
        <v>1121</v>
      </c>
      <c r="G345" s="41">
        <f t="shared" si="11"/>
        <v>121</v>
      </c>
      <c r="H345" s="37"/>
    </row>
    <row r="346" spans="1:8" ht="12.75" hidden="1" customHeight="1" x14ac:dyDescent="0.2">
      <c r="A346" s="38"/>
      <c r="B346" s="59" t="s">
        <v>252</v>
      </c>
      <c r="C346" s="40">
        <v>0</v>
      </c>
      <c r="D346" s="40">
        <v>445</v>
      </c>
      <c r="E346" s="41">
        <v>0</v>
      </c>
      <c r="F346" s="41">
        <f>'[1]102_beruh_'!AA108</f>
        <v>445</v>
      </c>
      <c r="G346" s="41">
        <f t="shared" si="11"/>
        <v>0</v>
      </c>
      <c r="H346" s="37"/>
    </row>
    <row r="347" spans="1:8" ht="12.75" hidden="1" customHeight="1" x14ac:dyDescent="0.2">
      <c r="A347" s="38"/>
      <c r="B347" s="42" t="s">
        <v>87</v>
      </c>
      <c r="C347" s="40">
        <v>0</v>
      </c>
      <c r="D347" s="40">
        <v>6902</v>
      </c>
      <c r="E347" s="41">
        <v>0</v>
      </c>
      <c r="F347" s="41">
        <f>[1]H101_FELU_BERUH!AA139+[1]H_151!AA25</f>
        <v>6902</v>
      </c>
      <c r="G347" s="41">
        <f t="shared" si="11"/>
        <v>0</v>
      </c>
      <c r="H347" s="37"/>
    </row>
    <row r="348" spans="1:8" ht="12.75" hidden="1" customHeight="1" x14ac:dyDescent="0.2">
      <c r="A348" s="38"/>
      <c r="B348" s="42" t="s">
        <v>253</v>
      </c>
      <c r="C348" s="40">
        <v>1500</v>
      </c>
      <c r="D348" s="40">
        <v>0</v>
      </c>
      <c r="E348" s="41">
        <v>1586</v>
      </c>
      <c r="F348" s="41">
        <f>[1]H101_FELU_BERUH!AA77</f>
        <v>1586</v>
      </c>
      <c r="G348" s="41">
        <f t="shared" si="11"/>
        <v>1586</v>
      </c>
      <c r="H348" s="37"/>
    </row>
    <row r="349" spans="1:8" ht="12.75" hidden="1" customHeight="1" x14ac:dyDescent="0.2">
      <c r="A349" s="38"/>
      <c r="B349" s="60" t="s">
        <v>254</v>
      </c>
      <c r="C349" s="40">
        <v>16500</v>
      </c>
      <c r="D349" s="40">
        <v>0</v>
      </c>
      <c r="E349" s="41">
        <v>0</v>
      </c>
      <c r="F349" s="41">
        <f>[1]H101_FELU_BERUH!AA86</f>
        <v>0</v>
      </c>
      <c r="G349" s="41">
        <f t="shared" si="11"/>
        <v>0</v>
      </c>
      <c r="H349" s="37"/>
    </row>
    <row r="350" spans="1:8" ht="12.75" hidden="1" customHeight="1" x14ac:dyDescent="0.2">
      <c r="A350" s="38"/>
      <c r="B350" s="60" t="s">
        <v>255</v>
      </c>
      <c r="C350" s="40">
        <v>9050</v>
      </c>
      <c r="D350" s="40">
        <v>0</v>
      </c>
      <c r="E350" s="41">
        <v>0</v>
      </c>
      <c r="F350" s="41">
        <f>[1]H101_FELU_BERUH!AA83</f>
        <v>0</v>
      </c>
      <c r="G350" s="41">
        <f t="shared" si="11"/>
        <v>0</v>
      </c>
      <c r="H350" s="37"/>
    </row>
    <row r="351" spans="1:8" ht="12.75" hidden="1" customHeight="1" x14ac:dyDescent="0.2">
      <c r="A351" s="38"/>
      <c r="B351" s="60" t="s">
        <v>256</v>
      </c>
      <c r="C351" s="40">
        <v>25400</v>
      </c>
      <c r="D351" s="40">
        <v>0</v>
      </c>
      <c r="E351" s="41">
        <v>0</v>
      </c>
      <c r="F351" s="41">
        <f>[1]H101_FELU_BERUH!AA135</f>
        <v>0</v>
      </c>
      <c r="G351" s="41">
        <f t="shared" si="11"/>
        <v>0</v>
      </c>
      <c r="H351" s="37"/>
    </row>
    <row r="352" spans="1:8" ht="12.75" hidden="1" customHeight="1" x14ac:dyDescent="0.2">
      <c r="A352" s="38"/>
      <c r="B352" s="42" t="s">
        <v>257</v>
      </c>
      <c r="C352" s="40">
        <v>0</v>
      </c>
      <c r="D352" s="40">
        <v>0</v>
      </c>
      <c r="E352" s="41">
        <v>0</v>
      </c>
      <c r="F352" s="41">
        <f>[1]H101_FELU_BERUH!AA108</f>
        <v>0</v>
      </c>
      <c r="G352" s="41">
        <f t="shared" si="11"/>
        <v>0</v>
      </c>
      <c r="H352" s="37"/>
    </row>
    <row r="353" spans="1:8" ht="12.75" hidden="1" customHeight="1" x14ac:dyDescent="0.2">
      <c r="A353" s="38"/>
      <c r="B353" s="60" t="s">
        <v>258</v>
      </c>
      <c r="C353" s="40">
        <v>0</v>
      </c>
      <c r="D353" s="40">
        <v>0</v>
      </c>
      <c r="E353" s="41">
        <v>0</v>
      </c>
      <c r="F353" s="41">
        <f>[1]H101_FELU_BERUH!AA79</f>
        <v>0</v>
      </c>
      <c r="G353" s="41">
        <f t="shared" si="11"/>
        <v>0</v>
      </c>
      <c r="H353" s="37"/>
    </row>
    <row r="354" spans="1:8" ht="12.75" hidden="1" customHeight="1" x14ac:dyDescent="0.2">
      <c r="A354" s="38"/>
      <c r="B354" s="60" t="s">
        <v>259</v>
      </c>
      <c r="C354" s="40">
        <v>0</v>
      </c>
      <c r="D354" s="40">
        <v>0</v>
      </c>
      <c r="E354" s="41">
        <v>1358</v>
      </c>
      <c r="F354" s="41">
        <f>[1]H101_FELU_BERUH!AA81</f>
        <v>1358</v>
      </c>
      <c r="G354" s="41">
        <f t="shared" si="11"/>
        <v>1358</v>
      </c>
      <c r="H354" s="37"/>
    </row>
    <row r="355" spans="1:8" ht="12.75" hidden="1" customHeight="1" x14ac:dyDescent="0.2">
      <c r="A355" s="38"/>
      <c r="B355" s="59" t="s">
        <v>260</v>
      </c>
      <c r="C355" s="40">
        <v>0</v>
      </c>
      <c r="D355" s="40">
        <v>0</v>
      </c>
      <c r="E355" s="41">
        <v>1245</v>
      </c>
      <c r="F355" s="41">
        <f>[1]H101_FELU_BERUH!AA59+[1]H101_FELU_BERUH!AA60</f>
        <v>1245</v>
      </c>
      <c r="G355" s="41">
        <f t="shared" si="11"/>
        <v>1245</v>
      </c>
      <c r="H355" s="37"/>
    </row>
    <row r="356" spans="1:8" ht="12.75" hidden="1" customHeight="1" x14ac:dyDescent="0.2">
      <c r="A356" s="38"/>
      <c r="B356" s="59"/>
      <c r="C356" s="40"/>
      <c r="D356" s="40"/>
      <c r="E356" s="41">
        <v>0</v>
      </c>
      <c r="F356" s="41"/>
      <c r="G356" s="41">
        <f t="shared" si="11"/>
        <v>0</v>
      </c>
      <c r="H356" s="37"/>
    </row>
    <row r="357" spans="1:8" ht="12.75" hidden="1" customHeight="1" x14ac:dyDescent="0.2">
      <c r="A357" s="38"/>
      <c r="B357" s="42"/>
      <c r="C357" s="40"/>
      <c r="D357" s="40"/>
      <c r="E357" s="41">
        <v>0</v>
      </c>
      <c r="F357" s="41"/>
      <c r="G357" s="41">
        <f t="shared" si="11"/>
        <v>0</v>
      </c>
      <c r="H357" s="37"/>
    </row>
    <row r="358" spans="1:8" ht="12.75" hidden="1" customHeight="1" x14ac:dyDescent="0.2">
      <c r="A358" s="38"/>
      <c r="B358" s="60" t="s">
        <v>261</v>
      </c>
      <c r="C358" s="40">
        <v>0</v>
      </c>
      <c r="D358" s="40">
        <v>0</v>
      </c>
      <c r="E358" s="41">
        <v>0</v>
      </c>
      <c r="F358" s="41">
        <f>[1]H101_FELU_BERUH!AA80</f>
        <v>0</v>
      </c>
      <c r="G358" s="41">
        <f t="shared" si="11"/>
        <v>0</v>
      </c>
      <c r="H358" s="37"/>
    </row>
    <row r="359" spans="1:8" ht="12.75" hidden="1" customHeight="1" x14ac:dyDescent="0.2">
      <c r="A359" s="38"/>
      <c r="B359" s="60" t="s">
        <v>262</v>
      </c>
      <c r="C359" s="40"/>
      <c r="D359" s="40">
        <v>0</v>
      </c>
      <c r="E359" s="41">
        <v>0</v>
      </c>
      <c r="F359" s="41">
        <f>[1]H101_FELU_BERUH!AA87</f>
        <v>0</v>
      </c>
      <c r="G359" s="41">
        <f t="shared" si="11"/>
        <v>0</v>
      </c>
      <c r="H359" s="37"/>
    </row>
    <row r="360" spans="1:8" ht="12.75" hidden="1" customHeight="1" x14ac:dyDescent="0.2">
      <c r="A360" s="38"/>
      <c r="B360" s="60" t="s">
        <v>263</v>
      </c>
      <c r="C360" s="40"/>
      <c r="D360" s="40">
        <v>0</v>
      </c>
      <c r="E360" s="41">
        <v>0</v>
      </c>
      <c r="F360" s="41">
        <f>'[1]102_beruh_'!AA145</f>
        <v>0</v>
      </c>
      <c r="G360" s="41">
        <f t="shared" si="11"/>
        <v>0</v>
      </c>
      <c r="H360" s="37"/>
    </row>
    <row r="361" spans="1:8" ht="12.75" hidden="1" customHeight="1" x14ac:dyDescent="0.2">
      <c r="A361" s="38"/>
      <c r="B361" s="42" t="s">
        <v>264</v>
      </c>
      <c r="C361" s="40">
        <v>0</v>
      </c>
      <c r="D361" s="40">
        <v>0</v>
      </c>
      <c r="E361" s="41">
        <v>0</v>
      </c>
      <c r="F361" s="41">
        <f>'[1]020_IK'!AA46</f>
        <v>0</v>
      </c>
      <c r="G361" s="41">
        <f t="shared" si="11"/>
        <v>0</v>
      </c>
      <c r="H361" s="37"/>
    </row>
    <row r="362" spans="1:8" ht="12.75" hidden="1" customHeight="1" x14ac:dyDescent="0.2">
      <c r="A362" s="38"/>
      <c r="B362" s="42" t="s">
        <v>265</v>
      </c>
      <c r="C362" s="40">
        <v>0</v>
      </c>
      <c r="D362" s="40">
        <v>0</v>
      </c>
      <c r="E362" s="41">
        <v>0</v>
      </c>
      <c r="F362" s="41">
        <f>'[1]020_IK'!AA56</f>
        <v>0</v>
      </c>
      <c r="G362" s="41">
        <f t="shared" si="11"/>
        <v>0</v>
      </c>
      <c r="H362" s="37"/>
    </row>
    <row r="363" spans="1:8" ht="12.75" hidden="1" customHeight="1" x14ac:dyDescent="0.2">
      <c r="A363" s="38"/>
      <c r="B363" s="42" t="s">
        <v>266</v>
      </c>
      <c r="C363" s="40">
        <v>0</v>
      </c>
      <c r="D363" s="40">
        <v>0</v>
      </c>
      <c r="E363" s="41">
        <v>576</v>
      </c>
      <c r="F363" s="41">
        <f>[1]H_151!AA21</f>
        <v>576</v>
      </c>
      <c r="G363" s="41">
        <f t="shared" si="11"/>
        <v>576</v>
      </c>
      <c r="H363" s="37"/>
    </row>
    <row r="364" spans="1:8" ht="12.75" hidden="1" customHeight="1" x14ac:dyDescent="0.2">
      <c r="A364" s="38"/>
      <c r="B364" s="42" t="s">
        <v>267</v>
      </c>
      <c r="C364" s="40"/>
      <c r="D364" s="40">
        <v>0</v>
      </c>
      <c r="E364" s="41">
        <v>0</v>
      </c>
      <c r="F364" s="41">
        <f>'[1]102_beruh_'!AA122</f>
        <v>0</v>
      </c>
      <c r="G364" s="41">
        <f t="shared" si="11"/>
        <v>0</v>
      </c>
      <c r="H364" s="37"/>
    </row>
    <row r="365" spans="1:8" ht="12.75" hidden="1" customHeight="1" x14ac:dyDescent="0.2">
      <c r="A365" s="38"/>
      <c r="B365" s="42" t="s">
        <v>268</v>
      </c>
      <c r="C365" s="40"/>
      <c r="D365" s="40">
        <v>0</v>
      </c>
      <c r="E365" s="41">
        <v>0</v>
      </c>
      <c r="F365" s="41">
        <f>[1]H101_FELU_BERUH!AA89</f>
        <v>0</v>
      </c>
      <c r="G365" s="41">
        <f t="shared" si="11"/>
        <v>0</v>
      </c>
      <c r="H365"/>
    </row>
    <row r="366" spans="1:8" ht="12.75" hidden="1" customHeight="1" x14ac:dyDescent="0.2">
      <c r="A366" s="38"/>
      <c r="B366" s="42" t="s">
        <v>269</v>
      </c>
      <c r="C366" s="41">
        <v>0</v>
      </c>
      <c r="D366" s="41">
        <v>0</v>
      </c>
      <c r="E366" s="41">
        <v>0</v>
      </c>
      <c r="F366" s="41">
        <v>0</v>
      </c>
      <c r="G366" s="41">
        <f t="shared" si="11"/>
        <v>0</v>
      </c>
      <c r="H366"/>
    </row>
    <row r="367" spans="1:8" ht="12.75" hidden="1" customHeight="1" x14ac:dyDescent="0.2">
      <c r="A367" s="38"/>
      <c r="B367" s="42" t="s">
        <v>270</v>
      </c>
      <c r="C367" s="40">
        <v>0</v>
      </c>
      <c r="D367" s="40">
        <v>0</v>
      </c>
      <c r="E367" s="41">
        <v>0</v>
      </c>
      <c r="F367" s="41">
        <f>'[1]102_beruh_'!AA136+'[1]102_beruh_'!AA137</f>
        <v>0</v>
      </c>
      <c r="G367" s="41">
        <f t="shared" si="11"/>
        <v>0</v>
      </c>
      <c r="H367"/>
    </row>
    <row r="368" spans="1:8" ht="12.75" hidden="1" customHeight="1" x14ac:dyDescent="0.2">
      <c r="A368" s="38"/>
      <c r="B368" s="42" t="s">
        <v>174</v>
      </c>
      <c r="C368" s="40">
        <v>0</v>
      </c>
      <c r="D368" s="40">
        <v>0</v>
      </c>
      <c r="E368" s="41">
        <v>0</v>
      </c>
      <c r="F368" s="41">
        <f>[1]H_151!AA33</f>
        <v>0</v>
      </c>
      <c r="G368" s="41">
        <f t="shared" si="11"/>
        <v>0</v>
      </c>
      <c r="H368"/>
    </row>
    <row r="369" spans="1:8" ht="12.75" hidden="1" customHeight="1" x14ac:dyDescent="0.2">
      <c r="A369" s="38"/>
      <c r="B369" s="59" t="s">
        <v>271</v>
      </c>
      <c r="C369" s="40">
        <v>0</v>
      </c>
      <c r="D369" s="40">
        <v>0</v>
      </c>
      <c r="E369" s="41">
        <v>0</v>
      </c>
      <c r="F369" s="41">
        <f>'[1]102_beruh_'!AA132</f>
        <v>0</v>
      </c>
      <c r="G369" s="41">
        <f t="shared" si="11"/>
        <v>0</v>
      </c>
      <c r="H369"/>
    </row>
    <row r="370" spans="1:8" ht="12.75" hidden="1" customHeight="1" x14ac:dyDescent="0.2">
      <c r="A370" s="38"/>
      <c r="B370" s="60" t="s">
        <v>272</v>
      </c>
      <c r="C370" s="40">
        <v>0</v>
      </c>
      <c r="D370" s="40">
        <v>0</v>
      </c>
      <c r="E370" s="41">
        <v>0</v>
      </c>
      <c r="F370" s="41">
        <f>[1]H101_FELU_BERUH!AA147</f>
        <v>0</v>
      </c>
      <c r="G370" s="41">
        <f t="shared" si="11"/>
        <v>0</v>
      </c>
      <c r="H370"/>
    </row>
    <row r="371" spans="1:8" ht="12.75" hidden="1" customHeight="1" x14ac:dyDescent="0.2">
      <c r="A371" s="38"/>
      <c r="B371" s="42" t="s">
        <v>275</v>
      </c>
      <c r="C371" s="40"/>
      <c r="D371" s="40"/>
      <c r="E371" s="41">
        <v>871</v>
      </c>
      <c r="F371" s="41">
        <v>871</v>
      </c>
      <c r="G371" s="41">
        <v>871</v>
      </c>
      <c r="H371"/>
    </row>
    <row r="372" spans="1:8" ht="9.9499999999999993" hidden="1" customHeight="1" thickBot="1" x14ac:dyDescent="0.25">
      <c r="A372" s="38"/>
      <c r="B372" s="42"/>
      <c r="C372" s="40"/>
      <c r="D372" s="40"/>
      <c r="E372" s="41"/>
      <c r="F372" s="41"/>
      <c r="G372" s="41"/>
      <c r="H372"/>
    </row>
    <row r="373" spans="1:8" ht="24" hidden="1" customHeight="1" thickBot="1" x14ac:dyDescent="0.25">
      <c r="A373" s="101" t="s">
        <v>273</v>
      </c>
      <c r="B373" s="102" t="s">
        <v>274</v>
      </c>
      <c r="C373" s="105">
        <f>SUM(C329:C372)</f>
        <v>202259</v>
      </c>
      <c r="D373" s="106">
        <f>SUM(D329:D372)</f>
        <v>155439</v>
      </c>
      <c r="E373" s="105">
        <v>24432</v>
      </c>
      <c r="F373" s="105">
        <f>SUM(F329:F372)</f>
        <v>179871</v>
      </c>
      <c r="G373" s="105">
        <f>F373-D373</f>
        <v>24432</v>
      </c>
      <c r="H373" s="54">
        <f>[1]T_4_KÖT!L60-F373</f>
        <v>0</v>
      </c>
    </row>
    <row r="374" spans="1:8" hidden="1" x14ac:dyDescent="0.2">
      <c r="A374"/>
      <c r="B374" s="107"/>
      <c r="C374" s="51"/>
      <c r="D374" s="51"/>
      <c r="E374" s="51"/>
      <c r="F374" s="108"/>
      <c r="G374" s="108"/>
      <c r="H374"/>
    </row>
    <row r="375" spans="1:8" hidden="1" x14ac:dyDescent="0.2">
      <c r="A375"/>
      <c r="B375" s="107"/>
      <c r="C375" s="108"/>
      <c r="D375" s="108"/>
      <c r="E375" s="108"/>
      <c r="F375" s="109"/>
      <c r="G375" s="109"/>
      <c r="H375"/>
    </row>
    <row r="376" spans="1:8" hidden="1" x14ac:dyDescent="0.2">
      <c r="A376"/>
      <c r="B376" s="107"/>
      <c r="C376" s="108"/>
      <c r="D376" s="108"/>
      <c r="E376" s="108"/>
      <c r="F376" s="108"/>
      <c r="G376" s="108"/>
      <c r="H376"/>
    </row>
    <row r="377" spans="1:8" hidden="1" x14ac:dyDescent="0.2">
      <c r="A377"/>
      <c r="B377" s="107"/>
      <c r="C377" s="108"/>
      <c r="D377" s="108"/>
      <c r="E377" s="108"/>
      <c r="F377" s="108"/>
      <c r="G377" s="108"/>
      <c r="H377"/>
    </row>
    <row r="378" spans="1:8" x14ac:dyDescent="0.2">
      <c r="A378"/>
      <c r="B378" s="107"/>
      <c r="C378" s="108"/>
      <c r="D378" s="108"/>
      <c r="E378" s="108"/>
      <c r="F378" s="109"/>
      <c r="G378" s="109"/>
      <c r="H378"/>
    </row>
    <row r="379" spans="1:8" x14ac:dyDescent="0.2">
      <c r="A379"/>
      <c r="B379" s="107"/>
      <c r="C379" s="108"/>
      <c r="D379" s="108"/>
      <c r="E379" s="108"/>
      <c r="F379" s="108"/>
      <c r="G379" s="108"/>
      <c r="H379"/>
    </row>
    <row r="380" spans="1:8" x14ac:dyDescent="0.2">
      <c r="A380"/>
      <c r="B380" s="107"/>
      <c r="C380" s="108"/>
      <c r="D380" s="108"/>
      <c r="E380" s="108"/>
      <c r="F380" s="108"/>
      <c r="G380" s="108"/>
      <c r="H380"/>
    </row>
    <row r="381" spans="1:8" x14ac:dyDescent="0.2">
      <c r="A381"/>
      <c r="B381" s="107"/>
      <c r="C381" s="108"/>
      <c r="D381" s="108"/>
      <c r="E381" s="108"/>
      <c r="F381" s="108"/>
      <c r="G381" s="108"/>
      <c r="H381"/>
    </row>
    <row r="382" spans="1:8" x14ac:dyDescent="0.2">
      <c r="A382"/>
      <c r="B382" s="107"/>
      <c r="C382" s="108"/>
      <c r="D382" s="108"/>
      <c r="E382" s="108"/>
      <c r="F382" s="108"/>
      <c r="G382" s="108"/>
      <c r="H382"/>
    </row>
    <row r="383" spans="1:8" x14ac:dyDescent="0.2">
      <c r="A383"/>
      <c r="B383" s="107"/>
      <c r="C383" s="108"/>
      <c r="D383" s="108"/>
      <c r="E383" s="108"/>
      <c r="F383" s="108"/>
      <c r="G383" s="108"/>
      <c r="H383"/>
    </row>
    <row r="384" spans="1:8" x14ac:dyDescent="0.2">
      <c r="A384"/>
      <c r="B384" s="107"/>
      <c r="C384" s="108"/>
      <c r="D384" s="108"/>
      <c r="E384" s="108"/>
      <c r="F384" s="108"/>
      <c r="G384" s="108"/>
      <c r="H384"/>
    </row>
    <row r="385" spans="1:8" x14ac:dyDescent="0.2">
      <c r="A385"/>
      <c r="B385" s="107"/>
      <c r="C385" s="108"/>
      <c r="D385" s="108"/>
      <c r="E385" s="108"/>
      <c r="F385" s="108"/>
      <c r="G385" s="108"/>
      <c r="H385"/>
    </row>
    <row r="386" spans="1:8" x14ac:dyDescent="0.2">
      <c r="A386"/>
      <c r="B386" s="107"/>
      <c r="C386" s="108"/>
      <c r="D386" s="108"/>
      <c r="E386" s="108"/>
      <c r="F386" s="108"/>
      <c r="G386" s="108"/>
      <c r="H386"/>
    </row>
    <row r="387" spans="1:8" x14ac:dyDescent="0.2">
      <c r="A387"/>
      <c r="B387" s="107"/>
      <c r="C387" s="108"/>
      <c r="D387" s="108"/>
      <c r="E387" s="108"/>
      <c r="F387" s="108"/>
      <c r="G387" s="108"/>
      <c r="H387"/>
    </row>
    <row r="388" spans="1:8" x14ac:dyDescent="0.2">
      <c r="A388"/>
      <c r="B388" s="107"/>
      <c r="C388" s="108"/>
      <c r="D388" s="108"/>
      <c r="E388" s="108"/>
      <c r="F388" s="108"/>
      <c r="G388" s="108"/>
      <c r="H388"/>
    </row>
    <row r="389" spans="1:8" x14ac:dyDescent="0.2">
      <c r="A389"/>
      <c r="B389" s="107"/>
      <c r="C389" s="108"/>
      <c r="D389" s="108"/>
      <c r="E389" s="108"/>
      <c r="F389" s="108"/>
      <c r="G389" s="108"/>
      <c r="H389"/>
    </row>
    <row r="390" spans="1:8" x14ac:dyDescent="0.2">
      <c r="A390"/>
      <c r="B390" s="107"/>
      <c r="C390" s="108"/>
      <c r="D390" s="108"/>
      <c r="E390" s="108"/>
      <c r="F390" s="108"/>
      <c r="G390" s="108"/>
      <c r="H390"/>
    </row>
    <row r="391" spans="1:8" x14ac:dyDescent="0.2">
      <c r="A391"/>
      <c r="B391" s="107"/>
      <c r="C391" s="108"/>
      <c r="D391" s="108"/>
      <c r="E391" s="108"/>
      <c r="F391" s="108"/>
      <c r="G391" s="108"/>
      <c r="H391"/>
    </row>
    <row r="392" spans="1:8" x14ac:dyDescent="0.2">
      <c r="A392"/>
      <c r="B392" s="107"/>
      <c r="C392" s="108"/>
      <c r="D392" s="108"/>
      <c r="E392" s="108"/>
      <c r="F392" s="108"/>
      <c r="G392" s="108"/>
      <c r="H392"/>
    </row>
    <row r="393" spans="1:8" x14ac:dyDescent="0.2">
      <c r="A393"/>
      <c r="B393" s="107"/>
      <c r="C393" s="108"/>
      <c r="D393" s="108"/>
      <c r="E393" s="108"/>
      <c r="F393" s="108"/>
      <c r="G393" s="108"/>
      <c r="H393"/>
    </row>
    <row r="394" spans="1:8" x14ac:dyDescent="0.2">
      <c r="A394"/>
      <c r="B394" s="107"/>
      <c r="C394" s="108"/>
      <c r="D394" s="108"/>
      <c r="E394" s="108"/>
      <c r="F394" s="108"/>
      <c r="G394" s="108"/>
      <c r="H394"/>
    </row>
    <row r="395" spans="1:8" x14ac:dyDescent="0.2">
      <c r="A395"/>
      <c r="B395" s="107"/>
      <c r="C395" s="108"/>
      <c r="D395" s="108"/>
      <c r="E395" s="108"/>
      <c r="F395" s="108"/>
      <c r="G395" s="108"/>
      <c r="H395"/>
    </row>
    <row r="396" spans="1:8" x14ac:dyDescent="0.2">
      <c r="A396"/>
      <c r="B396" s="107"/>
      <c r="C396" s="108"/>
      <c r="D396" s="108"/>
      <c r="E396" s="108"/>
      <c r="F396" s="108"/>
      <c r="G396" s="108"/>
      <c r="H396"/>
    </row>
    <row r="397" spans="1:8" x14ac:dyDescent="0.2">
      <c r="A397"/>
      <c r="B397" s="107"/>
      <c r="C397" s="108"/>
      <c r="D397" s="108"/>
      <c r="E397" s="108"/>
      <c r="F397" s="108"/>
      <c r="G397" s="108"/>
      <c r="H397"/>
    </row>
    <row r="398" spans="1:8" x14ac:dyDescent="0.2">
      <c r="A398"/>
      <c r="B398" s="107"/>
      <c r="C398" s="108"/>
      <c r="D398" s="108"/>
      <c r="E398" s="108"/>
      <c r="F398" s="108"/>
      <c r="G398" s="108"/>
      <c r="H398"/>
    </row>
    <row r="399" spans="1:8" x14ac:dyDescent="0.2">
      <c r="A399"/>
      <c r="B399" s="107"/>
      <c r="C399" s="108"/>
      <c r="D399" s="108"/>
      <c r="E399" s="108"/>
      <c r="F399" s="108"/>
      <c r="G399" s="108"/>
      <c r="H399"/>
    </row>
    <row r="400" spans="1:8" x14ac:dyDescent="0.2">
      <c r="A400"/>
      <c r="B400" s="107"/>
      <c r="C400" s="108"/>
      <c r="D400" s="108"/>
      <c r="E400" s="108"/>
      <c r="F400" s="108"/>
      <c r="G400" s="108"/>
      <c r="H400"/>
    </row>
    <row r="401" spans="1:8" x14ac:dyDescent="0.2">
      <c r="A401"/>
      <c r="B401" s="107"/>
      <c r="C401" s="108"/>
      <c r="D401" s="108"/>
      <c r="E401" s="108"/>
      <c r="F401" s="108"/>
      <c r="G401" s="108"/>
      <c r="H401"/>
    </row>
    <row r="402" spans="1:8" x14ac:dyDescent="0.2">
      <c r="A402"/>
      <c r="B402" s="107"/>
      <c r="C402" s="108"/>
      <c r="D402" s="108"/>
      <c r="E402" s="108"/>
      <c r="F402" s="108"/>
      <c r="G402" s="108"/>
      <c r="H402"/>
    </row>
    <row r="403" spans="1:8" x14ac:dyDescent="0.2">
      <c r="A403"/>
      <c r="B403" s="107"/>
      <c r="C403" s="108"/>
      <c r="D403" s="108"/>
      <c r="E403" s="108"/>
      <c r="F403" s="108"/>
      <c r="G403" s="108"/>
      <c r="H403"/>
    </row>
    <row r="404" spans="1:8" x14ac:dyDescent="0.2">
      <c r="A404"/>
      <c r="B404" s="107"/>
      <c r="C404" s="108"/>
      <c r="D404" s="108"/>
      <c r="E404" s="108"/>
      <c r="F404" s="108"/>
      <c r="G404" s="108"/>
      <c r="H404"/>
    </row>
    <row r="405" spans="1:8" x14ac:dyDescent="0.2">
      <c r="A405"/>
      <c r="B405" s="107"/>
      <c r="C405" s="108"/>
      <c r="D405" s="108"/>
      <c r="E405" s="108"/>
      <c r="F405" s="108"/>
      <c r="G405" s="108"/>
      <c r="H405"/>
    </row>
    <row r="406" spans="1:8" x14ac:dyDescent="0.2">
      <c r="A406"/>
      <c r="B406" s="107"/>
      <c r="C406" s="108"/>
      <c r="D406" s="108"/>
      <c r="E406" s="108"/>
      <c r="F406" s="108"/>
      <c r="G406" s="108"/>
      <c r="H406"/>
    </row>
    <row r="407" spans="1:8" x14ac:dyDescent="0.2">
      <c r="A407"/>
      <c r="B407" s="107"/>
      <c r="C407" s="108"/>
      <c r="D407" s="108"/>
      <c r="E407" s="108"/>
      <c r="F407" s="108"/>
      <c r="G407" s="108"/>
      <c r="H407"/>
    </row>
    <row r="408" spans="1:8" x14ac:dyDescent="0.2">
      <c r="A408"/>
      <c r="B408" s="107"/>
      <c r="C408" s="108"/>
      <c r="D408" s="108"/>
      <c r="E408" s="108"/>
      <c r="F408" s="108"/>
      <c r="G408" s="108"/>
      <c r="H408"/>
    </row>
    <row r="409" spans="1:8" x14ac:dyDescent="0.2">
      <c r="A409"/>
      <c r="B409" s="107"/>
      <c r="C409" s="108"/>
      <c r="D409" s="108"/>
      <c r="E409" s="108"/>
      <c r="F409" s="108"/>
      <c r="G409" s="108"/>
      <c r="H409"/>
    </row>
    <row r="410" spans="1:8" x14ac:dyDescent="0.2">
      <c r="A410"/>
      <c r="B410" s="107"/>
      <c r="C410" s="108"/>
      <c r="D410" s="108"/>
      <c r="E410" s="108"/>
      <c r="F410" s="108"/>
      <c r="G410" s="108"/>
      <c r="H410"/>
    </row>
    <row r="411" spans="1:8" x14ac:dyDescent="0.2">
      <c r="A411"/>
      <c r="B411" s="107"/>
      <c r="C411" s="108"/>
      <c r="D411" s="108"/>
      <c r="E411" s="108"/>
      <c r="F411" s="108"/>
      <c r="G411" s="108"/>
      <c r="H411"/>
    </row>
    <row r="412" spans="1:8" x14ac:dyDescent="0.2">
      <c r="A412"/>
      <c r="B412" s="107"/>
      <c r="C412" s="108"/>
      <c r="D412" s="108"/>
      <c r="E412" s="108"/>
      <c r="F412" s="108"/>
      <c r="G412" s="108"/>
      <c r="H412"/>
    </row>
    <row r="413" spans="1:8" x14ac:dyDescent="0.2">
      <c r="A413"/>
      <c r="B413" s="107"/>
      <c r="C413" s="108"/>
      <c r="D413" s="108"/>
      <c r="E413" s="108"/>
      <c r="F413" s="108"/>
      <c r="G413" s="108"/>
      <c r="H413"/>
    </row>
    <row r="414" spans="1:8" x14ac:dyDescent="0.2">
      <c r="A414"/>
      <c r="B414" s="107"/>
      <c r="C414" s="108"/>
      <c r="D414" s="108"/>
      <c r="E414" s="108"/>
      <c r="F414" s="108"/>
      <c r="G414" s="108"/>
      <c r="H414"/>
    </row>
    <row r="415" spans="1:8" x14ac:dyDescent="0.2">
      <c r="A415"/>
      <c r="B415" s="107"/>
      <c r="C415" s="108"/>
      <c r="D415" s="108"/>
      <c r="E415" s="108"/>
      <c r="F415" s="108"/>
      <c r="G415" s="108"/>
      <c r="H415"/>
    </row>
    <row r="416" spans="1:8" x14ac:dyDescent="0.2">
      <c r="A416"/>
      <c r="B416" s="107"/>
      <c r="C416" s="108"/>
      <c r="D416" s="108"/>
      <c r="E416" s="108"/>
      <c r="F416" s="108"/>
      <c r="G416" s="108"/>
      <c r="H416"/>
    </row>
    <row r="417" spans="1:8" x14ac:dyDescent="0.2">
      <c r="A417"/>
      <c r="B417" s="107"/>
      <c r="C417" s="108"/>
      <c r="D417" s="108"/>
      <c r="E417" s="108"/>
      <c r="F417" s="108"/>
      <c r="G417" s="108"/>
      <c r="H417"/>
    </row>
    <row r="418" spans="1:8" x14ac:dyDescent="0.2">
      <c r="A418"/>
      <c r="B418" s="107"/>
      <c r="C418" s="108"/>
      <c r="D418" s="108"/>
      <c r="E418" s="108"/>
      <c r="F418" s="108"/>
      <c r="G418" s="108"/>
      <c r="H418"/>
    </row>
    <row r="419" spans="1:8" x14ac:dyDescent="0.2">
      <c r="A419"/>
      <c r="B419" s="107"/>
      <c r="C419" s="108"/>
      <c r="D419" s="108"/>
      <c r="E419" s="108"/>
      <c r="F419" s="108"/>
      <c r="G419" s="108"/>
      <c r="H419"/>
    </row>
    <row r="420" spans="1:8" x14ac:dyDescent="0.2">
      <c r="A420"/>
      <c r="B420" s="107"/>
      <c r="C420" s="108"/>
      <c r="D420" s="108"/>
      <c r="E420" s="108"/>
      <c r="F420" s="108"/>
      <c r="G420" s="108"/>
      <c r="H420"/>
    </row>
    <row r="421" spans="1:8" x14ac:dyDescent="0.2">
      <c r="A421"/>
      <c r="B421" s="107"/>
      <c r="C421" s="108"/>
      <c r="D421" s="108"/>
      <c r="E421" s="108"/>
      <c r="F421" s="108"/>
      <c r="G421" s="108"/>
      <c r="H421"/>
    </row>
    <row r="422" spans="1:8" x14ac:dyDescent="0.2">
      <c r="A422"/>
      <c r="B422" s="107"/>
      <c r="C422" s="108"/>
      <c r="D422" s="108"/>
      <c r="E422" s="108"/>
      <c r="F422" s="108"/>
      <c r="G422" s="108"/>
      <c r="H422"/>
    </row>
    <row r="423" spans="1:8" x14ac:dyDescent="0.2">
      <c r="A423"/>
      <c r="B423" s="107"/>
      <c r="C423" s="108"/>
      <c r="D423" s="108"/>
      <c r="E423" s="108"/>
      <c r="F423" s="108"/>
      <c r="G423" s="108"/>
      <c r="H423"/>
    </row>
    <row r="424" spans="1:8" x14ac:dyDescent="0.2">
      <c r="A424"/>
      <c r="B424" s="107"/>
      <c r="C424" s="108"/>
      <c r="D424" s="108"/>
      <c r="E424" s="108"/>
      <c r="F424" s="108"/>
      <c r="G424" s="108"/>
      <c r="H424"/>
    </row>
    <row r="425" spans="1:8" x14ac:dyDescent="0.2">
      <c r="A425"/>
      <c r="B425" s="107"/>
      <c r="C425" s="108"/>
      <c r="D425" s="108"/>
      <c r="E425" s="108"/>
      <c r="F425" s="108"/>
      <c r="G425" s="108"/>
      <c r="H425"/>
    </row>
    <row r="426" spans="1:8" x14ac:dyDescent="0.2">
      <c r="A426"/>
      <c r="B426" s="107"/>
      <c r="C426" s="108"/>
      <c r="D426" s="108"/>
      <c r="E426" s="108"/>
      <c r="F426" s="108"/>
      <c r="G426" s="108"/>
      <c r="H426"/>
    </row>
    <row r="427" spans="1:8" x14ac:dyDescent="0.2">
      <c r="A427"/>
      <c r="B427" s="107"/>
      <c r="C427" s="108"/>
      <c r="D427" s="108"/>
      <c r="E427" s="108"/>
      <c r="F427" s="108"/>
      <c r="G427" s="108"/>
      <c r="H427"/>
    </row>
    <row r="428" spans="1:8" x14ac:dyDescent="0.2">
      <c r="A428"/>
      <c r="B428" s="107"/>
      <c r="C428" s="108"/>
      <c r="D428" s="108"/>
      <c r="E428" s="108"/>
      <c r="F428" s="108"/>
      <c r="G428" s="108"/>
      <c r="H428"/>
    </row>
    <row r="429" spans="1:8" x14ac:dyDescent="0.2">
      <c r="A429"/>
      <c r="B429" s="107"/>
      <c r="C429" s="108"/>
      <c r="D429" s="108"/>
      <c r="E429" s="108"/>
      <c r="F429" s="108"/>
      <c r="G429" s="108"/>
      <c r="H429"/>
    </row>
    <row r="430" spans="1:8" x14ac:dyDescent="0.2">
      <c r="A430"/>
      <c r="B430" s="107"/>
      <c r="C430" s="108"/>
      <c r="D430" s="108"/>
      <c r="E430" s="108"/>
      <c r="F430" s="108"/>
      <c r="G430" s="108"/>
      <c r="H430"/>
    </row>
    <row r="431" spans="1:8" x14ac:dyDescent="0.2">
      <c r="A431"/>
      <c r="B431" s="107"/>
      <c r="C431" s="108"/>
      <c r="D431" s="108"/>
      <c r="E431" s="108"/>
      <c r="F431" s="108"/>
      <c r="G431" s="108"/>
      <c r="H431"/>
    </row>
    <row r="432" spans="1:8" x14ac:dyDescent="0.2">
      <c r="A432"/>
      <c r="B432" s="107"/>
      <c r="C432" s="108"/>
      <c r="D432" s="108"/>
      <c r="E432" s="108"/>
      <c r="F432" s="108"/>
      <c r="G432" s="108"/>
      <c r="H432"/>
    </row>
    <row r="433" spans="1:8" x14ac:dyDescent="0.2">
      <c r="A433"/>
      <c r="B433" s="107"/>
      <c r="C433" s="108"/>
      <c r="D433" s="108"/>
      <c r="E433" s="108"/>
      <c r="F433" s="108"/>
      <c r="G433" s="108"/>
      <c r="H433"/>
    </row>
    <row r="434" spans="1:8" x14ac:dyDescent="0.2">
      <c r="A434"/>
      <c r="B434" s="107"/>
      <c r="C434" s="108"/>
      <c r="D434" s="108"/>
      <c r="E434" s="108"/>
      <c r="F434" s="108"/>
      <c r="G434" s="108"/>
      <c r="H434"/>
    </row>
    <row r="435" spans="1:8" x14ac:dyDescent="0.2">
      <c r="A435"/>
      <c r="B435" s="107"/>
      <c r="C435" s="108"/>
      <c r="D435" s="108"/>
      <c r="E435" s="108"/>
      <c r="F435" s="108"/>
      <c r="G435" s="108"/>
      <c r="H435"/>
    </row>
    <row r="436" spans="1:8" x14ac:dyDescent="0.2">
      <c r="A436"/>
      <c r="B436" s="107"/>
      <c r="C436" s="108"/>
      <c r="D436" s="108"/>
      <c r="E436" s="108"/>
      <c r="F436" s="108"/>
      <c r="G436" s="108"/>
      <c r="H436"/>
    </row>
    <row r="437" spans="1:8" x14ac:dyDescent="0.2">
      <c r="A437"/>
      <c r="B437" s="107"/>
      <c r="C437" s="108"/>
      <c r="D437" s="108"/>
      <c r="E437" s="108"/>
      <c r="F437" s="108"/>
      <c r="G437" s="108"/>
      <c r="H437"/>
    </row>
    <row r="438" spans="1:8" x14ac:dyDescent="0.2">
      <c r="A438"/>
      <c r="B438" s="107"/>
      <c r="C438" s="108"/>
      <c r="D438" s="108"/>
      <c r="E438" s="108"/>
      <c r="F438" s="108"/>
      <c r="G438" s="108"/>
      <c r="H438"/>
    </row>
    <row r="439" spans="1:8" x14ac:dyDescent="0.2">
      <c r="A439"/>
      <c r="B439" s="107"/>
      <c r="C439" s="108"/>
      <c r="D439" s="108"/>
      <c r="E439" s="108"/>
      <c r="F439" s="108"/>
      <c r="G439" s="108"/>
      <c r="H439"/>
    </row>
    <row r="440" spans="1:8" x14ac:dyDescent="0.2">
      <c r="A440"/>
      <c r="B440" s="107"/>
      <c r="C440" s="108"/>
      <c r="D440" s="108"/>
      <c r="E440" s="108"/>
      <c r="F440" s="108"/>
      <c r="G440" s="108"/>
      <c r="H440"/>
    </row>
    <row r="441" spans="1:8" x14ac:dyDescent="0.2">
      <c r="A441"/>
      <c r="B441" s="107"/>
      <c r="C441" s="108"/>
      <c r="D441" s="108"/>
      <c r="E441" s="108"/>
      <c r="F441" s="108"/>
      <c r="G441" s="108"/>
      <c r="H441"/>
    </row>
    <row r="442" spans="1:8" x14ac:dyDescent="0.2">
      <c r="A442"/>
      <c r="B442" s="107"/>
      <c r="C442" s="108"/>
      <c r="D442" s="108"/>
      <c r="E442" s="108"/>
      <c r="F442" s="108"/>
      <c r="G442" s="108"/>
      <c r="H442"/>
    </row>
    <row r="443" spans="1:8" x14ac:dyDescent="0.2">
      <c r="A443"/>
      <c r="B443" s="107"/>
      <c r="C443" s="108"/>
      <c r="D443" s="108"/>
      <c r="E443" s="108"/>
      <c r="F443" s="108"/>
      <c r="G443" s="108"/>
      <c r="H443"/>
    </row>
    <row r="444" spans="1:8" x14ac:dyDescent="0.2">
      <c r="A444"/>
      <c r="B444" s="107"/>
      <c r="C444" s="108"/>
      <c r="D444" s="108"/>
      <c r="E444" s="108"/>
      <c r="F444" s="108"/>
      <c r="G444" s="108"/>
      <c r="H444"/>
    </row>
    <row r="445" spans="1:8" x14ac:dyDescent="0.2">
      <c r="A445"/>
      <c r="B445" s="107"/>
      <c r="C445" s="108"/>
      <c r="D445" s="108"/>
      <c r="E445" s="108"/>
      <c r="F445" s="108"/>
      <c r="G445" s="108"/>
      <c r="H445"/>
    </row>
    <row r="446" spans="1:8" x14ac:dyDescent="0.2">
      <c r="A446"/>
      <c r="B446" s="107"/>
      <c r="C446" s="108"/>
      <c r="D446" s="108"/>
      <c r="E446" s="108"/>
      <c r="F446" s="108"/>
      <c r="G446" s="108"/>
      <c r="H446"/>
    </row>
    <row r="447" spans="1:8" x14ac:dyDescent="0.2">
      <c r="A447"/>
      <c r="B447" s="107"/>
      <c r="C447" s="108"/>
      <c r="D447" s="108"/>
      <c r="E447" s="108"/>
      <c r="F447" s="108"/>
      <c r="G447" s="108"/>
      <c r="H447"/>
    </row>
    <row r="448" spans="1:8" x14ac:dyDescent="0.2">
      <c r="A448"/>
      <c r="B448" s="107"/>
      <c r="C448" s="108"/>
      <c r="D448" s="108"/>
      <c r="E448" s="108"/>
      <c r="F448" s="108"/>
      <c r="G448" s="108"/>
      <c r="H448"/>
    </row>
    <row r="449" spans="1:8" x14ac:dyDescent="0.2">
      <c r="A449"/>
      <c r="B449" s="107"/>
      <c r="C449" s="108"/>
      <c r="D449" s="108"/>
      <c r="E449" s="108"/>
      <c r="F449" s="108"/>
      <c r="G449" s="108"/>
      <c r="H449"/>
    </row>
    <row r="450" spans="1:8" x14ac:dyDescent="0.2">
      <c r="A450"/>
      <c r="B450" s="107"/>
      <c r="C450" s="108"/>
      <c r="D450" s="108"/>
      <c r="E450" s="108"/>
      <c r="F450" s="108"/>
      <c r="G450" s="108"/>
      <c r="H450"/>
    </row>
    <row r="451" spans="1:8" x14ac:dyDescent="0.2">
      <c r="A451"/>
      <c r="B451" s="107"/>
      <c r="C451" s="108"/>
      <c r="D451" s="108"/>
      <c r="E451" s="108"/>
      <c r="F451" s="108"/>
      <c r="G451" s="108"/>
      <c r="H451"/>
    </row>
    <row r="452" spans="1:8" x14ac:dyDescent="0.2">
      <c r="A452"/>
      <c r="B452" s="107"/>
      <c r="C452" s="108"/>
      <c r="D452" s="108"/>
      <c r="E452" s="108"/>
      <c r="F452" s="108"/>
      <c r="G452" s="108"/>
      <c r="H452"/>
    </row>
    <row r="453" spans="1:8" x14ac:dyDescent="0.2">
      <c r="A453"/>
      <c r="B453" s="107"/>
      <c r="C453" s="108"/>
      <c r="D453" s="108"/>
      <c r="E453" s="108"/>
      <c r="F453" s="108"/>
      <c r="G453" s="108"/>
      <c r="H453"/>
    </row>
    <row r="454" spans="1:8" x14ac:dyDescent="0.2">
      <c r="A454"/>
      <c r="B454" s="107"/>
      <c r="C454" s="108"/>
      <c r="D454" s="108"/>
      <c r="E454" s="108"/>
      <c r="F454" s="108"/>
      <c r="G454" s="108"/>
      <c r="H454"/>
    </row>
    <row r="455" spans="1:8" x14ac:dyDescent="0.2">
      <c r="A455"/>
      <c r="B455" s="107"/>
      <c r="C455" s="108"/>
      <c r="D455" s="108"/>
      <c r="E455" s="108"/>
      <c r="F455" s="108"/>
      <c r="G455" s="108"/>
      <c r="H455"/>
    </row>
    <row r="456" spans="1:8" x14ac:dyDescent="0.2">
      <c r="A456"/>
      <c r="B456" s="107"/>
      <c r="C456" s="108"/>
      <c r="D456" s="108"/>
      <c r="E456" s="108"/>
      <c r="F456" s="108"/>
      <c r="G456" s="108"/>
      <c r="H456"/>
    </row>
    <row r="457" spans="1:8" x14ac:dyDescent="0.2">
      <c r="A457"/>
      <c r="B457" s="107"/>
      <c r="C457" s="108"/>
      <c r="D457" s="108"/>
      <c r="E457" s="108"/>
      <c r="F457" s="108"/>
      <c r="G457" s="108"/>
      <c r="H457"/>
    </row>
    <row r="458" spans="1:8" x14ac:dyDescent="0.2">
      <c r="A458"/>
      <c r="B458" s="107"/>
      <c r="C458" s="108"/>
      <c r="D458" s="108"/>
      <c r="E458" s="108"/>
      <c r="F458" s="108"/>
      <c r="G458" s="108"/>
      <c r="H458"/>
    </row>
    <row r="459" spans="1:8" x14ac:dyDescent="0.2">
      <c r="A459"/>
      <c r="B459" s="107"/>
      <c r="C459" s="108"/>
      <c r="D459" s="108"/>
      <c r="E459" s="108"/>
      <c r="F459" s="108"/>
      <c r="G459" s="108"/>
      <c r="H459"/>
    </row>
    <row r="460" spans="1:8" x14ac:dyDescent="0.2">
      <c r="A460"/>
      <c r="B460" s="107"/>
      <c r="C460" s="108"/>
      <c r="D460" s="108"/>
      <c r="E460" s="108"/>
      <c r="F460" s="108"/>
      <c r="G460" s="108"/>
      <c r="H460"/>
    </row>
    <row r="461" spans="1:8" x14ac:dyDescent="0.2">
      <c r="A461"/>
      <c r="B461" s="107"/>
      <c r="C461" s="108"/>
      <c r="D461" s="108"/>
      <c r="E461" s="108"/>
      <c r="F461" s="108"/>
      <c r="G461" s="108"/>
      <c r="H461"/>
    </row>
    <row r="462" spans="1:8" x14ac:dyDescent="0.2">
      <c r="A462"/>
      <c r="B462" s="107"/>
      <c r="C462" s="108"/>
      <c r="D462" s="108"/>
      <c r="E462" s="108"/>
      <c r="F462" s="108"/>
      <c r="G462" s="108"/>
      <c r="H462"/>
    </row>
    <row r="463" spans="1:8" x14ac:dyDescent="0.2">
      <c r="A463"/>
      <c r="B463" s="107"/>
      <c r="C463" s="108"/>
      <c r="D463" s="108"/>
      <c r="E463" s="108"/>
      <c r="F463" s="108"/>
      <c r="G463" s="108"/>
      <c r="H463"/>
    </row>
    <row r="464" spans="1:8" x14ac:dyDescent="0.2">
      <c r="A464"/>
      <c r="B464" s="107"/>
      <c r="C464" s="108"/>
      <c r="D464" s="108"/>
      <c r="E464" s="108"/>
      <c r="F464" s="108"/>
      <c r="G464" s="108"/>
      <c r="H464"/>
    </row>
    <row r="465" spans="1:8" x14ac:dyDescent="0.2">
      <c r="A465"/>
      <c r="B465" s="107"/>
      <c r="C465" s="108"/>
      <c r="D465" s="108"/>
      <c r="E465" s="108"/>
      <c r="F465" s="108"/>
      <c r="G465" s="108"/>
      <c r="H465"/>
    </row>
    <row r="466" spans="1:8" x14ac:dyDescent="0.2">
      <c r="A466"/>
      <c r="B466" s="107"/>
      <c r="C466" s="108"/>
      <c r="D466" s="108"/>
      <c r="E466" s="108"/>
      <c r="F466" s="108"/>
      <c r="G466" s="108"/>
      <c r="H466"/>
    </row>
    <row r="467" spans="1:8" x14ac:dyDescent="0.2">
      <c r="A467"/>
      <c r="B467" s="107"/>
      <c r="C467" s="108"/>
      <c r="D467" s="108"/>
      <c r="E467" s="108"/>
      <c r="F467" s="108"/>
      <c r="G467" s="108"/>
      <c r="H467"/>
    </row>
    <row r="468" spans="1:8" x14ac:dyDescent="0.2">
      <c r="A468"/>
      <c r="B468" s="107"/>
      <c r="C468" s="108"/>
      <c r="D468" s="108"/>
      <c r="E468" s="108"/>
      <c r="F468" s="108"/>
      <c r="G468" s="108"/>
      <c r="H468"/>
    </row>
    <row r="469" spans="1:8" x14ac:dyDescent="0.2">
      <c r="A469"/>
      <c r="B469" s="107"/>
      <c r="C469" s="108"/>
      <c r="D469" s="108"/>
      <c r="E469" s="108"/>
      <c r="F469" s="108"/>
      <c r="G469" s="108"/>
      <c r="H469"/>
    </row>
    <row r="470" spans="1:8" x14ac:dyDescent="0.2">
      <c r="A470"/>
      <c r="B470" s="107"/>
      <c r="C470" s="108"/>
      <c r="D470" s="108"/>
      <c r="E470" s="108"/>
      <c r="F470" s="108"/>
      <c r="G470" s="108"/>
      <c r="H470"/>
    </row>
    <row r="471" spans="1:8" x14ac:dyDescent="0.2">
      <c r="A471"/>
      <c r="B471" s="107"/>
      <c r="C471" s="108"/>
      <c r="D471" s="108"/>
      <c r="E471" s="108"/>
      <c r="F471" s="108"/>
      <c r="G471" s="108"/>
      <c r="H471"/>
    </row>
    <row r="472" spans="1:8" x14ac:dyDescent="0.2">
      <c r="A472"/>
      <c r="B472" s="107"/>
      <c r="C472" s="108"/>
      <c r="D472" s="108"/>
      <c r="E472" s="108"/>
      <c r="F472" s="108"/>
      <c r="G472" s="108"/>
      <c r="H472"/>
    </row>
    <row r="473" spans="1:8" x14ac:dyDescent="0.2">
      <c r="A473"/>
      <c r="B473" s="107"/>
      <c r="C473" s="108"/>
      <c r="D473" s="108"/>
      <c r="E473" s="108"/>
      <c r="F473" s="108"/>
      <c r="G473" s="108"/>
      <c r="H473"/>
    </row>
    <row r="474" spans="1:8" x14ac:dyDescent="0.2">
      <c r="A474"/>
      <c r="B474" s="107"/>
      <c r="C474" s="108"/>
      <c r="D474" s="108"/>
      <c r="E474" s="108"/>
      <c r="F474" s="108"/>
      <c r="G474" s="108"/>
      <c r="H474"/>
    </row>
    <row r="475" spans="1:8" x14ac:dyDescent="0.2">
      <c r="A475"/>
      <c r="B475" s="107"/>
      <c r="C475" s="108"/>
      <c r="D475" s="108"/>
      <c r="E475" s="108"/>
      <c r="F475" s="108"/>
      <c r="G475" s="108"/>
      <c r="H475"/>
    </row>
    <row r="476" spans="1:8" x14ac:dyDescent="0.2">
      <c r="A476"/>
      <c r="B476" s="107"/>
      <c r="C476" s="108"/>
      <c r="D476" s="108"/>
      <c r="E476" s="108"/>
      <c r="F476" s="108"/>
      <c r="G476" s="108"/>
      <c r="H476"/>
    </row>
    <row r="477" spans="1:8" x14ac:dyDescent="0.2">
      <c r="A477"/>
      <c r="B477" s="107"/>
      <c r="C477" s="108"/>
      <c r="D477" s="108"/>
      <c r="E477" s="108"/>
      <c r="F477" s="108"/>
      <c r="G477" s="108"/>
      <c r="H477"/>
    </row>
    <row r="478" spans="1:8" x14ac:dyDescent="0.2">
      <c r="A478"/>
      <c r="B478" s="107"/>
      <c r="C478" s="108"/>
      <c r="D478" s="108"/>
      <c r="E478" s="108"/>
      <c r="F478" s="108"/>
      <c r="G478" s="108"/>
      <c r="H478"/>
    </row>
    <row r="479" spans="1:8" x14ac:dyDescent="0.2">
      <c r="A479"/>
      <c r="B479" s="107"/>
      <c r="C479" s="108"/>
      <c r="D479" s="108"/>
      <c r="E479" s="108"/>
      <c r="F479" s="108"/>
      <c r="G479" s="108"/>
      <c r="H479"/>
    </row>
    <row r="480" spans="1:8" x14ac:dyDescent="0.2">
      <c r="A480"/>
      <c r="B480" s="107"/>
      <c r="C480" s="108"/>
      <c r="D480" s="108"/>
      <c r="E480" s="108"/>
      <c r="F480" s="108"/>
      <c r="G480" s="108"/>
      <c r="H480"/>
    </row>
    <row r="481" spans="1:8" x14ac:dyDescent="0.2">
      <c r="A481"/>
      <c r="B481" s="107"/>
      <c r="C481" s="108"/>
      <c r="D481" s="108"/>
      <c r="E481" s="108"/>
      <c r="F481" s="108"/>
      <c r="G481" s="108"/>
      <c r="H481"/>
    </row>
    <row r="482" spans="1:8" x14ac:dyDescent="0.2">
      <c r="A482"/>
      <c r="B482" s="107"/>
      <c r="C482" s="108"/>
      <c r="D482" s="108"/>
      <c r="E482" s="108"/>
      <c r="F482" s="108"/>
      <c r="G482" s="108"/>
      <c r="H482"/>
    </row>
    <row r="483" spans="1:8" x14ac:dyDescent="0.2">
      <c r="A483"/>
      <c r="B483" s="107"/>
      <c r="C483" s="108"/>
      <c r="D483" s="108"/>
      <c r="E483" s="108"/>
      <c r="F483" s="108"/>
      <c r="G483" s="108"/>
      <c r="H483"/>
    </row>
    <row r="484" spans="1:8" x14ac:dyDescent="0.2">
      <c r="A484"/>
      <c r="B484" s="107"/>
      <c r="C484" s="108"/>
      <c r="D484" s="108"/>
      <c r="E484" s="108"/>
      <c r="F484" s="108"/>
      <c r="G484" s="108"/>
      <c r="H484"/>
    </row>
    <row r="485" spans="1:8" x14ac:dyDescent="0.2">
      <c r="A485"/>
      <c r="B485" s="107"/>
      <c r="C485" s="108"/>
      <c r="D485" s="108"/>
      <c r="E485" s="108"/>
      <c r="F485" s="108"/>
      <c r="G485" s="108"/>
      <c r="H485"/>
    </row>
    <row r="486" spans="1:8" x14ac:dyDescent="0.2">
      <c r="A486"/>
      <c r="B486" s="107"/>
      <c r="C486" s="108"/>
      <c r="D486" s="108"/>
      <c r="E486" s="108"/>
      <c r="F486" s="108"/>
      <c r="G486" s="108"/>
      <c r="H486"/>
    </row>
    <row r="487" spans="1:8" x14ac:dyDescent="0.2">
      <c r="A487"/>
      <c r="B487" s="107"/>
      <c r="C487" s="108"/>
      <c r="D487" s="108"/>
      <c r="E487" s="108"/>
      <c r="F487" s="108"/>
      <c r="G487" s="108"/>
      <c r="H487"/>
    </row>
    <row r="488" spans="1:8" x14ac:dyDescent="0.2">
      <c r="A488"/>
      <c r="B488" s="107"/>
      <c r="C488" s="108"/>
      <c r="D488" s="108"/>
      <c r="E488" s="108"/>
      <c r="F488" s="108"/>
      <c r="G488" s="108"/>
      <c r="H488"/>
    </row>
    <row r="489" spans="1:8" x14ac:dyDescent="0.2">
      <c r="A489"/>
      <c r="B489" s="107"/>
      <c r="C489" s="108"/>
      <c r="D489" s="108"/>
      <c r="E489" s="108"/>
      <c r="F489" s="108"/>
      <c r="G489" s="108"/>
      <c r="H489"/>
    </row>
    <row r="490" spans="1:8" x14ac:dyDescent="0.2">
      <c r="A490"/>
      <c r="B490" s="107"/>
      <c r="C490" s="108"/>
      <c r="D490" s="108"/>
      <c r="E490" s="108"/>
      <c r="F490" s="108"/>
      <c r="G490" s="108"/>
      <c r="H490"/>
    </row>
    <row r="491" spans="1:8" x14ac:dyDescent="0.2">
      <c r="A491"/>
      <c r="B491" s="107"/>
      <c r="C491" s="108"/>
      <c r="D491" s="108"/>
      <c r="E491" s="108"/>
      <c r="F491" s="108"/>
      <c r="G491" s="108"/>
      <c r="H491"/>
    </row>
    <row r="492" spans="1:8" x14ac:dyDescent="0.2">
      <c r="A492"/>
      <c r="B492" s="107"/>
      <c r="C492" s="108"/>
      <c r="D492" s="108"/>
      <c r="E492" s="108"/>
      <c r="F492" s="108"/>
      <c r="G492" s="108"/>
      <c r="H492"/>
    </row>
    <row r="493" spans="1:8" x14ac:dyDescent="0.2">
      <c r="A493"/>
      <c r="B493" s="107"/>
      <c r="C493" s="108"/>
      <c r="D493" s="108"/>
      <c r="E493" s="108"/>
      <c r="F493" s="108"/>
      <c r="G493" s="108"/>
      <c r="H493"/>
    </row>
    <row r="494" spans="1:8" x14ac:dyDescent="0.2">
      <c r="A494"/>
      <c r="B494" s="107"/>
      <c r="C494" s="108"/>
      <c r="D494" s="108"/>
      <c r="E494" s="108"/>
      <c r="F494" s="108"/>
      <c r="G494" s="108"/>
      <c r="H494"/>
    </row>
    <row r="495" spans="1:8" x14ac:dyDescent="0.2">
      <c r="A495"/>
      <c r="B495" s="107"/>
      <c r="C495" s="108"/>
      <c r="D495" s="108"/>
      <c r="E495" s="108"/>
      <c r="F495" s="108"/>
      <c r="G495" s="108"/>
      <c r="H495"/>
    </row>
    <row r="496" spans="1:8" x14ac:dyDescent="0.2">
      <c r="A496"/>
      <c r="B496" s="107"/>
      <c r="C496" s="108"/>
      <c r="D496" s="108"/>
      <c r="E496" s="108"/>
      <c r="F496" s="108"/>
      <c r="G496" s="108"/>
      <c r="H496"/>
    </row>
    <row r="497" spans="1:8" x14ac:dyDescent="0.2">
      <c r="A497"/>
      <c r="B497" s="107"/>
      <c r="C497" s="108"/>
      <c r="D497" s="108"/>
      <c r="E497" s="108"/>
      <c r="F497" s="108"/>
      <c r="G497" s="108"/>
      <c r="H497"/>
    </row>
    <row r="498" spans="1:8" x14ac:dyDescent="0.2">
      <c r="A498"/>
      <c r="B498" s="107"/>
      <c r="C498" s="108"/>
      <c r="D498" s="108"/>
      <c r="E498" s="108"/>
      <c r="F498" s="108"/>
      <c r="G498" s="108"/>
      <c r="H498"/>
    </row>
    <row r="499" spans="1:8" x14ac:dyDescent="0.2">
      <c r="A499"/>
      <c r="B499" s="107"/>
      <c r="C499" s="108"/>
      <c r="D499" s="108"/>
      <c r="E499" s="108"/>
      <c r="F499" s="108"/>
      <c r="G499" s="108"/>
      <c r="H499"/>
    </row>
    <row r="500" spans="1:8" x14ac:dyDescent="0.2">
      <c r="A500"/>
      <c r="B500" s="107"/>
      <c r="C500" s="108"/>
      <c r="D500" s="108"/>
      <c r="E500" s="108"/>
      <c r="F500" s="108"/>
      <c r="G500" s="108"/>
      <c r="H500"/>
    </row>
    <row r="501" spans="1:8" x14ac:dyDescent="0.2">
      <c r="A501"/>
      <c r="B501" s="107"/>
      <c r="C501" s="108"/>
      <c r="D501" s="108"/>
      <c r="E501" s="108"/>
      <c r="F501" s="108"/>
      <c r="G501" s="108"/>
      <c r="H501"/>
    </row>
  </sheetData>
  <mergeCells count="1">
    <mergeCell ref="E1:E3"/>
  </mergeCells>
  <printOptions horizontalCentered="1"/>
  <pageMargins left="0.19685039370078741" right="0" top="0.59055118110236227" bottom="0.51181102362204722" header="0.23622047244094491" footer="0.15748031496062992"/>
  <pageSetup paperSize="9" scale="84" firstPageNumber="0" orientation="portrait" r:id="rId1"/>
  <headerFooter alignWithMargins="0">
    <oddHeader>&amp;R6/b számú melléklet</oddHeader>
    <oddFooter>&amp;C&amp;P</oddFooter>
  </headerFooter>
  <rowBreaks count="2" manualBreakCount="2">
    <brk id="140" max="5" man="1"/>
    <brk id="27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3</vt:i4>
      </vt:variant>
    </vt:vector>
  </HeadingPairs>
  <TitlesOfParts>
    <vt:vector size="4" baseType="lpstr">
      <vt:lpstr>15_ Önk+PH_beruh </vt:lpstr>
      <vt:lpstr>Excel_BuiltIn_Print_Area_109_1</vt:lpstr>
      <vt:lpstr>'15_ Önk+PH_beruh '!Nyomtatási_cím</vt:lpstr>
      <vt:lpstr>'15_ Önk+PH_beruh '!Nyomtatási_terület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2017-05-17T07:18:39Z</cp:lastPrinted>
  <dcterms:created xsi:type="dcterms:W3CDTF">2017-05-09T08:36:19Z</dcterms:created>
  <dcterms:modified xsi:type="dcterms:W3CDTF">2017-05-17T07:19:32Z</dcterms:modified>
</cp:coreProperties>
</file>