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Pénzmaradvány\Leadott\"/>
    </mc:Choice>
  </mc:AlternateContent>
  <bookViews>
    <workbookView xWindow="480" yWindow="135" windowWidth="18075" windowHeight="1278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Munka1!$A$1:$E$599</definedName>
  </definedNames>
  <calcPr calcId="152511"/>
</workbook>
</file>

<file path=xl/calcChain.xml><?xml version="1.0" encoding="utf-8"?>
<calcChain xmlns="http://schemas.openxmlformats.org/spreadsheetml/2006/main">
  <c r="E598" i="1" l="1"/>
  <c r="D598" i="1"/>
  <c r="C598" i="1"/>
  <c r="D383" i="1" l="1"/>
  <c r="D430" i="1"/>
  <c r="D217" i="1"/>
  <c r="D207" i="1"/>
  <c r="D141" i="1"/>
  <c r="D38" i="1" l="1"/>
  <c r="D581" i="1" l="1"/>
  <c r="D454" i="1"/>
  <c r="D461" i="1"/>
  <c r="D465" i="1"/>
  <c r="D467" i="1"/>
  <c r="D478" i="1"/>
  <c r="D480" i="1"/>
  <c r="D518" i="1"/>
  <c r="D520" i="1"/>
  <c r="C520" i="1" s="1"/>
  <c r="D522" i="1"/>
  <c r="D527" i="1"/>
  <c r="D536" i="1"/>
  <c r="D539" i="1"/>
  <c r="D543" i="1"/>
  <c r="D545" i="1"/>
  <c r="D435" i="1"/>
  <c r="D423" i="1"/>
  <c r="D420" i="1"/>
  <c r="D414" i="1"/>
  <c r="D396" i="1"/>
  <c r="D372" i="1"/>
  <c r="C372" i="1" s="1"/>
  <c r="D100" i="1"/>
  <c r="D106" i="1"/>
  <c r="D108" i="1"/>
  <c r="D112" i="1"/>
  <c r="D119" i="1"/>
  <c r="D114" i="1"/>
  <c r="D116" i="1"/>
  <c r="C121" i="1"/>
  <c r="D134" i="1"/>
  <c r="D136" i="1"/>
  <c r="D138" i="1"/>
  <c r="D140" i="1"/>
  <c r="D142" i="1"/>
  <c r="D144" i="1"/>
  <c r="D148" i="1"/>
  <c r="D150" i="1"/>
  <c r="D154" i="1"/>
  <c r="D157" i="1"/>
  <c r="D163" i="1"/>
  <c r="D167" i="1"/>
  <c r="D189" i="1"/>
  <c r="D220" i="1"/>
  <c r="C208" i="1"/>
  <c r="D255" i="1"/>
  <c r="D257" i="1"/>
  <c r="D264" i="1"/>
  <c r="D268" i="1"/>
  <c r="D274" i="1"/>
  <c r="D313" i="1"/>
  <c r="D339" i="1"/>
  <c r="D341" i="1"/>
  <c r="D343" i="1"/>
  <c r="D345" i="1"/>
  <c r="D347" i="1"/>
  <c r="D238" i="1"/>
  <c r="D176" i="1"/>
  <c r="D11" i="1"/>
  <c r="D14" i="1"/>
  <c r="D17" i="1"/>
  <c r="D37" i="1"/>
  <c r="D51" i="1"/>
  <c r="D54" i="1"/>
  <c r="D57" i="1"/>
  <c r="D67" i="1"/>
  <c r="D71" i="1"/>
  <c r="D77" i="1"/>
  <c r="D89" i="1"/>
  <c r="D93" i="1"/>
  <c r="D45" i="1"/>
  <c r="D588" i="1"/>
  <c r="D590" i="1"/>
  <c r="D592" i="1"/>
  <c r="C592" i="1" s="1"/>
  <c r="D552" i="1"/>
  <c r="E581" i="1"/>
  <c r="E454" i="1"/>
  <c r="E461" i="1"/>
  <c r="E465" i="1"/>
  <c r="E467" i="1"/>
  <c r="E478" i="1"/>
  <c r="E480" i="1"/>
  <c r="E518" i="1"/>
  <c r="E520" i="1"/>
  <c r="E522" i="1"/>
  <c r="E527" i="1"/>
  <c r="E536" i="1"/>
  <c r="E539" i="1"/>
  <c r="E543" i="1"/>
  <c r="E545" i="1"/>
  <c r="E435" i="1"/>
  <c r="E430" i="1"/>
  <c r="E423" i="1"/>
  <c r="E420" i="1"/>
  <c r="E414" i="1"/>
  <c r="E396" i="1"/>
  <c r="E379" i="1"/>
  <c r="E100" i="1"/>
  <c r="E106" i="1"/>
  <c r="E108" i="1"/>
  <c r="E112" i="1"/>
  <c r="E119" i="1"/>
  <c r="E114" i="1"/>
  <c r="E116" i="1"/>
  <c r="E123" i="1"/>
  <c r="E134" i="1"/>
  <c r="E136" i="1"/>
  <c r="E138" i="1"/>
  <c r="E140" i="1"/>
  <c r="E142" i="1"/>
  <c r="E144" i="1"/>
  <c r="E148" i="1"/>
  <c r="E150" i="1"/>
  <c r="E154" i="1"/>
  <c r="E157" i="1"/>
  <c r="E163" i="1"/>
  <c r="E167" i="1"/>
  <c r="E189" i="1"/>
  <c r="E220" i="1"/>
  <c r="E236" i="1"/>
  <c r="E255" i="1"/>
  <c r="E257" i="1"/>
  <c r="E264" i="1"/>
  <c r="E268" i="1"/>
  <c r="E274" i="1"/>
  <c r="E313" i="1"/>
  <c r="E339" i="1"/>
  <c r="E341" i="1"/>
  <c r="E343" i="1"/>
  <c r="E345" i="1"/>
  <c r="E347" i="1"/>
  <c r="E238" i="1"/>
  <c r="E176" i="1"/>
  <c r="E334" i="1"/>
  <c r="E11" i="1"/>
  <c r="E14" i="1"/>
  <c r="E17" i="1"/>
  <c r="E37" i="1"/>
  <c r="E51" i="1"/>
  <c r="E54" i="1"/>
  <c r="E57" i="1"/>
  <c r="E67" i="1"/>
  <c r="E71" i="1"/>
  <c r="E77" i="1"/>
  <c r="E89" i="1"/>
  <c r="E93" i="1"/>
  <c r="E45" i="1"/>
  <c r="E588" i="1"/>
  <c r="E594" i="1"/>
  <c r="E552" i="1"/>
  <c r="C39" i="1"/>
  <c r="C151" i="1"/>
  <c r="C152" i="1" s="1"/>
  <c r="C348" i="1"/>
  <c r="C349" i="1"/>
  <c r="C350" i="1"/>
  <c r="C351" i="1"/>
  <c r="C352" i="1"/>
  <c r="C35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5" i="1"/>
  <c r="C6" i="1"/>
  <c r="C7" i="1"/>
  <c r="C8" i="1"/>
  <c r="C9" i="1"/>
  <c r="C10" i="1"/>
  <c r="C14" i="1"/>
  <c r="C17" i="1"/>
  <c r="C54" i="1"/>
  <c r="C82" i="1"/>
  <c r="C85" i="1"/>
  <c r="C596" i="1"/>
  <c r="C593" i="1"/>
  <c r="C591" i="1"/>
  <c r="C583" i="1"/>
  <c r="C580" i="1"/>
  <c r="C579" i="1"/>
  <c r="C577" i="1"/>
  <c r="C576" i="1"/>
  <c r="C575" i="1"/>
  <c r="C574" i="1"/>
  <c r="C573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0" i="1"/>
  <c r="C544" i="1"/>
  <c r="C542" i="1"/>
  <c r="C541" i="1"/>
  <c r="C540" i="1"/>
  <c r="C538" i="1"/>
  <c r="C537" i="1"/>
  <c r="C535" i="1"/>
  <c r="C534" i="1"/>
  <c r="C533" i="1"/>
  <c r="C532" i="1"/>
  <c r="C531" i="1"/>
  <c r="C530" i="1"/>
  <c r="C529" i="1"/>
  <c r="C528" i="1"/>
  <c r="C526" i="1"/>
  <c r="C525" i="1"/>
  <c r="C524" i="1"/>
  <c r="C523" i="1"/>
  <c r="C522" i="1"/>
  <c r="C521" i="1"/>
  <c r="C517" i="1"/>
  <c r="C516" i="1"/>
  <c r="C515" i="1"/>
  <c r="C514" i="1"/>
  <c r="C513" i="1"/>
  <c r="C512" i="1"/>
  <c r="C511" i="1"/>
  <c r="C509" i="1"/>
  <c r="C508" i="1"/>
  <c r="C507" i="1"/>
  <c r="C506" i="1"/>
  <c r="C505" i="1"/>
  <c r="C504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7" i="1"/>
  <c r="C486" i="1"/>
  <c r="C485" i="1"/>
  <c r="C484" i="1"/>
  <c r="C483" i="1"/>
  <c r="C482" i="1"/>
  <c r="C481" i="1"/>
  <c r="C479" i="1"/>
  <c r="C477" i="1"/>
  <c r="C476" i="1"/>
  <c r="C475" i="1"/>
  <c r="C474" i="1"/>
  <c r="C473" i="1"/>
  <c r="C472" i="1"/>
  <c r="C471" i="1"/>
  <c r="C470" i="1"/>
  <c r="C469" i="1"/>
  <c r="C468" i="1"/>
  <c r="C466" i="1"/>
  <c r="C464" i="1"/>
  <c r="C463" i="1"/>
  <c r="C462" i="1"/>
  <c r="C460" i="1"/>
  <c r="C458" i="1"/>
  <c r="C457" i="1"/>
  <c r="C456" i="1"/>
  <c r="C455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4" i="1"/>
  <c r="C433" i="1"/>
  <c r="C432" i="1"/>
  <c r="C431" i="1"/>
  <c r="C429" i="1"/>
  <c r="C428" i="1"/>
  <c r="C427" i="1"/>
  <c r="C426" i="1"/>
  <c r="C425" i="1"/>
  <c r="C424" i="1"/>
  <c r="C422" i="1"/>
  <c r="C421" i="1"/>
  <c r="C419" i="1"/>
  <c r="C418" i="1"/>
  <c r="C417" i="1"/>
  <c r="C416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0" i="1"/>
  <c r="C399" i="1"/>
  <c r="C395" i="1"/>
  <c r="C394" i="1"/>
  <c r="C393" i="1"/>
  <c r="C392" i="1"/>
  <c r="C391" i="1"/>
  <c r="C390" i="1"/>
  <c r="C389" i="1"/>
  <c r="C388" i="1"/>
  <c r="C387" i="1"/>
  <c r="C386" i="1"/>
  <c r="C385" i="1"/>
  <c r="C383" i="1"/>
  <c r="C381" i="1"/>
  <c r="C378" i="1"/>
  <c r="C377" i="1"/>
  <c r="C376" i="1"/>
  <c r="C375" i="1"/>
  <c r="C374" i="1"/>
  <c r="C373" i="1"/>
  <c r="C371" i="1"/>
  <c r="C370" i="1"/>
  <c r="C369" i="1"/>
  <c r="C368" i="1"/>
  <c r="C367" i="1"/>
  <c r="C366" i="1"/>
  <c r="C365" i="1"/>
  <c r="C364" i="1"/>
  <c r="C363" i="1"/>
  <c r="C362" i="1"/>
  <c r="C361" i="1"/>
  <c r="C358" i="1"/>
  <c r="C357" i="1"/>
  <c r="C346" i="1"/>
  <c r="C344" i="1"/>
  <c r="C342" i="1"/>
  <c r="C338" i="1"/>
  <c r="C337" i="1"/>
  <c r="C336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5" i="1"/>
  <c r="C284" i="1"/>
  <c r="C283" i="1"/>
  <c r="C282" i="1"/>
  <c r="C281" i="1"/>
  <c r="C280" i="1"/>
  <c r="C279" i="1"/>
  <c r="C278" i="1"/>
  <c r="C277" i="1"/>
  <c r="C276" i="1"/>
  <c r="C275" i="1"/>
  <c r="C273" i="1"/>
  <c r="C271" i="1"/>
  <c r="C270" i="1"/>
  <c r="C269" i="1"/>
  <c r="C267" i="1"/>
  <c r="C266" i="1"/>
  <c r="C265" i="1"/>
  <c r="C263" i="1"/>
  <c r="C262" i="1"/>
  <c r="C261" i="1"/>
  <c r="C260" i="1"/>
  <c r="C259" i="1"/>
  <c r="C258" i="1"/>
  <c r="C256" i="1"/>
  <c r="C254" i="1"/>
  <c r="C253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7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19" i="1"/>
  <c r="C218" i="1"/>
  <c r="C217" i="1"/>
  <c r="C216" i="1"/>
  <c r="C215" i="1"/>
  <c r="C214" i="1"/>
  <c r="C213" i="1"/>
  <c r="C212" i="1"/>
  <c r="C211" i="1"/>
  <c r="C210" i="1"/>
  <c r="C209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1" i="1"/>
  <c r="C190" i="1"/>
  <c r="C188" i="1"/>
  <c r="C187" i="1"/>
  <c r="C186" i="1"/>
  <c r="C185" i="1"/>
  <c r="C184" i="1"/>
  <c r="C183" i="1"/>
  <c r="C182" i="1"/>
  <c r="C181" i="1"/>
  <c r="C179" i="1"/>
  <c r="C178" i="1"/>
  <c r="C177" i="1"/>
  <c r="C175" i="1"/>
  <c r="C174" i="1"/>
  <c r="C173" i="1"/>
  <c r="C172" i="1"/>
  <c r="C171" i="1"/>
  <c r="C170" i="1"/>
  <c r="C169" i="1"/>
  <c r="C168" i="1"/>
  <c r="C166" i="1"/>
  <c r="C165" i="1"/>
  <c r="C164" i="1"/>
  <c r="C162" i="1"/>
  <c r="C161" i="1"/>
  <c r="C160" i="1"/>
  <c r="C159" i="1"/>
  <c r="C158" i="1"/>
  <c r="C156" i="1"/>
  <c r="C155" i="1"/>
  <c r="C153" i="1"/>
  <c r="E152" i="1"/>
  <c r="D152" i="1"/>
  <c r="C149" i="1"/>
  <c r="C147" i="1"/>
  <c r="C146" i="1"/>
  <c r="C145" i="1"/>
  <c r="C143" i="1"/>
  <c r="C141" i="1"/>
  <c r="C139" i="1"/>
  <c r="C137" i="1"/>
  <c r="C135" i="1"/>
  <c r="C133" i="1"/>
  <c r="C132" i="1"/>
  <c r="C131" i="1"/>
  <c r="C129" i="1"/>
  <c r="C128" i="1"/>
  <c r="C127" i="1"/>
  <c r="C125" i="1"/>
  <c r="C124" i="1"/>
  <c r="C122" i="1"/>
  <c r="C120" i="1"/>
  <c r="C118" i="1"/>
  <c r="C117" i="1"/>
  <c r="C115" i="1"/>
  <c r="C113" i="1"/>
  <c r="C111" i="1"/>
  <c r="C110" i="1"/>
  <c r="C109" i="1"/>
  <c r="C107" i="1"/>
  <c r="C105" i="1"/>
  <c r="C104" i="1"/>
  <c r="C103" i="1"/>
  <c r="C102" i="1"/>
  <c r="C101" i="1"/>
  <c r="C99" i="1"/>
  <c r="C98" i="1"/>
  <c r="C97" i="1"/>
  <c r="C92" i="1"/>
  <c r="C91" i="1"/>
  <c r="C90" i="1"/>
  <c r="C88" i="1"/>
  <c r="C87" i="1"/>
  <c r="C86" i="1"/>
  <c r="C76" i="1"/>
  <c r="C75" i="1"/>
  <c r="C74" i="1"/>
  <c r="C66" i="1"/>
  <c r="C65" i="1"/>
  <c r="C61" i="1"/>
  <c r="C60" i="1"/>
  <c r="C44" i="1"/>
  <c r="C42" i="1"/>
  <c r="C41" i="1"/>
  <c r="C40" i="1"/>
  <c r="C38" i="1"/>
  <c r="C36" i="1"/>
  <c r="C35" i="1"/>
  <c r="C34" i="1"/>
  <c r="C33" i="1"/>
  <c r="C32" i="1"/>
  <c r="C31" i="1"/>
  <c r="C30" i="1"/>
  <c r="C29" i="1"/>
  <c r="C27" i="1"/>
  <c r="C26" i="1"/>
  <c r="C25" i="1"/>
  <c r="C23" i="1"/>
  <c r="C22" i="1"/>
  <c r="C21" i="1"/>
  <c r="C20" i="1"/>
  <c r="C19" i="1"/>
  <c r="C18" i="1"/>
  <c r="C119" i="1" l="1"/>
  <c r="C57" i="1"/>
  <c r="C313" i="1"/>
  <c r="C257" i="1"/>
  <c r="C138" i="1"/>
  <c r="D436" i="1"/>
  <c r="C157" i="1"/>
  <c r="C536" i="1"/>
  <c r="C518" i="1"/>
  <c r="C465" i="1"/>
  <c r="E94" i="1"/>
  <c r="C108" i="1"/>
  <c r="C581" i="1"/>
  <c r="C420" i="1"/>
  <c r="C461" i="1"/>
  <c r="C144" i="1"/>
  <c r="C414" i="1"/>
  <c r="C339" i="1"/>
  <c r="C552" i="1"/>
  <c r="C347" i="1"/>
  <c r="C268" i="1"/>
  <c r="C100" i="1"/>
  <c r="C545" i="1"/>
  <c r="C527" i="1"/>
  <c r="C480" i="1"/>
  <c r="C93" i="1"/>
  <c r="C67" i="1"/>
  <c r="C345" i="1"/>
  <c r="C335" i="1"/>
  <c r="C264" i="1"/>
  <c r="C148" i="1"/>
  <c r="C116" i="1"/>
  <c r="C396" i="1"/>
  <c r="C45" i="1"/>
  <c r="C140" i="1"/>
  <c r="C77" i="1"/>
  <c r="C238" i="1"/>
  <c r="C341" i="1"/>
  <c r="C274" i="1"/>
  <c r="C423" i="1"/>
  <c r="E547" i="1"/>
  <c r="C220" i="1"/>
  <c r="C136" i="1"/>
  <c r="C114" i="1"/>
  <c r="C435" i="1"/>
  <c r="C539" i="1"/>
  <c r="C71" i="1"/>
  <c r="C51" i="1"/>
  <c r="C163" i="1"/>
  <c r="E436" i="1"/>
  <c r="D594" i="1"/>
  <c r="C594" i="1" s="1"/>
  <c r="C89" i="1"/>
  <c r="C176" i="1"/>
  <c r="C189" i="1"/>
  <c r="C154" i="1"/>
  <c r="C142" i="1"/>
  <c r="C134" i="1"/>
  <c r="C543" i="1"/>
  <c r="C478" i="1"/>
  <c r="C454" i="1"/>
  <c r="C11" i="1"/>
  <c r="C255" i="1"/>
  <c r="C343" i="1"/>
  <c r="C167" i="1"/>
  <c r="C150" i="1"/>
  <c r="C112" i="1"/>
  <c r="D379" i="1"/>
  <c r="C379" i="1" s="1"/>
  <c r="C467" i="1"/>
  <c r="D547" i="1"/>
  <c r="C547" i="1" s="1"/>
  <c r="C588" i="1"/>
  <c r="E354" i="1"/>
  <c r="C106" i="1"/>
  <c r="D94" i="1"/>
  <c r="C37" i="1"/>
  <c r="C334" i="1"/>
  <c r="D334" i="1"/>
  <c r="C430" i="1"/>
  <c r="D236" i="1"/>
  <c r="C236" i="1" s="1"/>
  <c r="D123" i="1"/>
  <c r="C192" i="1"/>
  <c r="C438" i="1"/>
  <c r="C590" i="1"/>
  <c r="C436" i="1" l="1"/>
  <c r="C94" i="1"/>
  <c r="C123" i="1"/>
  <c r="C354" i="1" s="1"/>
  <c r="D354" i="1"/>
  <c r="D599" i="1" l="1"/>
</calcChain>
</file>

<file path=xl/comments1.xml><?xml version="1.0" encoding="utf-8"?>
<comments xmlns="http://schemas.openxmlformats.org/spreadsheetml/2006/main">
  <authors>
    <author>Szigetiné Bangó Ildikó</author>
    <author>bango</author>
  </authors>
  <commentLis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szabad
</t>
        </r>
      </text>
    </comment>
    <comment ref="D137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Parkolásra elvitt előirányzat visszapótlása
</t>
        </r>
      </text>
    </comment>
    <comment ref="E156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A régi szerződések maradványa 27%-os áfával</t>
        </r>
      </text>
    </comment>
    <comment ref="D237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K-2226/2011
</t>
        </r>
      </text>
    </comment>
    <comment ref="D29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K-1162/2009
</t>
        </r>
      </text>
    </comment>
    <comment ref="D30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K1228/2011
</t>
        </r>
      </text>
    </comment>
    <comment ref="D372" authorId="1" shapeId="0">
      <text>
        <r>
          <rPr>
            <b/>
            <sz val="8"/>
            <color indexed="81"/>
            <rFont val="Tahoma"/>
            <family val="2"/>
            <charset val="238"/>
          </rPr>
          <t>bango:</t>
        </r>
        <r>
          <rPr>
            <sz val="8"/>
            <color indexed="81"/>
            <rFont val="Tahoma"/>
            <family val="2"/>
            <charset val="238"/>
          </rPr>
          <t xml:space="preserve">
PK-796/2012
-2 felvittem dologiba BZs</t>
        </r>
      </text>
    </comment>
    <comment ref="D387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K-68/2012
</t>
        </r>
      </text>
    </comment>
    <comment ref="D388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K-2266/2011 150000Ft
K-2265/2011 750000Ft</t>
        </r>
      </text>
    </comment>
    <comment ref="D39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OK-1003/2012 8262775Ft
K-963/2007 2492925Ft
</t>
        </r>
      </text>
    </comment>
    <comment ref="D39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K-2267/2011 700000Ft
K-2264/2011 500000Ft
K-2266/2011 300000Ft
K-2269/2011 1000000Ft
K-2201/2011 200000Ft
K-2268/2011  700000Ft</t>
        </r>
      </text>
    </comment>
    <comment ref="D400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D56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Várakozási övezet bővítésének működtetésére
</t>
        </r>
      </text>
    </comment>
    <comment ref="E57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Első rész: Törökvészi bülcsőde 7855eFt
Második:Szemlőhegy úti óvoda 6251eFt</t>
        </r>
      </text>
    </comment>
  </commentList>
</comments>
</file>

<file path=xl/sharedStrings.xml><?xml version="1.0" encoding="utf-8"?>
<sst xmlns="http://schemas.openxmlformats.org/spreadsheetml/2006/main" count="1047" uniqueCount="504">
  <si>
    <t>Irodakód</t>
  </si>
  <si>
    <t>Kiadás jogcíme (munkalap szerinti sor)</t>
  </si>
  <si>
    <t>Visszaadandó előirányzatok összesen:</t>
  </si>
  <si>
    <t>001</t>
  </si>
  <si>
    <t>Külső személyi jutt.</t>
  </si>
  <si>
    <t>Járulékok</t>
  </si>
  <si>
    <t>002</t>
  </si>
  <si>
    <t>003</t>
  </si>
  <si>
    <t>Összesen</t>
  </si>
  <si>
    <t>010</t>
  </si>
  <si>
    <t>Külső személyi jtt.</t>
  </si>
  <si>
    <t>020</t>
  </si>
  <si>
    <t>Járulékok repik után</t>
  </si>
  <si>
    <t>021</t>
  </si>
  <si>
    <t>Jutalom</t>
  </si>
  <si>
    <t>Céljutalom</t>
  </si>
  <si>
    <t>Egyéb bérrenszer alá tart. egyéb juttatásai</t>
  </si>
  <si>
    <t>Betegség idejére jutó kifiz.</t>
  </si>
  <si>
    <t>Pénztárak befizetései</t>
  </si>
  <si>
    <t>Költségtérítések</t>
  </si>
  <si>
    <t>Szociális jellegű jutt.</t>
  </si>
  <si>
    <t xml:space="preserve">Felmentett munkavállalók </t>
  </si>
  <si>
    <t>Külső személyi juttatások</t>
  </si>
  <si>
    <t>Szocilis hozzájárulási adó</t>
  </si>
  <si>
    <t>Táppénz-hozzájárulás</t>
  </si>
  <si>
    <t>Parkolás</t>
  </si>
  <si>
    <t>Köztisztviselők és egyéb bérrendszer alá tart. alapilletménye</t>
  </si>
  <si>
    <t>Köztisztviselők és egyéb bérrendszer alá tart.  Pótlékai</t>
  </si>
  <si>
    <t>Tb járulék</t>
  </si>
  <si>
    <t>Egyéb járulékok</t>
  </si>
  <si>
    <t>022</t>
  </si>
  <si>
    <t>Közlekedési költségtérítés</t>
  </si>
  <si>
    <t>Étkezési hozzájárulás</t>
  </si>
  <si>
    <t>Nyelvi képzés, iskolakezdési támogatás</t>
  </si>
  <si>
    <t xml:space="preserve">Internet , sport </t>
  </si>
  <si>
    <t>Külső szem jtt.</t>
  </si>
  <si>
    <t>Járulék</t>
  </si>
  <si>
    <t>028</t>
  </si>
  <si>
    <t>Köztisztviselők alapilletménye</t>
  </si>
  <si>
    <t>Tiszteletdíjak</t>
  </si>
  <si>
    <t>032</t>
  </si>
  <si>
    <t>Külső szem. jutt.-FIDESZ</t>
  </si>
  <si>
    <t>Járulékok-FIDESZ</t>
  </si>
  <si>
    <t>040</t>
  </si>
  <si>
    <t>Megbízási díjak</t>
  </si>
  <si>
    <t>051</t>
  </si>
  <si>
    <t>Egyéb juttatások</t>
  </si>
  <si>
    <t xml:space="preserve">Bérjellegű kifiz.  központi </t>
  </si>
  <si>
    <t>Szociális hozzájárulási adó</t>
  </si>
  <si>
    <t>060</t>
  </si>
  <si>
    <t>Állományba nem tartozók megbízási díja</t>
  </si>
  <si>
    <t>081</t>
  </si>
  <si>
    <t>Végkielégítés Intelig</t>
  </si>
  <si>
    <t>Felmentés, végkielégítés</t>
  </si>
  <si>
    <t>080</t>
  </si>
  <si>
    <t>Egyéb juttatások (Óvodai fejlesztői és integrációs feladatokra)</t>
  </si>
  <si>
    <t xml:space="preserve">Tb járulék </t>
  </si>
  <si>
    <t>Munkaerőpiaci hozzájárulás</t>
  </si>
  <si>
    <t>090</t>
  </si>
  <si>
    <t>Tb járulék ápolási díj után</t>
  </si>
  <si>
    <t>101</t>
  </si>
  <si>
    <t>106</t>
  </si>
  <si>
    <t>210</t>
  </si>
  <si>
    <t xml:space="preserve"> 301-310</t>
  </si>
  <si>
    <t>Kisebbségek személyi juttatása</t>
  </si>
  <si>
    <t>Egészségügyi hozzájárulás</t>
  </si>
  <si>
    <t xml:space="preserve"> </t>
  </si>
  <si>
    <t>412</t>
  </si>
  <si>
    <t>Összesen:</t>
  </si>
  <si>
    <t>I.</t>
  </si>
  <si>
    <t>Személyi juttatások és járulékok mindösszesen</t>
  </si>
  <si>
    <t>Dologi kiadások</t>
  </si>
  <si>
    <t>Egyéb dologi kiadások</t>
  </si>
  <si>
    <t>Parkolási rendszer üzemeltetése tárgyév és bővítmény</t>
  </si>
  <si>
    <t>Postai és és egyéb szolgáltatás</t>
  </si>
  <si>
    <t>Pénzügyi szolgáltatások</t>
  </si>
  <si>
    <t>Egyéb dologi kiadások Önkormányzat</t>
  </si>
  <si>
    <t>Egyéb dologi kiadások Hivatal</t>
  </si>
  <si>
    <t>012</t>
  </si>
  <si>
    <t>Kerület Védelmi Bizottság</t>
  </si>
  <si>
    <t>013</t>
  </si>
  <si>
    <t>Postai szolgáltatás</t>
  </si>
  <si>
    <t>Vásárolt termékek és szolgáltatások  Áfa tartalma</t>
  </si>
  <si>
    <t>014</t>
  </si>
  <si>
    <t>Testületi, bizottsági ülésekre</t>
  </si>
  <si>
    <t>015</t>
  </si>
  <si>
    <t>ISO dologi kiadásai</t>
  </si>
  <si>
    <t>019</t>
  </si>
  <si>
    <t>Számlás megbízások</t>
  </si>
  <si>
    <t>KÖRT készítések</t>
  </si>
  <si>
    <t>Foglalkoztatás eü. Szolg. Díj</t>
  </si>
  <si>
    <t>Kiküldetések, reprezentáció, reklám kiadások</t>
  </si>
  <si>
    <t>Kezelési ktg.</t>
  </si>
  <si>
    <t>Tanfolyamok, közterületfelügyelők továbbképzése</t>
  </si>
  <si>
    <t>Hirdetési díjak</t>
  </si>
  <si>
    <t>Éleslátást biztosító szemüveg</t>
  </si>
  <si>
    <t>Cafetéria juttatások járuléka</t>
  </si>
  <si>
    <t>023</t>
  </si>
  <si>
    <t>Áfa tartalma</t>
  </si>
  <si>
    <t>024</t>
  </si>
  <si>
    <t>025</t>
  </si>
  <si>
    <t>Polgármesteri keretből -egyéb dologi</t>
  </si>
  <si>
    <t>030</t>
  </si>
  <si>
    <t>Szakértői díjak</t>
  </si>
  <si>
    <t>Fidesz dologi maradvány</t>
  </si>
  <si>
    <t>033</t>
  </si>
  <si>
    <t>MSZP dologi maradvány</t>
  </si>
  <si>
    <t>037</t>
  </si>
  <si>
    <t>LMP dologi maradvány</t>
  </si>
  <si>
    <t>Gyámhivatal-számlás megbízások</t>
  </si>
  <si>
    <t>050</t>
  </si>
  <si>
    <t>Pályázatok előkészítése-számlás megbízások</t>
  </si>
  <si>
    <t>052</t>
  </si>
  <si>
    <t>Kabinet dologi kiadásainak maradványa</t>
  </si>
  <si>
    <t>Főépítészi feladatok - 2011. évi feladatok maradvámya</t>
  </si>
  <si>
    <t>Főépítészi feladatok - 2010., illetve korábbi évi feladatok maradvámya</t>
  </si>
  <si>
    <t>070</t>
  </si>
  <si>
    <t xml:space="preserve">Hatósági bontás </t>
  </si>
  <si>
    <t>Óvohelyek rendezése</t>
  </si>
  <si>
    <t>Apeh végrehajtási díj</t>
  </si>
  <si>
    <t>Láthatósági mellények vásárlása</t>
  </si>
  <si>
    <t>085</t>
  </si>
  <si>
    <t>Egyéb dologi kiadás  (csekk beszerzés)</t>
  </si>
  <si>
    <t>Vásárolt közszolgáltatások: Zölderdő Óvoda INTÉZMÉNYNÉL2012-től</t>
  </si>
  <si>
    <t>Karbantartás kisjav. Ingatlanok Hibaelhárítás</t>
  </si>
  <si>
    <t>Karbantart.Kisjav.:ingatlanok központi karbantartása</t>
  </si>
  <si>
    <t>Őrzési díjak</t>
  </si>
  <si>
    <t>Intézmények egyéb doloki kiadásai</t>
  </si>
  <si>
    <t>Félúton Alapítvány</t>
  </si>
  <si>
    <t>fehér Kereszt Baráti Kör</t>
  </si>
  <si>
    <t>MOMO Gyermekvédő Alapítvány</t>
  </si>
  <si>
    <t>Jelzőrendszeres hszg.</t>
  </si>
  <si>
    <t>Közcélú foglalkoztatás</t>
  </si>
  <si>
    <t>Közhasznú KHT.</t>
  </si>
  <si>
    <t>Szakértői díjak, egyéb dologi kiadások</t>
  </si>
  <si>
    <t>Egyéb szolgáltatás</t>
  </si>
  <si>
    <t>Jó Pásztor Nővérek Rendje</t>
  </si>
  <si>
    <t>Sotéria Alap</t>
  </si>
  <si>
    <t>Irodaszer, nyomtatvány</t>
  </si>
  <si>
    <t>Könyvbeszerzés- folyóirat beszerzés</t>
  </si>
  <si>
    <t>Egyéb irodai készletbeszerzés (NEMZETISÉGI ÖNK: RÉSZÉRE)</t>
  </si>
  <si>
    <t>Egyéb információ hordozó</t>
  </si>
  <si>
    <t>Hajtó és kenőanyag besz.</t>
  </si>
  <si>
    <t>Kisértékű t.eszk.és szellemi t-kommunikációs eszk.</t>
  </si>
  <si>
    <t>Kisértékű t.eszk.és szellemi t-egyéb</t>
  </si>
  <si>
    <t>Kisértékű t.eszk.és szellemi t-bútor</t>
  </si>
  <si>
    <t>Munkaruha, védőr., formar.</t>
  </si>
  <si>
    <t>Egyéb készletbeszerzés</t>
  </si>
  <si>
    <t>Nem adatátv.célú távközl. díj</t>
  </si>
  <si>
    <t>Egyéb kommunikációs szolgáltatások</t>
  </si>
  <si>
    <t>Vásárolt élelmezés</t>
  </si>
  <si>
    <t>Bérleti és lízing díjak</t>
  </si>
  <si>
    <t>Szállítási szolgáltatások</t>
  </si>
  <si>
    <t>Gáz-,villamosenergia, távhő-melegvíz, víz és csatorna díjak</t>
  </si>
  <si>
    <t>Karbantartás, kisjavítás</t>
  </si>
  <si>
    <t>Kéményseprés</t>
  </si>
  <si>
    <t>Takarítás, rovarírtás</t>
  </si>
  <si>
    <t>Készletek (jármű, egyéb)</t>
  </si>
  <si>
    <t>Munkavédelem, tűzvédelem</t>
  </si>
  <si>
    <t>Továbbszámlázott szolgáltatás</t>
  </si>
  <si>
    <t>Reprezentáció</t>
  </si>
  <si>
    <t>Láthatósági mellények beszerzése</t>
  </si>
  <si>
    <t>Adók, díjak és perköltség</t>
  </si>
  <si>
    <t>102</t>
  </si>
  <si>
    <t>Kisértékű tárgyi eszk kommunikációs eszk.</t>
  </si>
  <si>
    <t>Egyéb készletbeszerzés nyomtatási segédanyag</t>
  </si>
  <si>
    <t>Egyéb komm.szolgáltatások</t>
  </si>
  <si>
    <t>Szám.techn.eszk.karbantart.</t>
  </si>
  <si>
    <t xml:space="preserve">Adatátviteli </t>
  </si>
  <si>
    <t>Szoftverfelügyelet</t>
  </si>
  <si>
    <t>Programfelügyelet</t>
  </si>
  <si>
    <t>Rendszerfelügyelet</t>
  </si>
  <si>
    <t>Szervezés, projektmenedzselés</t>
  </si>
  <si>
    <t>Bérleti és lízingdíjak</t>
  </si>
  <si>
    <t>Karbantartás, kisjav.: kommunikációs eszközök (telefon hálózat)</t>
  </si>
  <si>
    <t>103</t>
  </si>
  <si>
    <t>Rét u. dologi</t>
  </si>
  <si>
    <t>105</t>
  </si>
  <si>
    <t>Készletbeszerzés</t>
  </si>
  <si>
    <t>Áht-n kívül továbbszámlázott szolg.</t>
  </si>
  <si>
    <t>Illegális hulladék</t>
  </si>
  <si>
    <t>Illegális hulladék lerakók felszámolása</t>
  </si>
  <si>
    <t>Lakossági veszélyes hulladék gyűjtése</t>
  </si>
  <si>
    <t>Szelektív papírgyűjtés</t>
  </si>
  <si>
    <t>Karbantartás, kisjavítás, közterület gyömmentesítése</t>
  </si>
  <si>
    <t>Úttisztító gépek működtetése</t>
  </si>
  <si>
    <t>Kisállat tetemek begyűjtése</t>
  </si>
  <si>
    <t>Zajmérés</t>
  </si>
  <si>
    <t>Gyepmesteri feladatok</t>
  </si>
  <si>
    <t>Szelektív hulladékgyűjtő szigetek takarítása</t>
  </si>
  <si>
    <t>Kutyaürülék gyűjtő edények üzemeltetési költsége</t>
  </si>
  <si>
    <t>Lakossági gally-aprítékolás</t>
  </si>
  <si>
    <t>Apeh végrehajtási díj, repi</t>
  </si>
  <si>
    <t>Budai Polgár dologi kiadásai</t>
  </si>
  <si>
    <t>111</t>
  </si>
  <si>
    <t>Társasházak bonyolítási díja</t>
  </si>
  <si>
    <t>Szemétszállítás</t>
  </si>
  <si>
    <t xml:space="preserve">Lakással kapcs. kiad. </t>
  </si>
  <si>
    <t>Lakással kapcs. kiad. megtérítése 2010. év, 2011. év</t>
  </si>
  <si>
    <t>Piaci lakbér</t>
  </si>
  <si>
    <t>Nem lakással kapcs. kiad.</t>
  </si>
  <si>
    <t>112</t>
  </si>
  <si>
    <t>120</t>
  </si>
  <si>
    <t>Graffiti eltávolítása</t>
  </si>
  <si>
    <t>Beruh-i közbesz.közzétételi díja</t>
  </si>
  <si>
    <t>Pályázati tervdokumentáció</t>
  </si>
  <si>
    <t>121</t>
  </si>
  <si>
    <t>Adatfeldolgozás</t>
  </si>
  <si>
    <t>Egyéb készletek</t>
  </si>
  <si>
    <t>Víz- és csatornadíjak</t>
  </si>
  <si>
    <t>Villamosenergia</t>
  </si>
  <si>
    <t>Közterületi illemhelyek üzemeltetése</t>
  </si>
  <si>
    <t>Törökvész és környéke</t>
  </si>
  <si>
    <t>Pasaréti-Kuruclesi-Hűvösv.u.kar.</t>
  </si>
  <si>
    <t>Máriaremetei-Phidegkuti u. k.</t>
  </si>
  <si>
    <t>Parkok, zöldfelületek fenntartása</t>
  </si>
  <si>
    <t>Fasorok fenntartása</t>
  </si>
  <si>
    <t>Bel-Buda városközpont fenntartása</t>
  </si>
  <si>
    <t>Kátyúzás</t>
  </si>
  <si>
    <t xml:space="preserve">Kerékpárutak </t>
  </si>
  <si>
    <t>Járdák, lépcsők</t>
  </si>
  <si>
    <t>Padok, utca bútorok</t>
  </si>
  <si>
    <t>Parkolásgátló oszlpok pótlása</t>
  </si>
  <si>
    <t>Kertészeti kisjavítások</t>
  </si>
  <si>
    <t>Szökőkutak fenntartása</t>
  </si>
  <si>
    <t>Lámpázás, balesetveszély elh.</t>
  </si>
  <si>
    <t>Nyomvonalsüllyedések</t>
  </si>
  <si>
    <t>Margit krt-i 56-os emlékmű kör. fenntart.</t>
  </si>
  <si>
    <t>Mechwart ligeti közvilágítási rendszer karbantartása</t>
  </si>
  <si>
    <t>Margit utcai támfalak karbantartása</t>
  </si>
  <si>
    <t>Utcanévtábla</t>
  </si>
  <si>
    <t>Vízelvezetés, átereszek tisztítása</t>
  </si>
  <si>
    <t>Phidegkúti felszíni vízelv. rendszer műk.</t>
  </si>
  <si>
    <t>Azonnali beavatkozás közter-en</t>
  </si>
  <si>
    <t>Virágvásár</t>
  </si>
  <si>
    <t>Közlekedéshatósági eljárások díja</t>
  </si>
  <si>
    <t>Vadgesztenyék védelme önk. Int-ben</t>
  </si>
  <si>
    <t>Vadgesztenyék védelme lakosságnál</t>
  </si>
  <si>
    <t>Karácsonyi díszkivilágítás</t>
  </si>
  <si>
    <t xml:space="preserve">Egyéb szolgáltatások </t>
  </si>
  <si>
    <t>Játszószerek állapot felmérése</t>
  </si>
  <si>
    <t>Járdalap lakosságnak</t>
  </si>
  <si>
    <t>151</t>
  </si>
  <si>
    <t>Vegyszer beszerzés</t>
  </si>
  <si>
    <t>Informarikai eszköz bérlés</t>
  </si>
  <si>
    <t>Postai levél, távirat</t>
  </si>
  <si>
    <t>Mosatás (gépkocsi)</t>
  </si>
  <si>
    <t>Postai utalások költsége</t>
  </si>
  <si>
    <t>Egyéb üzemeltetési, fenntartási szolgáltatás</t>
  </si>
  <si>
    <t>Parkolási rendszer üzemeltetése saját</t>
  </si>
  <si>
    <t xml:space="preserve">Munkavédelem </t>
  </si>
  <si>
    <t>180</t>
  </si>
  <si>
    <t>190</t>
  </si>
  <si>
    <t>Roncs autók elszállítása</t>
  </si>
  <si>
    <t>Engedély nélküli reklámtáblák eltávolítása</t>
  </si>
  <si>
    <t>200</t>
  </si>
  <si>
    <t>Egyéb üzemeltetési, fenntartási kiadások</t>
  </si>
  <si>
    <t>Polgári védelem  dologi kiadások maradványa</t>
  </si>
  <si>
    <t>220</t>
  </si>
  <si>
    <t>Állategészségügy</t>
  </si>
  <si>
    <t>301-310</t>
  </si>
  <si>
    <t>Kisebbségek</t>
  </si>
  <si>
    <t>406</t>
  </si>
  <si>
    <t>KEF pályázat önrész</t>
  </si>
  <si>
    <t>407</t>
  </si>
  <si>
    <t>KEF pályázat</t>
  </si>
  <si>
    <t>411</t>
  </si>
  <si>
    <t>Bel-Buda rehab-ja</t>
  </si>
  <si>
    <t>413</t>
  </si>
  <si>
    <t>Polg. Hiv. szervezetfejlesztése</t>
  </si>
  <si>
    <t>II.</t>
  </si>
  <si>
    <t>Dologi kiadások mindösszesen</t>
  </si>
  <si>
    <t>Folyó kiadások</t>
  </si>
  <si>
    <t>Adók, díjak és perköltség, normatív visszafizetési kötelezettség</t>
  </si>
  <si>
    <t>Adók, díjak és perköltség, Járulék megtakarítás visszafizetési kötelezettség</t>
  </si>
  <si>
    <t>Adók, díjak és perköltség, felhalmozási célú hitel kamata</t>
  </si>
  <si>
    <t>Munkáltató által fizetett Szja</t>
  </si>
  <si>
    <t>Kisebbségek folyó kiadásai</t>
  </si>
  <si>
    <t>III.</t>
  </si>
  <si>
    <t>Folyó kiadások mindösszesen</t>
  </si>
  <si>
    <t>Működési célú pénzeszközátadások</t>
  </si>
  <si>
    <t>Környezetvédelmi keret</t>
  </si>
  <si>
    <t>Választás-saját keret</t>
  </si>
  <si>
    <t>Visszafizetési kötelezettség Önk. felé</t>
  </si>
  <si>
    <t>BRFK-térfigyelő műk.</t>
  </si>
  <si>
    <t>Drogprevenció</t>
  </si>
  <si>
    <t>Bursa Hungarica</t>
  </si>
  <si>
    <t>Oktatásf. keret, Közművelődési keret, Sport keret maradványa</t>
  </si>
  <si>
    <t>026</t>
  </si>
  <si>
    <t>Alpolgármesteri tám.</t>
  </si>
  <si>
    <t>Nem önkormányzati int. Támog</t>
  </si>
  <si>
    <t>Határon túli isk. támog</t>
  </si>
  <si>
    <t>Úthibák miatti kártalanítások</t>
  </si>
  <si>
    <t>Habilitációs N.O.</t>
  </si>
  <si>
    <t>Magyarok Nagyasszonya Ferences Rendtartomány</t>
  </si>
  <si>
    <t>Polgármesteri tám.</t>
  </si>
  <si>
    <t>Kisebbségek Műk. C. +Támog. Ért.</t>
  </si>
  <si>
    <t>Felhalmozási célú pénzeszközátadások</t>
  </si>
  <si>
    <t>Helyi támogatás lakásépítéshez-végleges</t>
  </si>
  <si>
    <t>Bérlőkijejölési jog</t>
  </si>
  <si>
    <t>Szolgálati garázs</t>
  </si>
  <si>
    <t>Felhalmozási célú pénzeszközátadás a Fővárosnak</t>
  </si>
  <si>
    <t>Társasházak felújítási támogatása</t>
  </si>
  <si>
    <t xml:space="preserve">Társasházak felújítási támogatása </t>
  </si>
  <si>
    <t>Társasházak felújítási támogatása önk. rész</t>
  </si>
  <si>
    <t>Havaria alap</t>
  </si>
  <si>
    <t>Önkormányzati lakásért fizetett pénzbeli térités</t>
  </si>
  <si>
    <t>Lakóházak belső udvarainak kertesítése</t>
  </si>
  <si>
    <t>Közvilágítás</t>
  </si>
  <si>
    <t>Menekültek otthonteremtési tám. BM-nek</t>
  </si>
  <si>
    <t>IV.</t>
  </si>
  <si>
    <t>Felújítások</t>
  </si>
  <si>
    <t>Társasház felújítás</t>
  </si>
  <si>
    <t>Társasház felújítás bonyolítási díja</t>
  </si>
  <si>
    <t>Címlistás felújítások</t>
  </si>
  <si>
    <t>Címlistás felújítások bonyolítási díja</t>
  </si>
  <si>
    <t xml:space="preserve">Szociális bérlakás felújítás </t>
  </si>
  <si>
    <t>Önkormányzati tul. bérbeadandó lakások felújítása</t>
  </si>
  <si>
    <t>PH -vizesblokkok felújításának előkészítése</t>
  </si>
  <si>
    <t>Keleti K. u. 15/a felújítása</t>
  </si>
  <si>
    <t>Új irodák kialakítása a Polgármesteri Hivatalban</t>
  </si>
  <si>
    <t>PH. IV. emelet felújítása</t>
  </si>
  <si>
    <t>Kisjavítások</t>
  </si>
  <si>
    <t>Torockó tér felújítása</t>
  </si>
  <si>
    <t>Kolozsvári u. sportpályák felújítása</t>
  </si>
  <si>
    <t>Gárdonyi Géza u. játszótér felújítása</t>
  </si>
  <si>
    <t>Hivatali felújítások összesen:</t>
  </si>
  <si>
    <t>V.</t>
  </si>
  <si>
    <t xml:space="preserve">Beruházások (részletezése a 6/a számú mellékletben) </t>
  </si>
  <si>
    <t>Műszaki előkészítés B-2503</t>
  </si>
  <si>
    <t>Közlekedési kiskorrekció</t>
  </si>
  <si>
    <t>Útépítés B-2506</t>
  </si>
  <si>
    <t>Földutak szilárd burkolása B-2001</t>
  </si>
  <si>
    <t>Járdaépítés B-2505</t>
  </si>
  <si>
    <t>408</t>
  </si>
  <si>
    <t>Kerékpárutak fejlesztése B-2712</t>
  </si>
  <si>
    <t>Parkoló kiépítése Kolozsvári sporttelep mellett B-2748</t>
  </si>
  <si>
    <t>Mozgássérültek számára parkolóhelyek kialakítása B-2727</t>
  </si>
  <si>
    <t>Behajtásgátló eszközök teleoítése</t>
  </si>
  <si>
    <t>Eszter u. - Törökvész út körforgalom kialakítása B-2747</t>
  </si>
  <si>
    <t>Fillér u.-Garas u. jelzőlámpa telepítése B-2768</t>
  </si>
  <si>
    <t>Forgalomtechn. eszk. láthatóságának  jav. B-2693</t>
  </si>
  <si>
    <t>Közter. parkolóhelyek kialakítása, zöld ter. rend. B-2694</t>
  </si>
  <si>
    <t>Retek-Dékán u. csomópont átépítése B-2760</t>
  </si>
  <si>
    <t>Hvölgyi-Kelemen u. kereszteződés közmű B-2761</t>
  </si>
  <si>
    <t>Helyi közutak létesítése összesen:</t>
  </si>
  <si>
    <t>Csík Ferenc Ált.Iskola és Gimnázium (pm-ből)</t>
  </si>
  <si>
    <t>Műfüves pályák bekerítése</t>
  </si>
  <si>
    <t>Fillér u. 70-76 Ált. Isk. beruházása B-2733</t>
  </si>
  <si>
    <t>415</t>
  </si>
  <si>
    <t xml:space="preserve">Fillér u. 70-76 Ált. Isk. pályázott beruházása </t>
  </si>
  <si>
    <t>Klebelsberg K. Ált. Isk. és Gimn. könyvtárépület</t>
  </si>
  <si>
    <t>416</t>
  </si>
  <si>
    <t>Klebelsberg K. Ált. Isk. és Gimn. akadálymentesítése B-2759</t>
  </si>
  <si>
    <t>Ált. isk. nappali rendszerű oktatás összesen</t>
  </si>
  <si>
    <t>410</t>
  </si>
  <si>
    <t>Csapadékvíz elvezetés B-2037</t>
  </si>
  <si>
    <t>Felszíni vízelvezetés</t>
  </si>
  <si>
    <t>Szennyvízcsatorna bekötővezeték kiépítése B-2711</t>
  </si>
  <si>
    <t>Szennyvízelvezetés és kezelés összesen:</t>
  </si>
  <si>
    <t>Klebelsberg K. Mkp.</t>
  </si>
  <si>
    <t>Művelődési központok összesen</t>
  </si>
  <si>
    <t>Faültetés a befizetett fapótlási díjból B-2586</t>
  </si>
  <si>
    <t>Illemhelyek kihelyezéséhez kapcsolódó közműell.</t>
  </si>
  <si>
    <t>Kutyafuttatók kialakítása</t>
  </si>
  <si>
    <t>Szabadság u -és Községház u. játszótér</t>
  </si>
  <si>
    <t>Kuruclesi út 15. előtti játstér átép.</t>
  </si>
  <si>
    <t>Zöldfelületek növelése</t>
  </si>
  <si>
    <t>Ivókutak kihelyezése</t>
  </si>
  <si>
    <t>Dézsás növények kihelyezése B-2705</t>
  </si>
  <si>
    <t>Muskátli tartók kihelyezése B-2706</t>
  </si>
  <si>
    <t>Padok és utcai bútorok kihelyezése B-2722</t>
  </si>
  <si>
    <t>Kisegítő mezőgazdaságí szolg. (014034)</t>
  </si>
  <si>
    <t>Polgári védelem</t>
  </si>
  <si>
    <t>Polgári védelem (751670)</t>
  </si>
  <si>
    <t>PH. Egyéb beruházás kiadásai B-2668</t>
  </si>
  <si>
    <t>Margit krt. irattár gördíthető állvány</t>
  </si>
  <si>
    <t>Nyomtató, scenner vásárlás  B-2004</t>
  </si>
  <si>
    <t>Kazán vásárlás (2522)</t>
  </si>
  <si>
    <t>Új irattár kialakítása (2707) új gördíthető polvrendszerre vissza</t>
  </si>
  <si>
    <t>Egyéb gép, berendezés B-2514</t>
  </si>
  <si>
    <t>Bérmentesítőgép B-2742</t>
  </si>
  <si>
    <t>Kazánház vásárlás</t>
  </si>
  <si>
    <t>PH. Szervezetfejlesztéshez kapcsolódó beruh. B-2758</t>
  </si>
  <si>
    <t xml:space="preserve">Jármű vásárlás </t>
  </si>
  <si>
    <t>Fénymásolók cseréje B-2511</t>
  </si>
  <si>
    <t>Tárgyalók és házasságkötő kialakítása a földszinten</t>
  </si>
  <si>
    <t>409</t>
  </si>
  <si>
    <t>ÉNO és Családsegítő új helyen történő elh. B-2775</t>
  </si>
  <si>
    <t>ÉNO elhelyezése</t>
  </si>
  <si>
    <t>Rómer Flóris u. parkoló átépítése</t>
  </si>
  <si>
    <t>Pályázatokhoz tervek (2700)</t>
  </si>
  <si>
    <t>Beruházásokhoz kapcsolódó közműfejlesztés B-2753</t>
  </si>
  <si>
    <t>Beruházási közbeszerzések lebony. Díja</t>
  </si>
  <si>
    <t>PH. zsaluzia beszerzése B-2644</t>
  </si>
  <si>
    <t>Ügyfélszolgálati központ beruh. B-2696</t>
  </si>
  <si>
    <t>Polgármesteri Hivatal főépületében bútorcsere B-2024</t>
  </si>
  <si>
    <t>Szoftver vásárlás összesen ( B-2510 )</t>
  </si>
  <si>
    <t>Számítógépek vásárlása</t>
  </si>
  <si>
    <t>Telefon központ (ügyfél kezelős) B-2690</t>
  </si>
  <si>
    <t>Nagy teljesítményű szkenner beszerzése</t>
  </si>
  <si>
    <t>Mobil készülék GSM alapú hálózati rendszer</t>
  </si>
  <si>
    <t>Hálózatbővítés B-2007</t>
  </si>
  <si>
    <t>414</t>
  </si>
  <si>
    <t>e-környezetvédelem inform. Fejlesztés B-2740</t>
  </si>
  <si>
    <t>Hálózati aktív elemek cseréje</t>
  </si>
  <si>
    <t>Projektoros rendszer kialakítása</t>
  </si>
  <si>
    <t>Szerver bővítés</t>
  </si>
  <si>
    <t>Szerver licencek B-2669</t>
  </si>
  <si>
    <t>Storage beszerzés</t>
  </si>
  <si>
    <t>Képzőművészeti alkotások  (2648)</t>
  </si>
  <si>
    <t>MSZP frakció</t>
  </si>
  <si>
    <t>Kerület Kártya bevezetéséhez kapcsolódó beruházások</t>
  </si>
  <si>
    <t>FIDESZ frakció beruházások</t>
  </si>
  <si>
    <t>Igazgatás összesen:</t>
  </si>
  <si>
    <t>Lengyel kisebbségi önk. gép beszerzése</t>
  </si>
  <si>
    <t>Kisebbségi Önkormányzatok igazgatása</t>
  </si>
  <si>
    <t>Települési vízellátás</t>
  </si>
  <si>
    <t>Települési vízellátás összesen:</t>
  </si>
  <si>
    <t>Pasaréti úti Gyermekrendelő B-2716</t>
  </si>
  <si>
    <t>Szakorvosi rendelő Tölgyfa u. 10. tetőtér B-2743</t>
  </si>
  <si>
    <t>Orvosi rendelő Községház u. 12-16  B-2744</t>
  </si>
  <si>
    <t>Henger u. Komlex Mozgásszervi Központ kialakítása B-2757</t>
  </si>
  <si>
    <t>Háziorvosi Szolgálat összesen:</t>
  </si>
  <si>
    <t>Mentőállomás B-2709</t>
  </si>
  <si>
    <t>Hűvösvölgyi végállomás rendezése B-2741</t>
  </si>
  <si>
    <t>Kisajátítások, kártalanítások (B-2572)</t>
  </si>
  <si>
    <t>Úttisztító gépek beszerzése B-2610</t>
  </si>
  <si>
    <t>Bel-Buda funkcióbővítő rehab. B-2750</t>
  </si>
  <si>
    <t>Ingatlan vásárlás; elővásárlási jog; közös tul. megszűnt. B-2752</t>
  </si>
  <si>
    <t>Ingatlan vásárlás B-2698</t>
  </si>
  <si>
    <t>Beruházás járulákos munkái B-2762</t>
  </si>
  <si>
    <t>Város- és községgazdálkodás összesen:</t>
  </si>
  <si>
    <t>Bólyai Óvoda beruházása</t>
  </si>
  <si>
    <t>083</t>
  </si>
  <si>
    <t>Fűthető sportsátor beszerzése</t>
  </si>
  <si>
    <t>Óvodai nevelés összesen:</t>
  </si>
  <si>
    <t>Meglévő intézmények akadálymentesítése / 3 bölcsőde</t>
  </si>
  <si>
    <t>Hűvösvölgyi út 12. - új bölcsőde kialakítása B-2734</t>
  </si>
  <si>
    <t>Mobil bölcsőde kialakítása B-2756</t>
  </si>
  <si>
    <t>Bölcsődei ellátás</t>
  </si>
  <si>
    <t xml:space="preserve">Előző évi informatikai normatíva terhére bizt. </t>
  </si>
  <si>
    <t>Oktatási célok és egyéb feladatok</t>
  </si>
  <si>
    <t>VI.</t>
  </si>
  <si>
    <t>Beruházások összesen</t>
  </si>
  <si>
    <t>Pénzügyi befektetések kiadásai</t>
  </si>
  <si>
    <t>Államkötvény vásárlása</t>
  </si>
  <si>
    <t>Részesedések vásárlása</t>
  </si>
  <si>
    <t>VII.</t>
  </si>
  <si>
    <t>Pénzügyi befektetések kiadásai összesen</t>
  </si>
  <si>
    <t>Tartalékok</t>
  </si>
  <si>
    <t>000</t>
  </si>
  <si>
    <t>Többletbevételből származó tatalék</t>
  </si>
  <si>
    <t>Feladattal nem terhelt tartalék-Költségvetési Bizottság</t>
  </si>
  <si>
    <t>Polgármester saját kerete</t>
  </si>
  <si>
    <t>Alpolgármester saját kerete</t>
  </si>
  <si>
    <t>Pályázatokkal kapcsolatos feladatok</t>
  </si>
  <si>
    <t>Testvérvárosi kapcsolatok</t>
  </si>
  <si>
    <t>Kisebbségi Önkormányzatok működési tartaléka</t>
  </si>
  <si>
    <t>Parkoltatási közszolgáltatás kialakítása</t>
  </si>
  <si>
    <t>Megszűnt kisebbségi önk. Működési célú tartaléka</t>
  </si>
  <si>
    <t>Működési tartalék</t>
  </si>
  <si>
    <t>Hűvösvölgyi út 12. alatt épülő bölcsöde működési kerete</t>
  </si>
  <si>
    <t>Többletbevételből származó tartalék</t>
  </si>
  <si>
    <t>Iskolákban szelektív hulladáékgyűjtés</t>
  </si>
  <si>
    <t xml:space="preserve">Társasházak felújítása </t>
  </si>
  <si>
    <t>Működési tartalék Eü. Szolg. ingatlan karbantartás</t>
  </si>
  <si>
    <t>PH-hoz rendelt intézmények beruházási kerete</t>
  </si>
  <si>
    <t>PH-hoz rendelt intézmények felújítási kerete</t>
  </si>
  <si>
    <t>BUDÉP átszervezés egyszeri kiadásaira</t>
  </si>
  <si>
    <t>Egészségügyi Szolgálat eszközbeszerzése</t>
  </si>
  <si>
    <t>Fejlesztések előkészítése</t>
  </si>
  <si>
    <t xml:space="preserve">Fejlesztések </t>
  </si>
  <si>
    <t>Energetikai hatékonyság fokozása (Filér u. Ált.  Isk. ) fel nem használt előlege</t>
  </si>
  <si>
    <t>Moszkva tér rendezéséhez Főv. Önkorm-nak</t>
  </si>
  <si>
    <t>Talajterhelési díj kötött felhasználású kerete</t>
  </si>
  <si>
    <t>Várakozóhelyek megváltása</t>
  </si>
  <si>
    <t>Pénzügyi befektetések (lejárt állampapír betétként történő hasznosítása miatt)</t>
  </si>
  <si>
    <t>VIII.</t>
  </si>
  <si>
    <t xml:space="preserve">Tartalékok mindösszesen </t>
  </si>
  <si>
    <t>Adott kölcsönök</t>
  </si>
  <si>
    <t>Dolgozók lakásépítési kölcsöne</t>
  </si>
  <si>
    <t>Működési célű kölcsön</t>
  </si>
  <si>
    <t>Helyi támogatás</t>
  </si>
  <si>
    <t>Szocilis kölcsön</t>
  </si>
  <si>
    <t>IX.</t>
  </si>
  <si>
    <t>Adott kölcsönök mindösszesen</t>
  </si>
  <si>
    <t>Kisebbségek pénzmaradványa</t>
  </si>
  <si>
    <t>INTELIG személyi jutt.+járulékok</t>
  </si>
  <si>
    <t>INTELIG dologi</t>
  </si>
  <si>
    <t>INTELIG beruházás</t>
  </si>
  <si>
    <t>XI.</t>
  </si>
  <si>
    <t>X.</t>
  </si>
  <si>
    <t>Ellátottak pénzbeli juttatása</t>
  </si>
  <si>
    <t>A</t>
  </si>
  <si>
    <t>Polgármesteri Hivatal kötelezettséggel terhelt maradványának  felosztási javaslata mindösszesen:</t>
  </si>
  <si>
    <t xml:space="preserve">2013.évi
pénzmaradvány 
terhére </t>
  </si>
  <si>
    <t>Közüzemi díjak</t>
  </si>
  <si>
    <t>PH. Mechwart liget 1. - Ablak csere II.em. folytatása</t>
  </si>
  <si>
    <t>PH. Mechwart liget 1. -  Házasságkötő klímaberendezés hatásfok javítása</t>
  </si>
  <si>
    <t>Előző évek fel nem használt tartaléka
terhére</t>
  </si>
  <si>
    <r>
      <t xml:space="preserve"> Polgármesteri Hivatal 2013. évről áthúzódó kötelezettségei és azok forrásai </t>
    </r>
    <r>
      <rPr>
        <sz val="12"/>
        <rFont val="Times New Roman CE"/>
        <family val="1"/>
        <charset val="238"/>
      </rPr>
      <t>(ezer forintban)</t>
    </r>
  </si>
  <si>
    <t>Működési célú pe. átadások mindösszesen:</t>
  </si>
  <si>
    <t>Felhalmozási célú pénzeszközátadás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</si>
</sst>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0"/>
      <color indexed="17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0"/>
      <color indexed="17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color indexed="17"/>
      <name val="Times New Roman CE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9">
    <xf numFmtId="0" fontId="0" fillId="0" borderId="0" xfId="0"/>
    <xf numFmtId="0" fontId="3" fillId="0" borderId="1" xfId="0" applyFont="1" applyBorder="1"/>
    <xf numFmtId="49" fontId="3" fillId="0" borderId="2" xfId="0" applyNumberFormat="1" applyFont="1" applyBorder="1" applyAlignment="1">
      <alignment horizontal="right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wrapText="1"/>
    </xf>
    <xf numFmtId="49" fontId="4" fillId="0" borderId="8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wrapText="1"/>
    </xf>
    <xf numFmtId="0" fontId="4" fillId="0" borderId="5" xfId="0" applyFont="1" applyBorder="1"/>
    <xf numFmtId="0" fontId="3" fillId="0" borderId="5" xfId="0" applyFont="1" applyBorder="1" applyAlignment="1"/>
    <xf numFmtId="3" fontId="3" fillId="0" borderId="7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3" fillId="0" borderId="9" xfId="0" applyNumberFormat="1" applyFont="1" applyBorder="1"/>
    <xf numFmtId="3" fontId="3" fillId="0" borderId="5" xfId="0" applyNumberFormat="1" applyFont="1" applyBorder="1"/>
    <xf numFmtId="0" fontId="4" fillId="0" borderId="5" xfId="0" applyFont="1" applyBorder="1" applyAlignment="1">
      <alignment horizontal="center"/>
    </xf>
    <xf numFmtId="49" fontId="5" fillId="0" borderId="8" xfId="0" applyNumberFormat="1" applyFont="1" applyBorder="1" applyAlignment="1">
      <alignment horizontal="right"/>
    </xf>
    <xf numFmtId="0" fontId="5" fillId="0" borderId="5" xfId="0" applyFont="1" applyBorder="1"/>
    <xf numFmtId="3" fontId="4" fillId="0" borderId="9" xfId="0" applyNumberFormat="1" applyFont="1" applyBorder="1"/>
    <xf numFmtId="3" fontId="5" fillId="0" borderId="5" xfId="0" applyNumberFormat="1" applyFont="1" applyBorder="1"/>
    <xf numFmtId="49" fontId="6" fillId="0" borderId="8" xfId="0" applyNumberFormat="1" applyFont="1" applyBorder="1" applyAlignment="1">
      <alignment horizontal="right"/>
    </xf>
    <xf numFmtId="3" fontId="6" fillId="0" borderId="5" xfId="0" applyNumberFormat="1" applyFont="1" applyBorder="1"/>
    <xf numFmtId="0" fontId="6" fillId="0" borderId="5" xfId="0" applyFont="1" applyBorder="1"/>
    <xf numFmtId="3" fontId="4" fillId="0" borderId="5" xfId="0" applyNumberFormat="1" applyFont="1" applyBorder="1"/>
    <xf numFmtId="3" fontId="6" fillId="0" borderId="9" xfId="0" applyNumberFormat="1" applyFont="1" applyBorder="1"/>
    <xf numFmtId="49" fontId="5" fillId="0" borderId="10" xfId="0" applyNumberFormat="1" applyFont="1" applyBorder="1" applyAlignment="1">
      <alignment horizontal="right"/>
    </xf>
    <xf numFmtId="0" fontId="5" fillId="0" borderId="11" xfId="0" applyFont="1" applyBorder="1"/>
    <xf numFmtId="3" fontId="4" fillId="0" borderId="12" xfId="0" applyNumberFormat="1" applyFont="1" applyBorder="1"/>
    <xf numFmtId="3" fontId="5" fillId="0" borderId="11" xfId="0" applyNumberFormat="1" applyFont="1" applyBorder="1"/>
    <xf numFmtId="3" fontId="6" fillId="0" borderId="12" xfId="0" applyNumberFormat="1" applyFont="1" applyBorder="1"/>
    <xf numFmtId="3" fontId="4" fillId="0" borderId="11" xfId="0" applyNumberFormat="1" applyFont="1" applyBorder="1"/>
    <xf numFmtId="49" fontId="5" fillId="2" borderId="15" xfId="0" applyNumberFormat="1" applyFont="1" applyFill="1" applyBorder="1" applyAlignment="1">
      <alignment horizontal="right"/>
    </xf>
    <xf numFmtId="0" fontId="5" fillId="2" borderId="16" xfId="0" applyFont="1" applyFill="1" applyBorder="1"/>
    <xf numFmtId="3" fontId="5" fillId="2" borderId="17" xfId="0" applyNumberFormat="1" applyFont="1" applyFill="1" applyBorder="1"/>
    <xf numFmtId="3" fontId="5" fillId="2" borderId="18" xfId="0" applyNumberFormat="1" applyFont="1" applyFill="1" applyBorder="1"/>
    <xf numFmtId="49" fontId="5" fillId="0" borderId="19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7" xfId="0" applyNumberFormat="1" applyFont="1" applyBorder="1"/>
    <xf numFmtId="3" fontId="5" fillId="0" borderId="1" xfId="0" applyNumberFormat="1" applyFont="1" applyBorder="1"/>
    <xf numFmtId="3" fontId="5" fillId="0" borderId="9" xfId="0" applyNumberFormat="1" applyFont="1" applyBorder="1"/>
    <xf numFmtId="0" fontId="6" fillId="0" borderId="5" xfId="0" applyFont="1" applyFill="1" applyBorder="1"/>
    <xf numFmtId="49" fontId="3" fillId="0" borderId="8" xfId="0" applyNumberFormat="1" applyFont="1" applyFill="1" applyBorder="1" applyAlignment="1">
      <alignment horizontal="right"/>
    </xf>
    <xf numFmtId="3" fontId="6" fillId="0" borderId="9" xfId="0" applyNumberFormat="1" applyFont="1" applyFill="1" applyBorder="1"/>
    <xf numFmtId="3" fontId="6" fillId="0" borderId="5" xfId="0" applyNumberFormat="1" applyFont="1" applyFill="1" applyBorder="1"/>
    <xf numFmtId="49" fontId="5" fillId="0" borderId="8" xfId="0" applyNumberFormat="1" applyFont="1" applyFill="1" applyBorder="1" applyAlignment="1">
      <alignment horizontal="right"/>
    </xf>
    <xf numFmtId="0" fontId="5" fillId="0" borderId="5" xfId="0" applyFont="1" applyFill="1" applyBorder="1"/>
    <xf numFmtId="3" fontId="5" fillId="0" borderId="9" xfId="0" applyNumberFormat="1" applyFont="1" applyFill="1" applyBorder="1"/>
    <xf numFmtId="3" fontId="5" fillId="0" borderId="5" xfId="0" applyNumberFormat="1" applyFont="1" applyFill="1" applyBorder="1"/>
    <xf numFmtId="49" fontId="6" fillId="0" borderId="8" xfId="0" applyNumberFormat="1" applyFont="1" applyFill="1" applyBorder="1" applyAlignment="1">
      <alignment horizontal="right"/>
    </xf>
    <xf numFmtId="0" fontId="3" fillId="0" borderId="5" xfId="0" applyFont="1" applyFill="1" applyBorder="1"/>
    <xf numFmtId="3" fontId="3" fillId="0" borderId="5" xfId="0" applyNumberFormat="1" applyFont="1" applyFill="1" applyBorder="1"/>
    <xf numFmtId="49" fontId="5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right"/>
    </xf>
    <xf numFmtId="0" fontId="4" fillId="0" borderId="5" xfId="0" applyFont="1" applyFill="1" applyBorder="1"/>
    <xf numFmtId="3" fontId="4" fillId="0" borderId="5" xfId="0" applyNumberFormat="1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3" fontId="6" fillId="0" borderId="21" xfId="0" applyNumberFormat="1" applyFont="1" applyFill="1" applyBorder="1"/>
    <xf numFmtId="0" fontId="3" fillId="0" borderId="13" xfId="0" applyFont="1" applyFill="1" applyBorder="1"/>
    <xf numFmtId="0" fontId="5" fillId="0" borderId="6" xfId="0" applyFont="1" applyFill="1" applyBorder="1"/>
    <xf numFmtId="3" fontId="5" fillId="0" borderId="21" xfId="0" applyNumberFormat="1" applyFont="1" applyFill="1" applyBorder="1"/>
    <xf numFmtId="0" fontId="3" fillId="0" borderId="22" xfId="0" applyFont="1" applyFill="1" applyBorder="1"/>
    <xf numFmtId="49" fontId="6" fillId="0" borderId="23" xfId="0" applyNumberFormat="1" applyFont="1" applyFill="1" applyBorder="1" applyAlignment="1">
      <alignment horizontal="right"/>
    </xf>
    <xf numFmtId="0" fontId="3" fillId="0" borderId="5" xfId="1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3" fontId="3" fillId="0" borderId="5" xfId="0" applyNumberFormat="1" applyFont="1" applyFill="1" applyBorder="1" applyAlignment="1"/>
    <xf numFmtId="3" fontId="3" fillId="0" borderId="5" xfId="0" applyNumberFormat="1" applyFont="1" applyBorder="1" applyAlignment="1">
      <alignment horizontal="right" vertical="center" wrapText="1"/>
    </xf>
    <xf numFmtId="49" fontId="3" fillId="0" borderId="23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9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4" fillId="0" borderId="21" xfId="0" applyNumberFormat="1" applyFont="1" applyBorder="1"/>
    <xf numFmtId="0" fontId="5" fillId="0" borderId="11" xfId="0" applyFont="1" applyFill="1" applyBorder="1"/>
    <xf numFmtId="3" fontId="5" fillId="0" borderId="12" xfId="0" applyNumberFormat="1" applyFont="1" applyFill="1" applyBorder="1"/>
    <xf numFmtId="3" fontId="5" fillId="0" borderId="11" xfId="0" applyNumberFormat="1" applyFont="1" applyFill="1" applyBorder="1"/>
    <xf numFmtId="49" fontId="5" fillId="2" borderId="8" xfId="0" applyNumberFormat="1" applyFont="1" applyFill="1" applyBorder="1" applyAlignment="1">
      <alignment horizontal="right"/>
    </xf>
    <xf numFmtId="0" fontId="5" fillId="2" borderId="9" xfId="0" applyFont="1" applyFill="1" applyBorder="1"/>
    <xf numFmtId="3" fontId="4" fillId="2" borderId="9" xfId="0" applyNumberFormat="1" applyFont="1" applyFill="1" applyBorder="1"/>
    <xf numFmtId="3" fontId="4" fillId="2" borderId="5" xfId="0" applyNumberFormat="1" applyFont="1" applyFill="1" applyBorder="1"/>
    <xf numFmtId="49" fontId="3" fillId="0" borderId="19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/>
    <xf numFmtId="0" fontId="5" fillId="2" borderId="5" xfId="0" applyFont="1" applyFill="1" applyBorder="1" applyAlignment="1">
      <alignment horizontal="left"/>
    </xf>
    <xf numFmtId="3" fontId="5" fillId="2" borderId="9" xfId="0" applyNumberFormat="1" applyFont="1" applyFill="1" applyBorder="1"/>
    <xf numFmtId="3" fontId="5" fillId="2" borderId="5" xfId="0" applyNumberFormat="1" applyFont="1" applyFill="1" applyBorder="1"/>
    <xf numFmtId="0" fontId="5" fillId="2" borderId="8" xfId="0" applyFont="1" applyFill="1" applyBorder="1" applyAlignment="1">
      <alignment horizontal="right"/>
    </xf>
    <xf numFmtId="0" fontId="5" fillId="2" borderId="5" xfId="0" applyFont="1" applyFill="1" applyBorder="1"/>
    <xf numFmtId="0" fontId="5" fillId="3" borderId="8" xfId="0" applyFont="1" applyFill="1" applyBorder="1" applyAlignment="1">
      <alignment horizontal="right"/>
    </xf>
    <xf numFmtId="0" fontId="5" fillId="3" borderId="5" xfId="0" applyFont="1" applyFill="1" applyBorder="1"/>
    <xf numFmtId="3" fontId="5" fillId="3" borderId="9" xfId="0" applyNumberFormat="1" applyFont="1" applyFill="1" applyBorder="1"/>
    <xf numFmtId="3" fontId="5" fillId="3" borderId="5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3" borderId="5" xfId="0" applyFont="1" applyFill="1" applyBorder="1"/>
    <xf numFmtId="3" fontId="6" fillId="3" borderId="5" xfId="0" applyNumberFormat="1" applyFont="1" applyFill="1" applyBorder="1"/>
    <xf numFmtId="3" fontId="4" fillId="3" borderId="5" xfId="0" applyNumberFormat="1" applyFont="1" applyFill="1" applyBorder="1"/>
    <xf numFmtId="49" fontId="3" fillId="2" borderId="8" xfId="0" applyNumberFormat="1" applyFont="1" applyFill="1" applyBorder="1" applyAlignment="1">
      <alignment horizontal="right"/>
    </xf>
    <xf numFmtId="0" fontId="11" fillId="0" borderId="5" xfId="0" applyFont="1" applyBorder="1"/>
    <xf numFmtId="49" fontId="12" fillId="0" borderId="8" xfId="0" applyNumberFormat="1" applyFont="1" applyBorder="1" applyAlignment="1">
      <alignment horizontal="right"/>
    </xf>
    <xf numFmtId="0" fontId="12" fillId="0" borderId="5" xfId="0" applyFont="1" applyBorder="1"/>
    <xf numFmtId="3" fontId="4" fillId="0" borderId="5" xfId="0" applyNumberFormat="1" applyFont="1" applyFill="1" applyBorder="1"/>
    <xf numFmtId="49" fontId="13" fillId="0" borderId="8" xfId="0" applyNumberFormat="1" applyFont="1" applyBorder="1" applyAlignment="1">
      <alignment horizontal="right"/>
    </xf>
    <xf numFmtId="49" fontId="3" fillId="0" borderId="23" xfId="0" applyNumberFormat="1" applyFont="1" applyBorder="1" applyAlignment="1">
      <alignment horizontal="right"/>
    </xf>
    <xf numFmtId="0" fontId="3" fillId="4" borderId="5" xfId="0" applyFont="1" applyFill="1" applyBorder="1"/>
    <xf numFmtId="49" fontId="3" fillId="2" borderId="23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49" fontId="6" fillId="0" borderId="23" xfId="0" applyNumberFormat="1" applyFont="1" applyBorder="1" applyAlignment="1">
      <alignment horizontal="right"/>
    </xf>
    <xf numFmtId="49" fontId="12" fillId="0" borderId="23" xfId="0" applyNumberFormat="1" applyFont="1" applyBorder="1" applyAlignment="1">
      <alignment horizontal="right"/>
    </xf>
    <xf numFmtId="3" fontId="3" fillId="0" borderId="9" xfId="0" applyNumberFormat="1" applyFont="1" applyFill="1" applyBorder="1"/>
    <xf numFmtId="0" fontId="15" fillId="0" borderId="5" xfId="0" applyFont="1" applyBorder="1"/>
    <xf numFmtId="0" fontId="3" fillId="0" borderId="9" xfId="0" applyFont="1" applyBorder="1"/>
    <xf numFmtId="0" fontId="12" fillId="0" borderId="9" xfId="0" applyFont="1" applyBorder="1"/>
    <xf numFmtId="0" fontId="5" fillId="0" borderId="8" xfId="0" applyFont="1" applyFill="1" applyBorder="1" applyAlignment="1">
      <alignment horizontal="right"/>
    </xf>
    <xf numFmtId="49" fontId="15" fillId="0" borderId="8" xfId="0" applyNumberFormat="1" applyFont="1" applyBorder="1" applyAlignment="1">
      <alignment horizontal="right"/>
    </xf>
    <xf numFmtId="3" fontId="15" fillId="0" borderId="5" xfId="0" applyNumberFormat="1" applyFont="1" applyBorder="1"/>
    <xf numFmtId="49" fontId="15" fillId="0" borderId="8" xfId="0" applyNumberFormat="1" applyFont="1" applyFill="1" applyBorder="1" applyAlignment="1">
      <alignment horizontal="right"/>
    </xf>
    <xf numFmtId="0" fontId="15" fillId="0" borderId="5" xfId="0" applyFont="1" applyFill="1" applyBorder="1"/>
    <xf numFmtId="0" fontId="16" fillId="2" borderId="8" xfId="0" applyFont="1" applyFill="1" applyBorder="1" applyAlignment="1">
      <alignment horizontal="right"/>
    </xf>
    <xf numFmtId="0" fontId="16" fillId="2" borderId="5" xfId="0" applyFont="1" applyFill="1" applyBorder="1"/>
    <xf numFmtId="3" fontId="16" fillId="2" borderId="9" xfId="0" applyNumberFormat="1" applyFont="1" applyFill="1" applyBorder="1"/>
    <xf numFmtId="3" fontId="16" fillId="2" borderId="5" xfId="0" applyNumberFormat="1" applyFont="1" applyFill="1" applyBorder="1"/>
    <xf numFmtId="0" fontId="6" fillId="0" borderId="6" xfId="0" applyFont="1" applyBorder="1"/>
    <xf numFmtId="0" fontId="3" fillId="0" borderId="8" xfId="0" applyFont="1" applyBorder="1"/>
    <xf numFmtId="49" fontId="3" fillId="0" borderId="8" xfId="0" applyNumberFormat="1" applyFont="1" applyBorder="1" applyAlignment="1">
      <alignment horizontal="left"/>
    </xf>
    <xf numFmtId="49" fontId="5" fillId="3" borderId="10" xfId="0" applyNumberFormat="1" applyFont="1" applyFill="1" applyBorder="1" applyAlignment="1">
      <alignment horizontal="right"/>
    </xf>
    <xf numFmtId="0" fontId="5" fillId="3" borderId="11" xfId="0" applyFont="1" applyFill="1" applyBorder="1"/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0" fontId="6" fillId="3" borderId="11" xfId="0" applyFont="1" applyFill="1" applyBorder="1"/>
    <xf numFmtId="3" fontId="6" fillId="3" borderId="12" xfId="0" applyNumberFormat="1" applyFont="1" applyFill="1" applyBorder="1"/>
    <xf numFmtId="3" fontId="6" fillId="3" borderId="11" xfId="0" applyNumberFormat="1" applyFont="1" applyFill="1" applyBorder="1"/>
    <xf numFmtId="49" fontId="5" fillId="2" borderId="10" xfId="0" applyNumberFormat="1" applyFont="1" applyFill="1" applyBorder="1" applyAlignment="1">
      <alignment horizontal="right"/>
    </xf>
    <xf numFmtId="0" fontId="5" fillId="2" borderId="11" xfId="0" applyFont="1" applyFill="1" applyBorder="1"/>
    <xf numFmtId="3" fontId="5" fillId="2" borderId="12" xfId="0" applyNumberFormat="1" applyFont="1" applyFill="1" applyBorder="1"/>
    <xf numFmtId="3" fontId="5" fillId="2" borderId="11" xfId="0" applyNumberFormat="1" applyFont="1" applyFill="1" applyBorder="1"/>
    <xf numFmtId="49" fontId="5" fillId="0" borderId="10" xfId="0" applyNumberFormat="1" applyFont="1" applyFill="1" applyBorder="1" applyAlignment="1">
      <alignment horizontal="right"/>
    </xf>
    <xf numFmtId="49" fontId="5" fillId="0" borderId="26" xfId="0" applyNumberFormat="1" applyFont="1" applyFill="1" applyBorder="1" applyAlignment="1">
      <alignment horizontal="right"/>
    </xf>
    <xf numFmtId="0" fontId="5" fillId="0" borderId="27" xfId="0" applyFont="1" applyFill="1" applyBorder="1"/>
    <xf numFmtId="3" fontId="5" fillId="0" borderId="27" xfId="0" applyNumberFormat="1" applyFont="1" applyFill="1" applyBorder="1"/>
    <xf numFmtId="3" fontId="5" fillId="0" borderId="28" xfId="0" applyNumberFormat="1" applyFont="1" applyFill="1" applyBorder="1"/>
    <xf numFmtId="49" fontId="17" fillId="2" borderId="16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 wrapText="1"/>
    </xf>
    <xf numFmtId="3" fontId="17" fillId="2" borderId="29" xfId="0" applyNumberFormat="1" applyFont="1" applyFill="1" applyBorder="1" applyAlignment="1">
      <alignment vertical="center"/>
    </xf>
    <xf numFmtId="3" fontId="17" fillId="2" borderId="18" xfId="0" applyNumberFormat="1" applyFont="1" applyFill="1" applyBorder="1" applyAlignment="1">
      <alignment vertical="center"/>
    </xf>
    <xf numFmtId="49" fontId="17" fillId="0" borderId="3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vertical="center" wrapText="1"/>
    </xf>
    <xf numFmtId="3" fontId="17" fillId="0" borderId="24" xfId="0" applyNumberFormat="1" applyFont="1" applyFill="1" applyBorder="1" applyAlignment="1">
      <alignment vertical="center"/>
    </xf>
    <xf numFmtId="3" fontId="17" fillId="0" borderId="22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18" fillId="0" borderId="31" xfId="0" applyNumberFormat="1" applyFont="1" applyFill="1" applyBorder="1" applyAlignment="1">
      <alignment vertical="center"/>
    </xf>
    <xf numFmtId="0" fontId="3" fillId="0" borderId="20" xfId="0" applyFont="1" applyBorder="1"/>
    <xf numFmtId="0" fontId="3" fillId="0" borderId="6" xfId="0" applyFont="1" applyBorder="1"/>
    <xf numFmtId="0" fontId="4" fillId="0" borderId="6" xfId="0" applyFont="1" applyBorder="1"/>
    <xf numFmtId="0" fontId="5" fillId="0" borderId="6" xfId="0" applyFont="1" applyBorder="1"/>
    <xf numFmtId="0" fontId="3" fillId="0" borderId="6" xfId="0" applyFont="1" applyFill="1" applyBorder="1"/>
    <xf numFmtId="3" fontId="3" fillId="0" borderId="34" xfId="0" applyNumberFormat="1" applyFont="1" applyBorder="1"/>
    <xf numFmtId="3" fontId="3" fillId="0" borderId="35" xfId="0" applyNumberFormat="1" applyFont="1" applyBorder="1" applyAlignment="1">
      <alignment horizontal="right" wrapText="1"/>
    </xf>
    <xf numFmtId="3" fontId="4" fillId="0" borderId="35" xfId="0" applyNumberFormat="1" applyFont="1" applyBorder="1" applyAlignment="1">
      <alignment horizontal="right" wrapText="1"/>
    </xf>
    <xf numFmtId="3" fontId="3" fillId="0" borderId="35" xfId="0" applyNumberFormat="1" applyFont="1" applyBorder="1" applyAlignment="1">
      <alignment wrapText="1"/>
    </xf>
    <xf numFmtId="3" fontId="4" fillId="0" borderId="35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center" wrapText="1"/>
    </xf>
    <xf numFmtId="3" fontId="3" fillId="0" borderId="35" xfId="0" applyNumberFormat="1" applyFont="1" applyBorder="1"/>
    <xf numFmtId="3" fontId="5" fillId="0" borderId="35" xfId="0" applyNumberFormat="1" applyFont="1" applyBorder="1"/>
    <xf numFmtId="3" fontId="6" fillId="0" borderId="35" xfId="0" applyNumberFormat="1" applyFont="1" applyBorder="1"/>
    <xf numFmtId="3" fontId="4" fillId="0" borderId="35" xfId="0" applyNumberFormat="1" applyFont="1" applyBorder="1"/>
    <xf numFmtId="3" fontId="5" fillId="0" borderId="36" xfId="0" applyNumberFormat="1" applyFont="1" applyBorder="1"/>
    <xf numFmtId="3" fontId="4" fillId="0" borderId="36" xfId="0" applyNumberFormat="1" applyFont="1" applyBorder="1"/>
    <xf numFmtId="3" fontId="5" fillId="2" borderId="14" xfId="0" applyNumberFormat="1" applyFont="1" applyFill="1" applyBorder="1"/>
    <xf numFmtId="3" fontId="5" fillId="0" borderId="37" xfId="0" applyNumberFormat="1" applyFont="1" applyBorder="1"/>
    <xf numFmtId="3" fontId="5" fillId="0" borderId="35" xfId="0" applyNumberFormat="1" applyFont="1" applyFill="1" applyBorder="1"/>
    <xf numFmtId="3" fontId="6" fillId="0" borderId="35" xfId="0" applyNumberFormat="1" applyFont="1" applyFill="1" applyBorder="1"/>
    <xf numFmtId="3" fontId="3" fillId="0" borderId="35" xfId="0" applyNumberFormat="1" applyFont="1" applyFill="1" applyBorder="1"/>
    <xf numFmtId="3" fontId="4" fillId="0" borderId="35" xfId="0" applyNumberFormat="1" applyFont="1" applyFill="1" applyBorder="1" applyAlignment="1">
      <alignment wrapText="1"/>
    </xf>
    <xf numFmtId="3" fontId="8" fillId="0" borderId="36" xfId="0" applyNumberFormat="1" applyFont="1" applyFill="1" applyBorder="1"/>
    <xf numFmtId="3" fontId="4" fillId="2" borderId="35" xfId="0" applyNumberFormat="1" applyFont="1" applyFill="1" applyBorder="1"/>
    <xf numFmtId="3" fontId="3" fillId="0" borderId="37" xfId="0" applyNumberFormat="1" applyFont="1" applyBorder="1"/>
    <xf numFmtId="3" fontId="9" fillId="0" borderId="35" xfId="0" applyNumberFormat="1" applyFont="1" applyBorder="1" applyAlignment="1">
      <alignment horizontal="right" wrapText="1"/>
    </xf>
    <xf numFmtId="3" fontId="5" fillId="2" borderId="35" xfId="0" applyNumberFormat="1" applyFont="1" applyFill="1" applyBorder="1"/>
    <xf numFmtId="3" fontId="9" fillId="0" borderId="35" xfId="0" applyNumberFormat="1" applyFont="1" applyFill="1" applyBorder="1"/>
    <xf numFmtId="3" fontId="5" fillId="3" borderId="35" xfId="0" applyNumberFormat="1" applyFont="1" applyFill="1" applyBorder="1"/>
    <xf numFmtId="3" fontId="6" fillId="3" borderId="35" xfId="0" applyNumberFormat="1" applyFont="1" applyFill="1" applyBorder="1"/>
    <xf numFmtId="3" fontId="4" fillId="3" borderId="35" xfId="0" applyNumberFormat="1" applyFont="1" applyFill="1" applyBorder="1"/>
    <xf numFmtId="3" fontId="10" fillId="0" borderId="35" xfId="0" applyNumberFormat="1" applyFont="1" applyBorder="1"/>
    <xf numFmtId="3" fontId="3" fillId="2" borderId="35" xfId="0" applyNumberFormat="1" applyFont="1" applyFill="1" applyBorder="1"/>
    <xf numFmtId="3" fontId="9" fillId="0" borderId="35" xfId="0" applyNumberFormat="1" applyFont="1" applyBorder="1"/>
    <xf numFmtId="3" fontId="4" fillId="0" borderId="35" xfId="0" applyNumberFormat="1" applyFont="1" applyFill="1" applyBorder="1"/>
    <xf numFmtId="3" fontId="14" fillId="0" borderId="35" xfId="0" applyNumberFormat="1" applyFont="1" applyBorder="1"/>
    <xf numFmtId="3" fontId="15" fillId="0" borderId="35" xfId="0" applyNumberFormat="1" applyFont="1" applyBorder="1"/>
    <xf numFmtId="3" fontId="16" fillId="2" borderId="35" xfId="0" applyNumberFormat="1" applyFont="1" applyFill="1" applyBorder="1"/>
    <xf numFmtId="3" fontId="3" fillId="3" borderId="36" xfId="0" applyNumberFormat="1" applyFont="1" applyFill="1" applyBorder="1"/>
    <xf numFmtId="3" fontId="6" fillId="3" borderId="36" xfId="0" applyNumberFormat="1" applyFont="1" applyFill="1" applyBorder="1"/>
    <xf numFmtId="3" fontId="5" fillId="2" borderId="36" xfId="0" applyNumberFormat="1" applyFont="1" applyFill="1" applyBorder="1"/>
    <xf numFmtId="3" fontId="3" fillId="0" borderId="36" xfId="0" applyNumberFormat="1" applyFont="1" applyFill="1" applyBorder="1"/>
    <xf numFmtId="3" fontId="4" fillId="2" borderId="36" xfId="0" applyNumberFormat="1" applyFont="1" applyFill="1" applyBorder="1"/>
    <xf numFmtId="3" fontId="3" fillId="0" borderId="33" xfId="0" applyNumberFormat="1" applyFont="1" applyFill="1" applyBorder="1"/>
    <xf numFmtId="3" fontId="17" fillId="2" borderId="14" xfId="0" applyNumberFormat="1" applyFont="1" applyFill="1" applyBorder="1" applyAlignment="1">
      <alignment vertic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</cellXfs>
  <cellStyles count="2">
    <cellStyle name="Normál" xfId="0" builtinId="0"/>
    <cellStyle name="Normál_2011_eredeti_kv_mlapo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0"/>
  <sheetViews>
    <sheetView tabSelected="1" topLeftCell="A333" zoomScaleNormal="100" workbookViewId="0">
      <selection activeCell="D602" sqref="D602"/>
    </sheetView>
  </sheetViews>
  <sheetFormatPr defaultRowHeight="12.75" x14ac:dyDescent="0.2"/>
  <cols>
    <col min="1" max="1" width="7.42578125" style="7" customWidth="1"/>
    <col min="2" max="2" width="63.28515625" style="6" customWidth="1"/>
    <col min="3" max="3" width="12.28515625" style="25" customWidth="1"/>
    <col min="4" max="5" width="14.7109375" style="25" customWidth="1"/>
    <col min="6" max="16384" width="9.140625" style="6"/>
  </cols>
  <sheetData>
    <row r="1" spans="1:6" s="1" customFormat="1" ht="53.25" customHeight="1" thickBot="1" x14ac:dyDescent="0.25">
      <c r="A1" s="220" t="s">
        <v>501</v>
      </c>
      <c r="B1" s="221"/>
      <c r="C1" s="221"/>
      <c r="D1" s="221"/>
      <c r="E1" s="222"/>
      <c r="F1" s="172"/>
    </row>
    <row r="2" spans="1:6" x14ac:dyDescent="0.2">
      <c r="A2" s="2"/>
      <c r="B2" s="3"/>
      <c r="C2" s="4"/>
      <c r="D2" s="5"/>
      <c r="E2" s="177"/>
      <c r="F2" s="173"/>
    </row>
    <row r="3" spans="1:6" ht="21.75" customHeight="1" x14ac:dyDescent="0.2">
      <c r="A3" s="223" t="s">
        <v>0</v>
      </c>
      <c r="B3" s="224" t="s">
        <v>1</v>
      </c>
      <c r="C3" s="225" t="s">
        <v>2</v>
      </c>
      <c r="D3" s="227" t="s">
        <v>496</v>
      </c>
      <c r="E3" s="228" t="s">
        <v>500</v>
      </c>
      <c r="F3" s="173"/>
    </row>
    <row r="4" spans="1:6" ht="32.25" customHeight="1" x14ac:dyDescent="0.2">
      <c r="A4" s="223"/>
      <c r="B4" s="224"/>
      <c r="C4" s="226"/>
      <c r="D4" s="227"/>
      <c r="E4" s="228"/>
      <c r="F4" s="173"/>
    </row>
    <row r="5" spans="1:6" ht="12" hidden="1" customHeight="1" x14ac:dyDescent="0.2">
      <c r="A5" s="7" t="s">
        <v>3</v>
      </c>
      <c r="B5" s="8" t="s">
        <v>4</v>
      </c>
      <c r="C5" s="9">
        <f t="shared" ref="C5:C10" si="0">SUM(D5:E5)</f>
        <v>0</v>
      </c>
      <c r="D5" s="10"/>
      <c r="E5" s="178"/>
      <c r="F5" s="173"/>
    </row>
    <row r="6" spans="1:6" ht="12" hidden="1" customHeight="1" x14ac:dyDescent="0.2">
      <c r="A6" s="7" t="s">
        <v>3</v>
      </c>
      <c r="B6" s="8" t="s">
        <v>5</v>
      </c>
      <c r="C6" s="9">
        <f t="shared" si="0"/>
        <v>0</v>
      </c>
      <c r="D6" s="10"/>
      <c r="E6" s="178"/>
      <c r="F6" s="173"/>
    </row>
    <row r="7" spans="1:6" ht="12" hidden="1" customHeight="1" x14ac:dyDescent="0.2">
      <c r="A7" s="7" t="s">
        <v>6</v>
      </c>
      <c r="B7" s="8" t="s">
        <v>4</v>
      </c>
      <c r="C7" s="9">
        <f t="shared" si="0"/>
        <v>0</v>
      </c>
      <c r="D7" s="10"/>
      <c r="E7" s="178"/>
      <c r="F7" s="173"/>
    </row>
    <row r="8" spans="1:6" ht="12" hidden="1" customHeight="1" x14ac:dyDescent="0.2">
      <c r="A8" s="7" t="s">
        <v>6</v>
      </c>
      <c r="B8" s="8" t="s">
        <v>5</v>
      </c>
      <c r="C8" s="9">
        <f t="shared" si="0"/>
        <v>0</v>
      </c>
      <c r="D8" s="10"/>
      <c r="E8" s="178"/>
      <c r="F8" s="173"/>
    </row>
    <row r="9" spans="1:6" ht="12" hidden="1" customHeight="1" x14ac:dyDescent="0.2">
      <c r="A9" s="7" t="s">
        <v>7</v>
      </c>
      <c r="B9" s="8" t="s">
        <v>4</v>
      </c>
      <c r="C9" s="9">
        <f t="shared" si="0"/>
        <v>0</v>
      </c>
      <c r="D9" s="10"/>
      <c r="E9" s="178"/>
      <c r="F9" s="173"/>
    </row>
    <row r="10" spans="1:6" ht="12" hidden="1" customHeight="1" x14ac:dyDescent="0.2">
      <c r="A10" s="7" t="s">
        <v>7</v>
      </c>
      <c r="B10" s="8" t="s">
        <v>5</v>
      </c>
      <c r="C10" s="9">
        <f t="shared" si="0"/>
        <v>0</v>
      </c>
      <c r="D10" s="10"/>
      <c r="E10" s="178"/>
      <c r="F10" s="173"/>
    </row>
    <row r="11" spans="1:6" s="15" customFormat="1" ht="12" hidden="1" customHeight="1" x14ac:dyDescent="0.2">
      <c r="A11" s="11"/>
      <c r="B11" s="12" t="s">
        <v>8</v>
      </c>
      <c r="C11" s="13">
        <f>SUM(C5:C10)</f>
        <v>0</v>
      </c>
      <c r="D11" s="14">
        <f>SUM(D5:D10)</f>
        <v>0</v>
      </c>
      <c r="E11" s="179">
        <f>SUM(E5:E10)</f>
        <v>0</v>
      </c>
      <c r="F11" s="174"/>
    </row>
    <row r="12" spans="1:6" ht="12" hidden="1" customHeight="1" x14ac:dyDescent="0.2">
      <c r="A12" s="7" t="s">
        <v>9</v>
      </c>
      <c r="B12" s="16" t="s">
        <v>10</v>
      </c>
      <c r="C12" s="17"/>
      <c r="D12" s="18"/>
      <c r="E12" s="180"/>
      <c r="F12" s="173"/>
    </row>
    <row r="13" spans="1:6" ht="12" hidden="1" customHeight="1" x14ac:dyDescent="0.2">
      <c r="A13" s="7" t="s">
        <v>9</v>
      </c>
      <c r="B13" s="16" t="s">
        <v>5</v>
      </c>
      <c r="C13" s="17"/>
      <c r="D13" s="19"/>
      <c r="E13" s="180"/>
      <c r="F13" s="173"/>
    </row>
    <row r="14" spans="1:6" ht="12" hidden="1" customHeight="1" x14ac:dyDescent="0.2">
      <c r="B14" s="12" t="s">
        <v>8</v>
      </c>
      <c r="C14" s="13">
        <f>SUM(C12:C13)</f>
        <v>0</v>
      </c>
      <c r="D14" s="20">
        <f>SUM(D12:D13)</f>
        <v>0</v>
      </c>
      <c r="E14" s="181">
        <f>SUM(E12:E13)</f>
        <v>0</v>
      </c>
      <c r="F14" s="173"/>
    </row>
    <row r="15" spans="1:6" ht="12" hidden="1" customHeight="1" x14ac:dyDescent="0.2">
      <c r="B15" s="21"/>
      <c r="C15" s="167"/>
      <c r="D15" s="168"/>
      <c r="E15" s="182"/>
      <c r="F15" s="173"/>
    </row>
    <row r="16" spans="1:6" ht="12.6" hidden="1" customHeight="1" x14ac:dyDescent="0.2">
      <c r="A16" s="7" t="s">
        <v>11</v>
      </c>
      <c r="B16" s="8" t="s">
        <v>12</v>
      </c>
      <c r="C16" s="22"/>
      <c r="D16" s="168"/>
      <c r="E16" s="182"/>
      <c r="F16" s="173"/>
    </row>
    <row r="17" spans="1:6" s="15" customFormat="1" ht="12.6" hidden="1" customHeight="1" x14ac:dyDescent="0.2">
      <c r="A17" s="11"/>
      <c r="B17" s="12" t="s">
        <v>8</v>
      </c>
      <c r="C17" s="23">
        <f>SUM(C16)</f>
        <v>0</v>
      </c>
      <c r="D17" s="14">
        <f>SUM(D16)</f>
        <v>0</v>
      </c>
      <c r="E17" s="179">
        <f>SUM(E16)</f>
        <v>0</v>
      </c>
      <c r="F17" s="174"/>
    </row>
    <row r="18" spans="1:6" x14ac:dyDescent="0.2">
      <c r="A18" s="7" t="s">
        <v>13</v>
      </c>
      <c r="B18" s="6" t="s">
        <v>14</v>
      </c>
      <c r="C18" s="24">
        <f t="shared" ref="C18:C23" si="1">SUM(D18:E18)</f>
        <v>93980</v>
      </c>
      <c r="D18" s="25">
        <v>93980</v>
      </c>
      <c r="E18" s="183"/>
      <c r="F18" s="173"/>
    </row>
    <row r="19" spans="1:6" hidden="1" x14ac:dyDescent="0.2">
      <c r="A19" s="7" t="s">
        <v>13</v>
      </c>
      <c r="B19" s="6" t="s">
        <v>21</v>
      </c>
      <c r="C19" s="24">
        <f t="shared" si="1"/>
        <v>0</v>
      </c>
      <c r="E19" s="183"/>
      <c r="F19" s="173"/>
    </row>
    <row r="20" spans="1:6" hidden="1" x14ac:dyDescent="0.2">
      <c r="A20" s="7" t="s">
        <v>13</v>
      </c>
      <c r="B20" s="6" t="s">
        <v>22</v>
      </c>
      <c r="C20" s="24">
        <f t="shared" si="1"/>
        <v>0</v>
      </c>
      <c r="E20" s="183"/>
      <c r="F20" s="173"/>
    </row>
    <row r="21" spans="1:6" hidden="1" x14ac:dyDescent="0.2">
      <c r="C21" s="24">
        <f t="shared" si="1"/>
        <v>0</v>
      </c>
      <c r="E21" s="183"/>
      <c r="F21" s="173"/>
    </row>
    <row r="22" spans="1:6" x14ac:dyDescent="0.2">
      <c r="A22" s="7" t="s">
        <v>13</v>
      </c>
      <c r="B22" s="6" t="s">
        <v>23</v>
      </c>
      <c r="C22" s="24">
        <f t="shared" si="1"/>
        <v>25876</v>
      </c>
      <c r="D22" s="25">
        <v>25876</v>
      </c>
      <c r="E22" s="183"/>
      <c r="F22" s="173"/>
    </row>
    <row r="23" spans="1:6" hidden="1" x14ac:dyDescent="0.2">
      <c r="A23" s="7" t="s">
        <v>13</v>
      </c>
      <c r="B23" s="6" t="s">
        <v>24</v>
      </c>
      <c r="C23" s="24">
        <f t="shared" si="1"/>
        <v>0</v>
      </c>
      <c r="E23" s="183"/>
      <c r="F23" s="173"/>
    </row>
    <row r="24" spans="1:6" hidden="1" x14ac:dyDescent="0.2">
      <c r="B24" s="26" t="s">
        <v>25</v>
      </c>
      <c r="C24" s="24"/>
      <c r="E24" s="183"/>
      <c r="F24" s="173"/>
    </row>
    <row r="25" spans="1:6" hidden="1" x14ac:dyDescent="0.2">
      <c r="A25" s="7" t="s">
        <v>13</v>
      </c>
      <c r="B25" s="6" t="s">
        <v>26</v>
      </c>
      <c r="C25" s="24">
        <f>SUM(D25:E25)</f>
        <v>0</v>
      </c>
      <c r="E25" s="183"/>
      <c r="F25" s="173"/>
    </row>
    <row r="26" spans="1:6" hidden="1" x14ac:dyDescent="0.2">
      <c r="A26" s="7" t="s">
        <v>13</v>
      </c>
      <c r="B26" s="6" t="s">
        <v>27</v>
      </c>
      <c r="C26" s="24">
        <f>SUM(D26:E26)</f>
        <v>0</v>
      </c>
      <c r="E26" s="183"/>
      <c r="F26" s="173"/>
    </row>
    <row r="27" spans="1:6" hidden="1" x14ac:dyDescent="0.2">
      <c r="A27" s="7" t="s">
        <v>13</v>
      </c>
      <c r="B27" s="6" t="s">
        <v>15</v>
      </c>
      <c r="C27" s="24">
        <f>SUM(D27:E27)</f>
        <v>0</v>
      </c>
      <c r="E27" s="183"/>
      <c r="F27" s="173"/>
    </row>
    <row r="28" spans="1:6" hidden="1" x14ac:dyDescent="0.2">
      <c r="B28" s="6" t="s">
        <v>16</v>
      </c>
      <c r="C28" s="24"/>
      <c r="E28" s="183"/>
      <c r="F28" s="173"/>
    </row>
    <row r="29" spans="1:6" hidden="1" x14ac:dyDescent="0.2">
      <c r="B29" s="6" t="s">
        <v>14</v>
      </c>
      <c r="C29" s="24">
        <f t="shared" ref="C29:C42" si="2">SUM(D29:E29)</f>
        <v>0</v>
      </c>
      <c r="E29" s="183"/>
      <c r="F29" s="173"/>
    </row>
    <row r="30" spans="1:6" hidden="1" x14ac:dyDescent="0.2">
      <c r="C30" s="24">
        <f t="shared" si="2"/>
        <v>0</v>
      </c>
      <c r="E30" s="183"/>
      <c r="F30" s="173"/>
    </row>
    <row r="31" spans="1:6" hidden="1" x14ac:dyDescent="0.2">
      <c r="C31" s="24">
        <f t="shared" si="2"/>
        <v>0</v>
      </c>
      <c r="E31" s="183"/>
      <c r="F31" s="173"/>
    </row>
    <row r="32" spans="1:6" hidden="1" x14ac:dyDescent="0.2">
      <c r="C32" s="24">
        <f t="shared" si="2"/>
        <v>0</v>
      </c>
      <c r="E32" s="183"/>
      <c r="F32" s="173"/>
    </row>
    <row r="33" spans="1:6" hidden="1" x14ac:dyDescent="0.2">
      <c r="C33" s="24">
        <f t="shared" si="2"/>
        <v>0</v>
      </c>
      <c r="E33" s="183"/>
      <c r="F33" s="173"/>
    </row>
    <row r="34" spans="1:6" hidden="1" x14ac:dyDescent="0.2">
      <c r="C34" s="24">
        <f t="shared" si="2"/>
        <v>0</v>
      </c>
      <c r="E34" s="183"/>
      <c r="F34" s="173"/>
    </row>
    <row r="35" spans="1:6" hidden="1" x14ac:dyDescent="0.2">
      <c r="A35" s="7" t="s">
        <v>13</v>
      </c>
      <c r="B35" s="6" t="s">
        <v>28</v>
      </c>
      <c r="C35" s="24">
        <f t="shared" si="2"/>
        <v>0</v>
      </c>
      <c r="E35" s="183"/>
      <c r="F35" s="173"/>
    </row>
    <row r="36" spans="1:6" hidden="1" x14ac:dyDescent="0.2">
      <c r="A36" s="7" t="s">
        <v>13</v>
      </c>
      <c r="B36" s="6" t="s">
        <v>29</v>
      </c>
      <c r="C36" s="24">
        <f t="shared" si="2"/>
        <v>0</v>
      </c>
      <c r="E36" s="183"/>
      <c r="F36" s="173"/>
    </row>
    <row r="37" spans="1:6" s="28" customFormat="1" x14ac:dyDescent="0.2">
      <c r="A37" s="27" t="s">
        <v>13</v>
      </c>
      <c r="B37" s="28" t="s">
        <v>8</v>
      </c>
      <c r="C37" s="29">
        <f t="shared" si="2"/>
        <v>119856</v>
      </c>
      <c r="D37" s="30">
        <f>SUM(D18:D36)-D21</f>
        <v>119856</v>
      </c>
      <c r="E37" s="184">
        <f>SUM(E18:E36)</f>
        <v>0</v>
      </c>
      <c r="F37" s="175"/>
    </row>
    <row r="38" spans="1:6" s="28" customFormat="1" x14ac:dyDescent="0.2">
      <c r="A38" s="31" t="s">
        <v>30</v>
      </c>
      <c r="B38" s="6" t="s">
        <v>18</v>
      </c>
      <c r="C38" s="24">
        <f t="shared" si="2"/>
        <v>624</v>
      </c>
      <c r="D38" s="32">
        <f>(549478+68412+4282+2100-272)/1000</f>
        <v>624</v>
      </c>
      <c r="E38" s="185"/>
      <c r="F38" s="175"/>
    </row>
    <row r="39" spans="1:6" s="28" customFormat="1" x14ac:dyDescent="0.2">
      <c r="A39" s="31" t="s">
        <v>30</v>
      </c>
      <c r="B39" s="33" t="s">
        <v>31</v>
      </c>
      <c r="C39" s="24">
        <f t="shared" si="2"/>
        <v>3184</v>
      </c>
      <c r="D39" s="32">
        <v>3184</v>
      </c>
      <c r="E39" s="185"/>
      <c r="F39" s="175"/>
    </row>
    <row r="40" spans="1:6" s="28" customFormat="1" x14ac:dyDescent="0.2">
      <c r="A40" s="31" t="s">
        <v>30</v>
      </c>
      <c r="B40" s="33" t="s">
        <v>32</v>
      </c>
      <c r="C40" s="24">
        <f t="shared" si="2"/>
        <v>1616</v>
      </c>
      <c r="D40" s="32">
        <v>1616</v>
      </c>
      <c r="E40" s="185"/>
      <c r="F40" s="175"/>
    </row>
    <row r="41" spans="1:6" s="28" customFormat="1" hidden="1" x14ac:dyDescent="0.2">
      <c r="A41" s="31" t="s">
        <v>30</v>
      </c>
      <c r="B41" s="33" t="s">
        <v>33</v>
      </c>
      <c r="C41" s="24">
        <f t="shared" si="2"/>
        <v>0</v>
      </c>
      <c r="D41" s="32"/>
      <c r="E41" s="185"/>
      <c r="F41" s="175"/>
    </row>
    <row r="42" spans="1:6" s="28" customFormat="1" x14ac:dyDescent="0.2">
      <c r="A42" s="31" t="s">
        <v>30</v>
      </c>
      <c r="B42" s="33" t="s">
        <v>34</v>
      </c>
      <c r="C42" s="24">
        <f t="shared" si="2"/>
        <v>89</v>
      </c>
      <c r="D42" s="32">
        <v>89</v>
      </c>
      <c r="E42" s="185"/>
      <c r="F42" s="175"/>
    </row>
    <row r="43" spans="1:6" s="28" customFormat="1" hidden="1" x14ac:dyDescent="0.2">
      <c r="A43" s="31" t="s">
        <v>30</v>
      </c>
      <c r="B43" s="33" t="s">
        <v>35</v>
      </c>
      <c r="C43" s="24"/>
      <c r="D43" s="32"/>
      <c r="E43" s="185"/>
      <c r="F43" s="175"/>
    </row>
    <row r="44" spans="1:6" s="28" customFormat="1" x14ac:dyDescent="0.2">
      <c r="A44" s="31" t="s">
        <v>30</v>
      </c>
      <c r="B44" s="33" t="s">
        <v>36</v>
      </c>
      <c r="C44" s="24">
        <f>SUM(D44:E44)</f>
        <v>1936</v>
      </c>
      <c r="D44" s="32">
        <v>1936</v>
      </c>
      <c r="E44" s="185"/>
      <c r="F44" s="175"/>
    </row>
    <row r="45" spans="1:6" s="28" customFormat="1" x14ac:dyDescent="0.2">
      <c r="A45" s="27" t="s">
        <v>30</v>
      </c>
      <c r="B45" s="28" t="s">
        <v>8</v>
      </c>
      <c r="C45" s="29">
        <f>SUM(D45:E45)</f>
        <v>7449</v>
      </c>
      <c r="D45" s="30">
        <f>SUM(D38:D44)</f>
        <v>7449</v>
      </c>
      <c r="E45" s="184">
        <f>SUM(E38:E44)</f>
        <v>0</v>
      </c>
      <c r="F45" s="175"/>
    </row>
    <row r="46" spans="1:6" s="28" customFormat="1" hidden="1" x14ac:dyDescent="0.2">
      <c r="A46" s="31" t="s">
        <v>37</v>
      </c>
      <c r="B46" s="6" t="s">
        <v>38</v>
      </c>
      <c r="C46" s="29"/>
      <c r="D46" s="30"/>
      <c r="E46" s="184"/>
      <c r="F46" s="175"/>
    </row>
    <row r="47" spans="1:6" s="28" customFormat="1" hidden="1" x14ac:dyDescent="0.2">
      <c r="A47" s="31" t="s">
        <v>37</v>
      </c>
      <c r="B47" s="6" t="s">
        <v>39</v>
      </c>
      <c r="C47" s="29"/>
      <c r="D47" s="30"/>
      <c r="E47" s="184"/>
      <c r="F47" s="175"/>
    </row>
    <row r="48" spans="1:6" s="28" customFormat="1" hidden="1" x14ac:dyDescent="0.2">
      <c r="A48" s="31" t="s">
        <v>37</v>
      </c>
      <c r="B48" s="6" t="s">
        <v>19</v>
      </c>
      <c r="C48" s="29"/>
      <c r="D48" s="30"/>
      <c r="E48" s="184"/>
      <c r="F48" s="175"/>
    </row>
    <row r="49" spans="1:6" hidden="1" x14ac:dyDescent="0.2">
      <c r="A49" s="7" t="s">
        <v>37</v>
      </c>
      <c r="B49" s="6" t="s">
        <v>22</v>
      </c>
      <c r="C49" s="29"/>
      <c r="E49" s="183"/>
      <c r="F49" s="173"/>
    </row>
    <row r="50" spans="1:6" hidden="1" x14ac:dyDescent="0.2">
      <c r="A50" s="7" t="s">
        <v>37</v>
      </c>
      <c r="B50" s="6" t="s">
        <v>5</v>
      </c>
      <c r="C50" s="29"/>
      <c r="E50" s="183"/>
      <c r="F50" s="173"/>
    </row>
    <row r="51" spans="1:6" hidden="1" x14ac:dyDescent="0.2">
      <c r="B51" s="15" t="s">
        <v>8</v>
      </c>
      <c r="C51" s="29">
        <f>SUM(D51:E51)</f>
        <v>0</v>
      </c>
      <c r="D51" s="34">
        <f>SUM(D49)</f>
        <v>0</v>
      </c>
      <c r="E51" s="186">
        <f>SUM(E49)</f>
        <v>0</v>
      </c>
      <c r="F51" s="173"/>
    </row>
    <row r="52" spans="1:6" hidden="1" x14ac:dyDescent="0.2">
      <c r="A52" s="7" t="s">
        <v>40</v>
      </c>
      <c r="B52" s="33" t="s">
        <v>41</v>
      </c>
      <c r="C52" s="35"/>
      <c r="D52" s="32"/>
      <c r="E52" s="185"/>
      <c r="F52" s="173"/>
    </row>
    <row r="53" spans="1:6" hidden="1" x14ac:dyDescent="0.2">
      <c r="A53" s="7" t="s">
        <v>40</v>
      </c>
      <c r="B53" s="33" t="s">
        <v>42</v>
      </c>
      <c r="C53" s="35"/>
      <c r="D53" s="32"/>
      <c r="E53" s="185"/>
      <c r="F53" s="173"/>
    </row>
    <row r="54" spans="1:6" hidden="1" x14ac:dyDescent="0.2">
      <c r="B54" s="15" t="s">
        <v>8</v>
      </c>
      <c r="C54" s="29">
        <f>SUM(C52:C53)</f>
        <v>0</v>
      </c>
      <c r="D54" s="34">
        <f>SUM(D52:D53)</f>
        <v>0</v>
      </c>
      <c r="E54" s="186">
        <f>SUM(E52:E53)</f>
        <v>0</v>
      </c>
      <c r="F54" s="173"/>
    </row>
    <row r="55" spans="1:6" hidden="1" x14ac:dyDescent="0.2">
      <c r="A55" s="7" t="s">
        <v>43</v>
      </c>
      <c r="B55" s="33" t="s">
        <v>44</v>
      </c>
      <c r="C55" s="35"/>
      <c r="D55" s="32"/>
      <c r="E55" s="185"/>
      <c r="F55" s="173"/>
    </row>
    <row r="56" spans="1:6" ht="13.5" hidden="1" customHeight="1" x14ac:dyDescent="0.2">
      <c r="A56" s="7" t="s">
        <v>43</v>
      </c>
      <c r="B56" s="6" t="s">
        <v>5</v>
      </c>
      <c r="C56" s="35"/>
      <c r="E56" s="180"/>
      <c r="F56" s="173"/>
    </row>
    <row r="57" spans="1:6" s="28" customFormat="1" hidden="1" x14ac:dyDescent="0.2">
      <c r="A57" s="27"/>
      <c r="B57" s="28" t="s">
        <v>8</v>
      </c>
      <c r="C57" s="29">
        <f>SUM(D57:E57)</f>
        <v>0</v>
      </c>
      <c r="D57" s="30">
        <f>SUM(D55:D56)</f>
        <v>0</v>
      </c>
      <c r="E57" s="184">
        <f>SUM(E55:E56)</f>
        <v>0</v>
      </c>
      <c r="F57" s="175"/>
    </row>
    <row r="58" spans="1:6" s="28" customFormat="1" hidden="1" x14ac:dyDescent="0.2">
      <c r="A58" s="31" t="s">
        <v>45</v>
      </c>
      <c r="B58" s="6" t="s">
        <v>26</v>
      </c>
      <c r="C58" s="35"/>
      <c r="D58" s="32"/>
      <c r="E58" s="185"/>
      <c r="F58" s="175"/>
    </row>
    <row r="59" spans="1:6" s="28" customFormat="1" hidden="1" x14ac:dyDescent="0.2">
      <c r="A59" s="31" t="s">
        <v>45</v>
      </c>
      <c r="B59" s="33" t="s">
        <v>17</v>
      </c>
      <c r="C59" s="35"/>
      <c r="D59" s="32"/>
      <c r="E59" s="185"/>
      <c r="F59" s="175"/>
    </row>
    <row r="60" spans="1:6" s="28" customFormat="1" x14ac:dyDescent="0.2">
      <c r="A60" s="31" t="s">
        <v>45</v>
      </c>
      <c r="B60" s="6" t="s">
        <v>14</v>
      </c>
      <c r="C60" s="35">
        <f>SUM(D60:E60)</f>
        <v>4116</v>
      </c>
      <c r="D60" s="32">
        <v>4116</v>
      </c>
      <c r="E60" s="185"/>
      <c r="F60" s="175"/>
    </row>
    <row r="61" spans="1:6" s="28" customFormat="1" hidden="1" x14ac:dyDescent="0.2">
      <c r="A61" s="31" t="s">
        <v>45</v>
      </c>
      <c r="B61" s="6" t="s">
        <v>46</v>
      </c>
      <c r="C61" s="35">
        <f>SUM(D61:E61)</f>
        <v>0</v>
      </c>
      <c r="D61" s="32"/>
      <c r="E61" s="185"/>
      <c r="F61" s="175"/>
    </row>
    <row r="62" spans="1:6" s="28" customFormat="1" hidden="1" x14ac:dyDescent="0.2">
      <c r="A62" s="31" t="s">
        <v>45</v>
      </c>
      <c r="B62" s="6" t="s">
        <v>19</v>
      </c>
      <c r="C62" s="35"/>
      <c r="D62" s="32"/>
      <c r="E62" s="185"/>
      <c r="F62" s="175"/>
    </row>
    <row r="63" spans="1:6" s="28" customFormat="1" hidden="1" x14ac:dyDescent="0.2">
      <c r="A63" s="31" t="s">
        <v>45</v>
      </c>
      <c r="B63" s="6" t="s">
        <v>20</v>
      </c>
      <c r="C63" s="35"/>
      <c r="D63" s="32"/>
      <c r="E63" s="185"/>
      <c r="F63" s="175"/>
    </row>
    <row r="64" spans="1:6" s="28" customFormat="1" hidden="1" x14ac:dyDescent="0.2">
      <c r="A64" s="31" t="s">
        <v>45</v>
      </c>
      <c r="B64" s="6" t="s">
        <v>47</v>
      </c>
      <c r="C64" s="35"/>
      <c r="D64" s="32"/>
      <c r="E64" s="185"/>
      <c r="F64" s="175"/>
    </row>
    <row r="65" spans="1:6" s="28" customFormat="1" hidden="1" x14ac:dyDescent="0.2">
      <c r="A65" s="31" t="s">
        <v>45</v>
      </c>
      <c r="B65" s="33" t="s">
        <v>24</v>
      </c>
      <c r="C65" s="35">
        <f>SUM(D65:E65)</f>
        <v>0</v>
      </c>
      <c r="D65" s="32"/>
      <c r="E65" s="185"/>
      <c r="F65" s="175"/>
    </row>
    <row r="66" spans="1:6" s="28" customFormat="1" x14ac:dyDescent="0.2">
      <c r="A66" s="31" t="s">
        <v>45</v>
      </c>
      <c r="B66" s="33" t="s">
        <v>48</v>
      </c>
      <c r="C66" s="35">
        <f>SUM(D66:E66)</f>
        <v>1111</v>
      </c>
      <c r="D66" s="32">
        <v>1111</v>
      </c>
      <c r="E66" s="185"/>
      <c r="F66" s="175"/>
    </row>
    <row r="67" spans="1:6" s="28" customFormat="1" ht="13.5" thickBot="1" x14ac:dyDescent="0.25">
      <c r="A67" s="27" t="s">
        <v>45</v>
      </c>
      <c r="B67" s="28" t="s">
        <v>8</v>
      </c>
      <c r="C67" s="29">
        <f>SUM(D67:E67)</f>
        <v>5227</v>
      </c>
      <c r="D67" s="34">
        <f>SUM(D58:D66)</f>
        <v>5227</v>
      </c>
      <c r="E67" s="184">
        <f>SUM(E58:E66)</f>
        <v>0</v>
      </c>
      <c r="F67" s="175"/>
    </row>
    <row r="68" spans="1:6" s="28" customFormat="1" ht="13.5" hidden="1" thickBot="1" x14ac:dyDescent="0.25">
      <c r="A68" s="31" t="s">
        <v>49</v>
      </c>
      <c r="B68" s="6" t="s">
        <v>50</v>
      </c>
      <c r="C68" s="29"/>
      <c r="D68" s="32"/>
      <c r="E68" s="184"/>
      <c r="F68" s="175"/>
    </row>
    <row r="69" spans="1:6" s="28" customFormat="1" ht="13.5" hidden="1" thickBot="1" x14ac:dyDescent="0.25">
      <c r="A69" s="31" t="s">
        <v>49</v>
      </c>
      <c r="B69" s="6" t="s">
        <v>28</v>
      </c>
      <c r="C69" s="29"/>
      <c r="D69" s="32"/>
      <c r="E69" s="184"/>
      <c r="F69" s="175"/>
    </row>
    <row r="70" spans="1:6" s="28" customFormat="1" ht="13.5" hidden="1" thickBot="1" x14ac:dyDescent="0.25">
      <c r="A70" s="31" t="s">
        <v>49</v>
      </c>
      <c r="B70" s="33" t="s">
        <v>29</v>
      </c>
      <c r="C70" s="29"/>
      <c r="D70" s="32"/>
      <c r="E70" s="184"/>
      <c r="F70" s="175"/>
    </row>
    <row r="71" spans="1:6" s="28" customFormat="1" ht="13.5" hidden="1" thickBot="1" x14ac:dyDescent="0.25">
      <c r="A71" s="27"/>
      <c r="B71" s="28" t="s">
        <v>8</v>
      </c>
      <c r="C71" s="29">
        <f>SUM(D71:E71)</f>
        <v>0</v>
      </c>
      <c r="D71" s="34">
        <f>SUM(D68:D70)</f>
        <v>0</v>
      </c>
      <c r="E71" s="186">
        <f>SUM(E68:E70)</f>
        <v>0</v>
      </c>
      <c r="F71" s="175"/>
    </row>
    <row r="72" spans="1:6" s="28" customFormat="1" ht="13.5" hidden="1" thickBot="1" x14ac:dyDescent="0.25">
      <c r="A72" s="31" t="s">
        <v>51</v>
      </c>
      <c r="B72" s="33" t="s">
        <v>52</v>
      </c>
      <c r="C72" s="29"/>
      <c r="D72" s="32"/>
      <c r="E72" s="184"/>
      <c r="F72" s="175"/>
    </row>
    <row r="73" spans="1:6" s="28" customFormat="1" ht="13.5" hidden="1" thickBot="1" x14ac:dyDescent="0.25">
      <c r="A73" s="31"/>
      <c r="B73" s="33" t="s">
        <v>53</v>
      </c>
      <c r="C73" s="29"/>
      <c r="D73" s="32"/>
      <c r="E73" s="184"/>
      <c r="F73" s="175"/>
    </row>
    <row r="74" spans="1:6" s="28" customFormat="1" ht="13.5" hidden="1" thickBot="1" x14ac:dyDescent="0.25">
      <c r="A74" s="31" t="s">
        <v>54</v>
      </c>
      <c r="B74" s="33" t="s">
        <v>55</v>
      </c>
      <c r="C74" s="35">
        <f>SUM(D74:E74)</f>
        <v>0</v>
      </c>
      <c r="D74" s="32"/>
      <c r="E74" s="185"/>
      <c r="F74" s="175"/>
    </row>
    <row r="75" spans="1:6" s="28" customFormat="1" ht="13.5" hidden="1" thickBot="1" x14ac:dyDescent="0.25">
      <c r="A75" s="31" t="s">
        <v>54</v>
      </c>
      <c r="B75" s="33" t="s">
        <v>56</v>
      </c>
      <c r="C75" s="35">
        <f>SUM(D75:E75)</f>
        <v>0</v>
      </c>
      <c r="D75" s="32"/>
      <c r="E75" s="185"/>
      <c r="F75" s="175"/>
    </row>
    <row r="76" spans="1:6" s="28" customFormat="1" ht="13.5" hidden="1" thickBot="1" x14ac:dyDescent="0.25">
      <c r="A76" s="31" t="s">
        <v>51</v>
      </c>
      <c r="B76" s="33" t="s">
        <v>57</v>
      </c>
      <c r="C76" s="35">
        <f>SUM(D76:E76)</f>
        <v>0</v>
      </c>
      <c r="D76" s="32"/>
      <c r="E76" s="185"/>
      <c r="F76" s="175"/>
    </row>
    <row r="77" spans="1:6" s="28" customFormat="1" ht="13.5" hidden="1" thickBot="1" x14ac:dyDescent="0.25">
      <c r="A77" s="27"/>
      <c r="B77" s="28" t="s">
        <v>8</v>
      </c>
      <c r="C77" s="29">
        <f>SUM(D77:E77)</f>
        <v>0</v>
      </c>
      <c r="D77" s="30">
        <f>SUM(D72:D76)</f>
        <v>0</v>
      </c>
      <c r="E77" s="184">
        <f>SUM(E72:E76)</f>
        <v>0</v>
      </c>
      <c r="F77" s="175"/>
    </row>
    <row r="78" spans="1:6" s="28" customFormat="1" ht="13.5" hidden="1" thickBot="1" x14ac:dyDescent="0.25">
      <c r="A78" s="27" t="s">
        <v>58</v>
      </c>
      <c r="B78" s="28" t="s">
        <v>59</v>
      </c>
      <c r="C78" s="29"/>
      <c r="D78" s="30"/>
      <c r="E78" s="184"/>
      <c r="F78" s="175"/>
    </row>
    <row r="79" spans="1:6" s="28" customFormat="1" ht="13.5" hidden="1" thickBot="1" x14ac:dyDescent="0.25">
      <c r="A79" s="27" t="s">
        <v>60</v>
      </c>
      <c r="B79" s="28" t="s">
        <v>12</v>
      </c>
      <c r="C79" s="29"/>
      <c r="D79" s="30"/>
      <c r="E79" s="184"/>
      <c r="F79" s="175"/>
    </row>
    <row r="80" spans="1:6" s="28" customFormat="1" ht="13.5" hidden="1" thickBot="1" x14ac:dyDescent="0.25">
      <c r="A80" s="31" t="s">
        <v>61</v>
      </c>
      <c r="B80" s="33" t="s">
        <v>22</v>
      </c>
      <c r="C80" s="35"/>
      <c r="D80" s="32"/>
      <c r="E80" s="185"/>
      <c r="F80" s="175"/>
    </row>
    <row r="81" spans="1:6" s="28" customFormat="1" ht="13.5" hidden="1" thickBot="1" x14ac:dyDescent="0.25">
      <c r="A81" s="31" t="s">
        <v>61</v>
      </c>
      <c r="B81" s="6" t="s">
        <v>5</v>
      </c>
      <c r="C81" s="35"/>
      <c r="D81" s="32"/>
      <c r="E81" s="185"/>
      <c r="F81" s="175"/>
    </row>
    <row r="82" spans="1:6" s="28" customFormat="1" ht="13.5" hidden="1" thickBot="1" x14ac:dyDescent="0.25">
      <c r="A82" s="27"/>
      <c r="B82" s="28" t="s">
        <v>8</v>
      </c>
      <c r="C82" s="29">
        <f>SUM(D82:E82)</f>
        <v>0</v>
      </c>
      <c r="D82" s="34">
        <v>0</v>
      </c>
      <c r="E82" s="184">
        <v>0</v>
      </c>
      <c r="F82" s="175"/>
    </row>
    <row r="83" spans="1:6" s="28" customFormat="1" ht="13.5" hidden="1" thickBot="1" x14ac:dyDescent="0.25">
      <c r="A83" s="31" t="s">
        <v>62</v>
      </c>
      <c r="B83" s="33" t="s">
        <v>22</v>
      </c>
      <c r="C83" s="35"/>
      <c r="D83" s="32"/>
      <c r="E83" s="185"/>
      <c r="F83" s="175"/>
    </row>
    <row r="84" spans="1:6" s="28" customFormat="1" ht="13.5" hidden="1" thickBot="1" x14ac:dyDescent="0.25">
      <c r="A84" s="31" t="s">
        <v>62</v>
      </c>
      <c r="B84" s="33" t="s">
        <v>5</v>
      </c>
      <c r="C84" s="35"/>
      <c r="D84" s="32"/>
      <c r="E84" s="185"/>
      <c r="F84" s="175"/>
    </row>
    <row r="85" spans="1:6" s="28" customFormat="1" ht="13.5" hidden="1" thickBot="1" x14ac:dyDescent="0.25">
      <c r="A85" s="27"/>
      <c r="B85" s="28" t="s">
        <v>8</v>
      </c>
      <c r="C85" s="29">
        <f t="shared" ref="C85:C93" si="3">SUM(D85:E85)</f>
        <v>0</v>
      </c>
      <c r="D85" s="34">
        <v>0</v>
      </c>
      <c r="E85" s="184">
        <v>0</v>
      </c>
      <c r="F85" s="175"/>
    </row>
    <row r="86" spans="1:6" ht="13.5" hidden="1" thickBot="1" x14ac:dyDescent="0.25">
      <c r="A86" s="7" t="s">
        <v>63</v>
      </c>
      <c r="B86" s="6" t="s">
        <v>64</v>
      </c>
      <c r="C86" s="35">
        <f t="shared" si="3"/>
        <v>0</v>
      </c>
      <c r="E86" s="183"/>
      <c r="F86" s="173"/>
    </row>
    <row r="87" spans="1:6" ht="13.5" hidden="1" thickBot="1" x14ac:dyDescent="0.25">
      <c r="A87" s="7" t="s">
        <v>63</v>
      </c>
      <c r="B87" s="6" t="s">
        <v>28</v>
      </c>
      <c r="C87" s="35">
        <f t="shared" si="3"/>
        <v>0</v>
      </c>
      <c r="E87" s="183"/>
      <c r="F87" s="173"/>
    </row>
    <row r="88" spans="1:6" ht="13.5" hidden="1" thickBot="1" x14ac:dyDescent="0.25">
      <c r="A88" s="7" t="s">
        <v>63</v>
      </c>
      <c r="B88" s="6" t="s">
        <v>65</v>
      </c>
      <c r="C88" s="35">
        <f t="shared" si="3"/>
        <v>0</v>
      </c>
      <c r="E88" s="183"/>
      <c r="F88" s="173"/>
    </row>
    <row r="89" spans="1:6" s="28" customFormat="1" ht="13.5" hidden="1" thickBot="1" x14ac:dyDescent="0.25">
      <c r="A89" s="36" t="s">
        <v>66</v>
      </c>
      <c r="B89" s="37" t="s">
        <v>8</v>
      </c>
      <c r="C89" s="38">
        <f t="shared" si="3"/>
        <v>0</v>
      </c>
      <c r="D89" s="39">
        <f>SUM(D86:D88)</f>
        <v>0</v>
      </c>
      <c r="E89" s="187">
        <f>SUM(E86:E88)</f>
        <v>0</v>
      </c>
      <c r="F89" s="175"/>
    </row>
    <row r="90" spans="1:6" s="28" customFormat="1" ht="13.5" hidden="1" thickBot="1" x14ac:dyDescent="0.25">
      <c r="A90" s="7" t="s">
        <v>67</v>
      </c>
      <c r="B90" s="6" t="s">
        <v>26</v>
      </c>
      <c r="C90" s="40">
        <f t="shared" si="3"/>
        <v>0</v>
      </c>
      <c r="D90" s="25"/>
      <c r="E90" s="183"/>
      <c r="F90" s="175"/>
    </row>
    <row r="91" spans="1:6" s="28" customFormat="1" ht="13.5" hidden="1" thickBot="1" x14ac:dyDescent="0.25">
      <c r="A91" s="7" t="s">
        <v>67</v>
      </c>
      <c r="B91" s="33" t="s">
        <v>22</v>
      </c>
      <c r="C91" s="40">
        <f t="shared" si="3"/>
        <v>0</v>
      </c>
      <c r="D91" s="25"/>
      <c r="E91" s="183"/>
      <c r="F91" s="175"/>
    </row>
    <row r="92" spans="1:6" s="28" customFormat="1" ht="13.5" hidden="1" thickBot="1" x14ac:dyDescent="0.25">
      <c r="A92" s="7" t="s">
        <v>67</v>
      </c>
      <c r="B92" s="33" t="s">
        <v>5</v>
      </c>
      <c r="C92" s="40">
        <f t="shared" si="3"/>
        <v>0</v>
      </c>
      <c r="D92" s="25"/>
      <c r="E92" s="183"/>
      <c r="F92" s="175"/>
    </row>
    <row r="93" spans="1:6" s="28" customFormat="1" ht="13.5" hidden="1" thickBot="1" x14ac:dyDescent="0.25">
      <c r="A93" s="7"/>
      <c r="B93" s="15" t="s">
        <v>68</v>
      </c>
      <c r="C93" s="38">
        <f t="shared" si="3"/>
        <v>0</v>
      </c>
      <c r="D93" s="41">
        <f>SUM(D90:D92)</f>
        <v>0</v>
      </c>
      <c r="E93" s="188">
        <f>SUM(E90:E92)</f>
        <v>0</v>
      </c>
      <c r="F93" s="175"/>
    </row>
    <row r="94" spans="1:6" s="28" customFormat="1" ht="13.5" thickBot="1" x14ac:dyDescent="0.25">
      <c r="A94" s="42" t="s">
        <v>69</v>
      </c>
      <c r="B94" s="43" t="s">
        <v>70</v>
      </c>
      <c r="C94" s="44">
        <f>C11+C14+C17+C37+C51+C54+C57+C67+C71+C77+C78+C79+C82+C85+C89+C93+C45</f>
        <v>132532</v>
      </c>
      <c r="D94" s="45">
        <f>D11+D14+D17+D37+D51+D54+D57+D67+D71+D77+D78+D79+D82+D85+D89+D93+D45</f>
        <v>132532</v>
      </c>
      <c r="E94" s="189">
        <f>E11+E14+E17+E37+E51+E54+E57+E67+E71+E77+E78+E79+E82+E85+E89+E93+E45</f>
        <v>0</v>
      </c>
      <c r="F94" s="175"/>
    </row>
    <row r="95" spans="1:6" s="28" customFormat="1" hidden="1" x14ac:dyDescent="0.2">
      <c r="A95" s="46"/>
      <c r="B95" s="47"/>
      <c r="C95" s="48"/>
      <c r="D95" s="49"/>
      <c r="E95" s="190"/>
      <c r="F95" s="175"/>
    </row>
    <row r="96" spans="1:6" s="28" customFormat="1" hidden="1" x14ac:dyDescent="0.2">
      <c r="A96" s="27"/>
      <c r="B96" s="28" t="s">
        <v>71</v>
      </c>
      <c r="C96" s="50"/>
      <c r="D96" s="30"/>
      <c r="E96" s="184"/>
      <c r="F96" s="175"/>
    </row>
    <row r="97" spans="1:6" s="33" customFormat="1" hidden="1" x14ac:dyDescent="0.2">
      <c r="A97" s="31" t="s">
        <v>3</v>
      </c>
      <c r="B97" s="51" t="s">
        <v>72</v>
      </c>
      <c r="C97" s="35">
        <f t="shared" ref="C97:C125" si="4">SUM(D97:E97)</f>
        <v>0</v>
      </c>
      <c r="D97" s="32"/>
      <c r="E97" s="185"/>
      <c r="F97" s="139"/>
    </row>
    <row r="98" spans="1:6" s="33" customFormat="1" hidden="1" x14ac:dyDescent="0.2">
      <c r="A98" s="31" t="s">
        <v>6</v>
      </c>
      <c r="B98" s="51" t="s">
        <v>72</v>
      </c>
      <c r="C98" s="35">
        <f t="shared" si="4"/>
        <v>0</v>
      </c>
      <c r="D98" s="32"/>
      <c r="E98" s="185"/>
      <c r="F98" s="139"/>
    </row>
    <row r="99" spans="1:6" s="33" customFormat="1" hidden="1" x14ac:dyDescent="0.2">
      <c r="A99" s="31" t="s">
        <v>7</v>
      </c>
      <c r="B99" s="51" t="s">
        <v>72</v>
      </c>
      <c r="C99" s="35">
        <f t="shared" si="4"/>
        <v>0</v>
      </c>
      <c r="D99" s="32"/>
      <c r="E99" s="185"/>
      <c r="F99" s="139"/>
    </row>
    <row r="100" spans="1:6" s="28" customFormat="1" hidden="1" x14ac:dyDescent="0.2">
      <c r="A100" s="27"/>
      <c r="B100" s="28" t="s">
        <v>68</v>
      </c>
      <c r="C100" s="50">
        <f t="shared" si="4"/>
        <v>0</v>
      </c>
      <c r="D100" s="30">
        <f>SUM(D95:D99)</f>
        <v>0</v>
      </c>
      <c r="E100" s="184">
        <f>SUM(E95:E99)</f>
        <v>0</v>
      </c>
      <c r="F100" s="175"/>
    </row>
    <row r="101" spans="1:6" hidden="1" x14ac:dyDescent="0.2">
      <c r="A101" s="52" t="s">
        <v>9</v>
      </c>
      <c r="B101" s="51" t="s">
        <v>73</v>
      </c>
      <c r="C101" s="53">
        <f t="shared" si="4"/>
        <v>0</v>
      </c>
      <c r="D101" s="54"/>
      <c r="E101" s="191"/>
      <c r="F101" s="173"/>
    </row>
    <row r="102" spans="1:6" hidden="1" x14ac:dyDescent="0.2">
      <c r="A102" s="52" t="s">
        <v>9</v>
      </c>
      <c r="B102" s="51" t="s">
        <v>74</v>
      </c>
      <c r="C102" s="53">
        <f t="shared" si="4"/>
        <v>0</v>
      </c>
      <c r="D102" s="54"/>
      <c r="E102" s="191"/>
      <c r="F102" s="173"/>
    </row>
    <row r="103" spans="1:6" hidden="1" x14ac:dyDescent="0.2">
      <c r="A103" s="52" t="s">
        <v>9</v>
      </c>
      <c r="B103" s="51" t="s">
        <v>75</v>
      </c>
      <c r="C103" s="53">
        <f t="shared" si="4"/>
        <v>0</v>
      </c>
      <c r="D103" s="54"/>
      <c r="E103" s="191"/>
      <c r="F103" s="173"/>
    </row>
    <row r="104" spans="1:6" hidden="1" x14ac:dyDescent="0.2">
      <c r="A104" s="52"/>
      <c r="B104" s="51" t="s">
        <v>76</v>
      </c>
      <c r="C104" s="53">
        <f t="shared" si="4"/>
        <v>0</v>
      </c>
      <c r="D104" s="54"/>
      <c r="E104" s="192"/>
      <c r="F104" s="173"/>
    </row>
    <row r="105" spans="1:6" x14ac:dyDescent="0.2">
      <c r="A105" s="52" t="s">
        <v>9</v>
      </c>
      <c r="B105" s="51" t="s">
        <v>77</v>
      </c>
      <c r="C105" s="53">
        <f t="shared" si="4"/>
        <v>3000</v>
      </c>
      <c r="D105" s="54">
        <v>3000</v>
      </c>
      <c r="E105" s="192"/>
      <c r="F105" s="173"/>
    </row>
    <row r="106" spans="1:6" x14ac:dyDescent="0.2">
      <c r="A106" s="55" t="s">
        <v>9</v>
      </c>
      <c r="B106" s="56" t="s">
        <v>68</v>
      </c>
      <c r="C106" s="57">
        <f t="shared" si="4"/>
        <v>3000</v>
      </c>
      <c r="D106" s="58">
        <f>SUM(D101:D105)</f>
        <v>3000</v>
      </c>
      <c r="E106" s="191">
        <f>SUM(E101:E105)</f>
        <v>0</v>
      </c>
      <c r="F106" s="173"/>
    </row>
    <row r="107" spans="1:6" hidden="1" x14ac:dyDescent="0.2">
      <c r="A107" s="59" t="s">
        <v>78</v>
      </c>
      <c r="B107" s="51" t="s">
        <v>79</v>
      </c>
      <c r="C107" s="53">
        <f t="shared" si="4"/>
        <v>0</v>
      </c>
      <c r="D107" s="54"/>
      <c r="E107" s="191"/>
      <c r="F107" s="173"/>
    </row>
    <row r="108" spans="1:6" hidden="1" x14ac:dyDescent="0.2">
      <c r="A108" s="55" t="s">
        <v>78</v>
      </c>
      <c r="B108" s="56" t="s">
        <v>68</v>
      </c>
      <c r="C108" s="57">
        <f t="shared" si="4"/>
        <v>0</v>
      </c>
      <c r="D108" s="58">
        <f>SUM(D107)</f>
        <v>0</v>
      </c>
      <c r="E108" s="191">
        <f>SUM(E107)</f>
        <v>0</v>
      </c>
      <c r="F108" s="173"/>
    </row>
    <row r="109" spans="1:6" hidden="1" x14ac:dyDescent="0.2">
      <c r="A109" s="52" t="s">
        <v>80</v>
      </c>
      <c r="B109" s="60" t="s">
        <v>81</v>
      </c>
      <c r="C109" s="53">
        <f t="shared" si="4"/>
        <v>0</v>
      </c>
      <c r="D109" s="61"/>
      <c r="E109" s="193"/>
      <c r="F109" s="173"/>
    </row>
    <row r="110" spans="1:6" hidden="1" x14ac:dyDescent="0.2">
      <c r="A110" s="52" t="s">
        <v>80</v>
      </c>
      <c r="B110" s="60" t="s">
        <v>72</v>
      </c>
      <c r="C110" s="53">
        <f t="shared" si="4"/>
        <v>0</v>
      </c>
      <c r="D110" s="61"/>
      <c r="E110" s="193"/>
      <c r="F110" s="173"/>
    </row>
    <row r="111" spans="1:6" hidden="1" x14ac:dyDescent="0.2">
      <c r="A111" s="52" t="s">
        <v>80</v>
      </c>
      <c r="B111" s="51" t="s">
        <v>82</v>
      </c>
      <c r="C111" s="53">
        <f t="shared" si="4"/>
        <v>0</v>
      </c>
      <c r="D111" s="61"/>
      <c r="E111" s="193"/>
      <c r="F111" s="173"/>
    </row>
    <row r="112" spans="1:6" hidden="1" x14ac:dyDescent="0.2">
      <c r="A112" s="55" t="s">
        <v>80</v>
      </c>
      <c r="B112" s="62" t="s">
        <v>68</v>
      </c>
      <c r="C112" s="57">
        <f t="shared" si="4"/>
        <v>0</v>
      </c>
      <c r="D112" s="58">
        <f>SUM(D109:D111)</f>
        <v>0</v>
      </c>
      <c r="E112" s="191">
        <f>SUM(E109:E111)</f>
        <v>0</v>
      </c>
      <c r="F112" s="173"/>
    </row>
    <row r="113" spans="1:6" hidden="1" x14ac:dyDescent="0.2">
      <c r="A113" s="59" t="s">
        <v>83</v>
      </c>
      <c r="B113" s="63" t="s">
        <v>84</v>
      </c>
      <c r="C113" s="53">
        <f t="shared" si="4"/>
        <v>0</v>
      </c>
      <c r="D113" s="54"/>
      <c r="E113" s="192"/>
      <c r="F113" s="173"/>
    </row>
    <row r="114" spans="1:6" hidden="1" x14ac:dyDescent="0.2">
      <c r="A114" s="55" t="s">
        <v>83</v>
      </c>
      <c r="B114" s="62" t="s">
        <v>68</v>
      </c>
      <c r="C114" s="57">
        <f t="shared" si="4"/>
        <v>0</v>
      </c>
      <c r="D114" s="58">
        <f>SUM(D113)</f>
        <v>0</v>
      </c>
      <c r="E114" s="191">
        <f>SUM(E113)</f>
        <v>0</v>
      </c>
      <c r="F114" s="173"/>
    </row>
    <row r="115" spans="1:6" hidden="1" x14ac:dyDescent="0.2">
      <c r="A115" s="59" t="s">
        <v>85</v>
      </c>
      <c r="B115" s="63" t="s">
        <v>86</v>
      </c>
      <c r="C115" s="53">
        <f t="shared" si="4"/>
        <v>0</v>
      </c>
      <c r="D115" s="54"/>
      <c r="E115" s="191"/>
      <c r="F115" s="173"/>
    </row>
    <row r="116" spans="1:6" hidden="1" x14ac:dyDescent="0.2">
      <c r="A116" s="55" t="s">
        <v>85</v>
      </c>
      <c r="B116" s="62" t="s">
        <v>68</v>
      </c>
      <c r="C116" s="57">
        <f t="shared" si="4"/>
        <v>0</v>
      </c>
      <c r="D116" s="58">
        <f>SUM(D115)</f>
        <v>0</v>
      </c>
      <c r="E116" s="191">
        <f>SUM(E115)</f>
        <v>0</v>
      </c>
      <c r="F116" s="173"/>
    </row>
    <row r="117" spans="1:6" hidden="1" x14ac:dyDescent="0.2">
      <c r="A117" s="59" t="s">
        <v>87</v>
      </c>
      <c r="B117" s="51" t="s">
        <v>82</v>
      </c>
      <c r="C117" s="53">
        <f t="shared" si="4"/>
        <v>0</v>
      </c>
      <c r="D117" s="54"/>
      <c r="E117" s="192"/>
      <c r="F117" s="173"/>
    </row>
    <row r="118" spans="1:6" hidden="1" x14ac:dyDescent="0.2">
      <c r="A118" s="59" t="s">
        <v>87</v>
      </c>
      <c r="B118" s="60" t="s">
        <v>72</v>
      </c>
      <c r="C118" s="53">
        <f t="shared" si="4"/>
        <v>0</v>
      </c>
      <c r="D118" s="54"/>
      <c r="E118" s="192"/>
      <c r="F118" s="173"/>
    </row>
    <row r="119" spans="1:6" hidden="1" x14ac:dyDescent="0.2">
      <c r="A119" s="55"/>
      <c r="B119" s="62" t="s">
        <v>68</v>
      </c>
      <c r="C119" s="57">
        <f t="shared" si="4"/>
        <v>0</v>
      </c>
      <c r="D119" s="58">
        <f>SUM(D117:D118)</f>
        <v>0</v>
      </c>
      <c r="E119" s="191">
        <f>SUM(E117:E118)</f>
        <v>0</v>
      </c>
      <c r="F119" s="173"/>
    </row>
    <row r="120" spans="1:6" x14ac:dyDescent="0.2">
      <c r="A120" s="52" t="s">
        <v>11</v>
      </c>
      <c r="B120" s="51" t="s">
        <v>82</v>
      </c>
      <c r="C120" s="53">
        <f t="shared" si="4"/>
        <v>75</v>
      </c>
      <c r="D120" s="64">
        <v>75</v>
      </c>
      <c r="E120" s="193"/>
      <c r="F120" s="173"/>
    </row>
    <row r="121" spans="1:6" x14ac:dyDescent="0.2">
      <c r="A121" s="52" t="s">
        <v>11</v>
      </c>
      <c r="B121" s="60" t="s">
        <v>88</v>
      </c>
      <c r="C121" s="53">
        <f t="shared" si="4"/>
        <v>275</v>
      </c>
      <c r="D121" s="64">
        <v>275</v>
      </c>
      <c r="E121" s="193"/>
      <c r="F121" s="173"/>
    </row>
    <row r="122" spans="1:6" hidden="1" x14ac:dyDescent="0.2">
      <c r="A122" s="52" t="s">
        <v>11</v>
      </c>
      <c r="B122" s="60" t="s">
        <v>89</v>
      </c>
      <c r="C122" s="53">
        <f t="shared" si="4"/>
        <v>0</v>
      </c>
      <c r="D122" s="64"/>
      <c r="E122" s="193"/>
      <c r="F122" s="173"/>
    </row>
    <row r="123" spans="1:6" x14ac:dyDescent="0.2">
      <c r="A123" s="55" t="s">
        <v>11</v>
      </c>
      <c r="B123" s="56" t="s">
        <v>68</v>
      </c>
      <c r="C123" s="57">
        <f t="shared" si="4"/>
        <v>350</v>
      </c>
      <c r="D123" s="58">
        <f>SUM(D120:D122)</f>
        <v>350</v>
      </c>
      <c r="E123" s="191">
        <f>SUM(E120:E122)</f>
        <v>0</v>
      </c>
      <c r="F123" s="173"/>
    </row>
    <row r="124" spans="1:6" s="33" customFormat="1" hidden="1" x14ac:dyDescent="0.2">
      <c r="A124" s="59" t="s">
        <v>13</v>
      </c>
      <c r="B124" s="51" t="s">
        <v>82</v>
      </c>
      <c r="C124" s="53">
        <f t="shared" si="4"/>
        <v>0</v>
      </c>
      <c r="D124" s="54">
        <v>0</v>
      </c>
      <c r="E124" s="192"/>
      <c r="F124" s="139"/>
    </row>
    <row r="125" spans="1:6" hidden="1" x14ac:dyDescent="0.2">
      <c r="A125" s="52" t="s">
        <v>13</v>
      </c>
      <c r="B125" s="51" t="s">
        <v>90</v>
      </c>
      <c r="C125" s="53">
        <f t="shared" si="4"/>
        <v>0</v>
      </c>
      <c r="D125" s="61"/>
      <c r="E125" s="193"/>
      <c r="F125" s="173"/>
    </row>
    <row r="126" spans="1:6" s="33" customFormat="1" hidden="1" x14ac:dyDescent="0.2">
      <c r="A126" s="59" t="s">
        <v>13</v>
      </c>
      <c r="B126" s="51" t="s">
        <v>91</v>
      </c>
      <c r="C126" s="53"/>
      <c r="D126" s="54"/>
      <c r="E126" s="192"/>
      <c r="F126" s="139"/>
    </row>
    <row r="127" spans="1:6" s="33" customFormat="1" hidden="1" x14ac:dyDescent="0.2">
      <c r="A127" s="59" t="s">
        <v>13</v>
      </c>
      <c r="B127" s="51" t="s">
        <v>92</v>
      </c>
      <c r="C127" s="53">
        <f>SUM(D127:E127)</f>
        <v>0</v>
      </c>
      <c r="D127" s="54"/>
      <c r="E127" s="192"/>
      <c r="F127" s="139"/>
    </row>
    <row r="128" spans="1:6" x14ac:dyDescent="0.2">
      <c r="A128" s="52" t="s">
        <v>13</v>
      </c>
      <c r="B128" s="60" t="s">
        <v>93</v>
      </c>
      <c r="C128" s="53">
        <f>SUM(D128:E128)</f>
        <v>227</v>
      </c>
      <c r="D128" s="61">
        <v>227</v>
      </c>
      <c r="E128" s="193"/>
      <c r="F128" s="173"/>
    </row>
    <row r="129" spans="1:6" hidden="1" x14ac:dyDescent="0.2">
      <c r="A129" s="52" t="s">
        <v>13</v>
      </c>
      <c r="B129" s="60" t="s">
        <v>94</v>
      </c>
      <c r="C129" s="53">
        <f>SUM(D129:E129)</f>
        <v>0</v>
      </c>
      <c r="D129" s="61"/>
      <c r="E129" s="193"/>
      <c r="F129" s="173"/>
    </row>
    <row r="130" spans="1:6" hidden="1" x14ac:dyDescent="0.2">
      <c r="A130" s="52" t="s">
        <v>13</v>
      </c>
      <c r="B130" s="60" t="s">
        <v>88</v>
      </c>
      <c r="C130" s="53"/>
      <c r="D130" s="61"/>
      <c r="E130" s="193"/>
      <c r="F130" s="173"/>
    </row>
    <row r="131" spans="1:6" hidden="1" x14ac:dyDescent="0.2">
      <c r="A131" s="52" t="s">
        <v>13</v>
      </c>
      <c r="B131" s="60" t="s">
        <v>72</v>
      </c>
      <c r="C131" s="53">
        <f t="shared" ref="C131:C151" si="5">SUM(D131:E131)</f>
        <v>0</v>
      </c>
      <c r="D131" s="61"/>
      <c r="E131" s="193"/>
      <c r="F131" s="173"/>
    </row>
    <row r="132" spans="1:6" hidden="1" x14ac:dyDescent="0.2">
      <c r="A132" s="52" t="s">
        <v>13</v>
      </c>
      <c r="B132" s="65" t="s">
        <v>95</v>
      </c>
      <c r="C132" s="53">
        <f t="shared" si="5"/>
        <v>0</v>
      </c>
      <c r="D132" s="61"/>
      <c r="E132" s="193"/>
      <c r="F132" s="173"/>
    </row>
    <row r="133" spans="1:6" hidden="1" x14ac:dyDescent="0.2">
      <c r="A133" s="52" t="s">
        <v>13</v>
      </c>
      <c r="B133" s="51" t="s">
        <v>96</v>
      </c>
      <c r="C133" s="53">
        <f t="shared" si="5"/>
        <v>0</v>
      </c>
      <c r="D133" s="61"/>
      <c r="E133" s="193"/>
      <c r="F133" s="173"/>
    </row>
    <row r="134" spans="1:6" x14ac:dyDescent="0.2">
      <c r="A134" s="55" t="s">
        <v>13</v>
      </c>
      <c r="B134" s="56" t="s">
        <v>68</v>
      </c>
      <c r="C134" s="57">
        <f t="shared" si="5"/>
        <v>227</v>
      </c>
      <c r="D134" s="58">
        <f>SUM(D124:D133)</f>
        <v>227</v>
      </c>
      <c r="E134" s="191">
        <f>SUM(E124:E132)</f>
        <v>0</v>
      </c>
      <c r="F134" s="173"/>
    </row>
    <row r="135" spans="1:6" hidden="1" x14ac:dyDescent="0.2">
      <c r="A135" s="52" t="s">
        <v>97</v>
      </c>
      <c r="B135" s="60" t="s">
        <v>98</v>
      </c>
      <c r="C135" s="53">
        <f t="shared" si="5"/>
        <v>0</v>
      </c>
      <c r="D135" s="61"/>
      <c r="E135" s="193"/>
      <c r="F135" s="173"/>
    </row>
    <row r="136" spans="1:6" x14ac:dyDescent="0.2">
      <c r="A136" s="55" t="s">
        <v>30</v>
      </c>
      <c r="B136" s="56" t="s">
        <v>68</v>
      </c>
      <c r="C136" s="57">
        <f t="shared" si="5"/>
        <v>0</v>
      </c>
      <c r="D136" s="58">
        <f>SUM(D135:D135)</f>
        <v>0</v>
      </c>
      <c r="E136" s="191">
        <f>SUM(E135:E135)</f>
        <v>0</v>
      </c>
      <c r="F136" s="173"/>
    </row>
    <row r="137" spans="1:6" s="33" customFormat="1" hidden="1" x14ac:dyDescent="0.2">
      <c r="A137" s="59" t="s">
        <v>99</v>
      </c>
      <c r="B137" s="51" t="s">
        <v>72</v>
      </c>
      <c r="C137" s="53">
        <f t="shared" si="5"/>
        <v>0</v>
      </c>
      <c r="D137" s="54"/>
      <c r="E137" s="192"/>
      <c r="F137" s="139"/>
    </row>
    <row r="138" spans="1:6" s="15" customFormat="1" hidden="1" x14ac:dyDescent="0.2">
      <c r="A138" s="66" t="s">
        <v>99</v>
      </c>
      <c r="B138" s="67" t="s">
        <v>68</v>
      </c>
      <c r="C138" s="57">
        <f t="shared" si="5"/>
        <v>0</v>
      </c>
      <c r="D138" s="68">
        <f>SUM(D137)</f>
        <v>0</v>
      </c>
      <c r="E138" s="194">
        <f>SUM(E137)</f>
        <v>0</v>
      </c>
      <c r="F138" s="174"/>
    </row>
    <row r="139" spans="1:6" s="33" customFormat="1" hidden="1" x14ac:dyDescent="0.2">
      <c r="A139" s="59" t="s">
        <v>100</v>
      </c>
      <c r="B139" s="51" t="s">
        <v>101</v>
      </c>
      <c r="C139" s="53">
        <f t="shared" si="5"/>
        <v>0</v>
      </c>
      <c r="D139" s="69"/>
      <c r="E139" s="192"/>
      <c r="F139" s="139"/>
    </row>
    <row r="140" spans="1:6" s="15" customFormat="1" hidden="1" x14ac:dyDescent="0.2">
      <c r="A140" s="66" t="s">
        <v>100</v>
      </c>
      <c r="B140" s="67" t="s">
        <v>68</v>
      </c>
      <c r="C140" s="57">
        <f t="shared" si="5"/>
        <v>0</v>
      </c>
      <c r="D140" s="68">
        <f>SUM(D139)</f>
        <v>0</v>
      </c>
      <c r="E140" s="194">
        <f>SUM(E139)</f>
        <v>0</v>
      </c>
      <c r="F140" s="174"/>
    </row>
    <row r="141" spans="1:6" s="33" customFormat="1" x14ac:dyDescent="0.2">
      <c r="A141" s="59" t="s">
        <v>37</v>
      </c>
      <c r="B141" s="51" t="s">
        <v>19</v>
      </c>
      <c r="C141" s="53">
        <f t="shared" si="5"/>
        <v>215</v>
      </c>
      <c r="D141" s="69">
        <f>186+29</f>
        <v>215</v>
      </c>
      <c r="E141" s="192"/>
      <c r="F141" s="139"/>
    </row>
    <row r="142" spans="1:6" s="15" customFormat="1" x14ac:dyDescent="0.2">
      <c r="A142" s="66" t="s">
        <v>37</v>
      </c>
      <c r="B142" s="67" t="s">
        <v>68</v>
      </c>
      <c r="C142" s="57">
        <f t="shared" si="5"/>
        <v>215</v>
      </c>
      <c r="D142" s="68">
        <f>SUM(D141)</f>
        <v>215</v>
      </c>
      <c r="E142" s="194">
        <f>SUM(E141)</f>
        <v>0</v>
      </c>
      <c r="F142" s="174"/>
    </row>
    <row r="143" spans="1:6" s="33" customFormat="1" hidden="1" x14ac:dyDescent="0.2">
      <c r="A143" s="59" t="s">
        <v>102</v>
      </c>
      <c r="B143" s="51" t="s">
        <v>103</v>
      </c>
      <c r="C143" s="53">
        <f t="shared" si="5"/>
        <v>0</v>
      </c>
      <c r="D143" s="69">
        <v>0</v>
      </c>
      <c r="E143" s="192"/>
      <c r="F143" s="139"/>
    </row>
    <row r="144" spans="1:6" s="15" customFormat="1" hidden="1" x14ac:dyDescent="0.2">
      <c r="A144" s="66" t="s">
        <v>102</v>
      </c>
      <c r="B144" s="67" t="s">
        <v>68</v>
      </c>
      <c r="C144" s="57">
        <f t="shared" si="5"/>
        <v>0</v>
      </c>
      <c r="D144" s="68">
        <f>SUM(D143)</f>
        <v>0</v>
      </c>
      <c r="E144" s="194">
        <f>SUM(E143)</f>
        <v>0</v>
      </c>
      <c r="F144" s="174"/>
    </row>
    <row r="145" spans="1:6" hidden="1" x14ac:dyDescent="0.2">
      <c r="A145" s="52" t="s">
        <v>40</v>
      </c>
      <c r="B145" s="60" t="s">
        <v>104</v>
      </c>
      <c r="C145" s="53">
        <f t="shared" si="5"/>
        <v>0</v>
      </c>
      <c r="D145" s="64"/>
      <c r="E145" s="193"/>
      <c r="F145" s="173"/>
    </row>
    <row r="146" spans="1:6" hidden="1" x14ac:dyDescent="0.2">
      <c r="A146" s="52" t="s">
        <v>105</v>
      </c>
      <c r="B146" s="60" t="s">
        <v>106</v>
      </c>
      <c r="C146" s="53">
        <f t="shared" si="5"/>
        <v>0</v>
      </c>
      <c r="D146" s="64"/>
      <c r="E146" s="193"/>
      <c r="F146" s="173"/>
    </row>
    <row r="147" spans="1:6" s="33" customFormat="1" hidden="1" x14ac:dyDescent="0.2">
      <c r="A147" s="59" t="s">
        <v>107</v>
      </c>
      <c r="B147" s="51" t="s">
        <v>108</v>
      </c>
      <c r="C147" s="53">
        <f t="shared" si="5"/>
        <v>0</v>
      </c>
      <c r="D147" s="69"/>
      <c r="E147" s="192"/>
      <c r="F147" s="139"/>
    </row>
    <row r="148" spans="1:6" hidden="1" x14ac:dyDescent="0.2">
      <c r="A148" s="55"/>
      <c r="B148" s="56" t="s">
        <v>68</v>
      </c>
      <c r="C148" s="57">
        <f t="shared" si="5"/>
        <v>0</v>
      </c>
      <c r="D148" s="58">
        <f>SUM(D145:D147)</f>
        <v>0</v>
      </c>
      <c r="E148" s="191">
        <f>SUM(E145:E147)</f>
        <v>0</v>
      </c>
      <c r="F148" s="173"/>
    </row>
    <row r="149" spans="1:6" s="33" customFormat="1" hidden="1" x14ac:dyDescent="0.2">
      <c r="A149" s="59" t="s">
        <v>43</v>
      </c>
      <c r="B149" s="51" t="s">
        <v>109</v>
      </c>
      <c r="C149" s="53">
        <f t="shared" si="5"/>
        <v>0</v>
      </c>
      <c r="D149" s="54"/>
      <c r="E149" s="192"/>
      <c r="F149" s="139"/>
    </row>
    <row r="150" spans="1:6" hidden="1" x14ac:dyDescent="0.2">
      <c r="A150" s="55" t="s">
        <v>43</v>
      </c>
      <c r="B150" s="56" t="s">
        <v>68</v>
      </c>
      <c r="C150" s="57">
        <f t="shared" si="5"/>
        <v>0</v>
      </c>
      <c r="D150" s="58">
        <f>SUM(D149)</f>
        <v>0</v>
      </c>
      <c r="E150" s="191">
        <f>SUM(E149)</f>
        <v>0</v>
      </c>
      <c r="F150" s="173"/>
    </row>
    <row r="151" spans="1:6" s="33" customFormat="1" hidden="1" x14ac:dyDescent="0.2">
      <c r="A151" s="59" t="s">
        <v>110</v>
      </c>
      <c r="B151" s="51" t="s">
        <v>111</v>
      </c>
      <c r="C151" s="53">
        <f t="shared" si="5"/>
        <v>0</v>
      </c>
      <c r="D151" s="54"/>
      <c r="E151" s="192"/>
      <c r="F151" s="139"/>
    </row>
    <row r="152" spans="1:6" hidden="1" x14ac:dyDescent="0.2">
      <c r="A152" s="55" t="s">
        <v>110</v>
      </c>
      <c r="B152" s="56" t="s">
        <v>68</v>
      </c>
      <c r="C152" s="57">
        <f>SUM(C151)</f>
        <v>0</v>
      </c>
      <c r="D152" s="58">
        <f>SUM(D151)</f>
        <v>0</v>
      </c>
      <c r="E152" s="191">
        <f>SUM(E151)</f>
        <v>0</v>
      </c>
      <c r="F152" s="173"/>
    </row>
    <row r="153" spans="1:6" s="33" customFormat="1" hidden="1" x14ac:dyDescent="0.2">
      <c r="A153" s="59" t="s">
        <v>112</v>
      </c>
      <c r="B153" s="51" t="s">
        <v>113</v>
      </c>
      <c r="C153" s="53">
        <f>SUM(D153:E153)</f>
        <v>0</v>
      </c>
      <c r="D153" s="54"/>
      <c r="E153" s="192"/>
      <c r="F153" s="139"/>
    </row>
    <row r="154" spans="1:6" hidden="1" x14ac:dyDescent="0.2">
      <c r="A154" s="55" t="s">
        <v>112</v>
      </c>
      <c r="B154" s="56" t="s">
        <v>68</v>
      </c>
      <c r="C154" s="57">
        <f>D154+E154</f>
        <v>0</v>
      </c>
      <c r="D154" s="58">
        <f>SUM(D153)</f>
        <v>0</v>
      </c>
      <c r="E154" s="191">
        <f>SUM(E153)</f>
        <v>0</v>
      </c>
      <c r="F154" s="173"/>
    </row>
    <row r="155" spans="1:6" s="33" customFormat="1" hidden="1" x14ac:dyDescent="0.2">
      <c r="A155" s="59" t="s">
        <v>49</v>
      </c>
      <c r="B155" s="51" t="s">
        <v>114</v>
      </c>
      <c r="C155" s="53">
        <f t="shared" ref="C155:C179" si="6">SUM(D155:E155)</f>
        <v>0</v>
      </c>
      <c r="D155" s="54"/>
      <c r="E155" s="192"/>
      <c r="F155" s="139"/>
    </row>
    <row r="156" spans="1:6" hidden="1" x14ac:dyDescent="0.2">
      <c r="A156" s="52" t="s">
        <v>49</v>
      </c>
      <c r="B156" s="60" t="s">
        <v>115</v>
      </c>
      <c r="C156" s="53">
        <f t="shared" si="6"/>
        <v>0</v>
      </c>
      <c r="D156" s="61"/>
      <c r="E156" s="193"/>
      <c r="F156" s="173"/>
    </row>
    <row r="157" spans="1:6" hidden="1" x14ac:dyDescent="0.2">
      <c r="A157" s="55" t="s">
        <v>49</v>
      </c>
      <c r="B157" s="56" t="s">
        <v>68</v>
      </c>
      <c r="C157" s="57">
        <f t="shared" si="6"/>
        <v>0</v>
      </c>
      <c r="D157" s="58">
        <f>SUM(D155:D156)</f>
        <v>0</v>
      </c>
      <c r="E157" s="191">
        <f>SUM(E156:E156)</f>
        <v>0</v>
      </c>
      <c r="F157" s="173"/>
    </row>
    <row r="158" spans="1:6" hidden="1" x14ac:dyDescent="0.2">
      <c r="A158" s="52" t="s">
        <v>116</v>
      </c>
      <c r="B158" s="60" t="s">
        <v>117</v>
      </c>
      <c r="C158" s="53">
        <f t="shared" si="6"/>
        <v>0</v>
      </c>
      <c r="D158" s="61"/>
      <c r="E158" s="193"/>
      <c r="F158" s="173"/>
    </row>
    <row r="159" spans="1:6" hidden="1" x14ac:dyDescent="0.2">
      <c r="A159" s="52" t="s">
        <v>116</v>
      </c>
      <c r="B159" s="60" t="s">
        <v>118</v>
      </c>
      <c r="C159" s="53">
        <f t="shared" si="6"/>
        <v>0</v>
      </c>
      <c r="D159" s="61"/>
      <c r="E159" s="193"/>
      <c r="F159" s="173"/>
    </row>
    <row r="160" spans="1:6" hidden="1" x14ac:dyDescent="0.2">
      <c r="A160" s="52" t="s">
        <v>116</v>
      </c>
      <c r="B160" s="60" t="s">
        <v>119</v>
      </c>
      <c r="C160" s="53">
        <f t="shared" si="6"/>
        <v>0</v>
      </c>
      <c r="D160" s="61"/>
      <c r="E160" s="193"/>
      <c r="F160" s="173"/>
    </row>
    <row r="161" spans="1:6" hidden="1" x14ac:dyDescent="0.2">
      <c r="A161" s="52" t="s">
        <v>116</v>
      </c>
      <c r="B161" s="60" t="s">
        <v>88</v>
      </c>
      <c r="C161" s="53">
        <f t="shared" si="6"/>
        <v>0</v>
      </c>
      <c r="D161" s="61"/>
      <c r="E161" s="193"/>
      <c r="F161" s="173"/>
    </row>
    <row r="162" spans="1:6" hidden="1" x14ac:dyDescent="0.2">
      <c r="A162" s="52" t="s">
        <v>116</v>
      </c>
      <c r="B162" s="51" t="s">
        <v>82</v>
      </c>
      <c r="C162" s="53">
        <f t="shared" si="6"/>
        <v>0</v>
      </c>
      <c r="D162" s="64"/>
      <c r="E162" s="193"/>
      <c r="F162" s="173"/>
    </row>
    <row r="163" spans="1:6" hidden="1" x14ac:dyDescent="0.2">
      <c r="A163" s="55" t="s">
        <v>116</v>
      </c>
      <c r="B163" s="56" t="s">
        <v>68</v>
      </c>
      <c r="C163" s="57">
        <f t="shared" si="6"/>
        <v>0</v>
      </c>
      <c r="D163" s="58">
        <f>SUM(D158:D162)</f>
        <v>0</v>
      </c>
      <c r="E163" s="191">
        <f>SUM(E158:E162)</f>
        <v>0</v>
      </c>
      <c r="F163" s="173"/>
    </row>
    <row r="164" spans="1:6" hidden="1" x14ac:dyDescent="0.2">
      <c r="A164" s="55"/>
      <c r="B164" s="60" t="s">
        <v>88</v>
      </c>
      <c r="C164" s="70">
        <f t="shared" si="6"/>
        <v>0</v>
      </c>
      <c r="D164" s="54"/>
      <c r="E164" s="191"/>
      <c r="F164" s="173"/>
    </row>
    <row r="165" spans="1:6" hidden="1" x14ac:dyDescent="0.2">
      <c r="A165" s="55"/>
      <c r="B165" s="71" t="s">
        <v>120</v>
      </c>
      <c r="C165" s="70">
        <f t="shared" si="6"/>
        <v>0</v>
      </c>
      <c r="D165" s="54"/>
      <c r="E165" s="191"/>
      <c r="F165" s="173"/>
    </row>
    <row r="166" spans="1:6" hidden="1" x14ac:dyDescent="0.2">
      <c r="A166" s="52" t="s">
        <v>54</v>
      </c>
      <c r="B166" s="71" t="s">
        <v>72</v>
      </c>
      <c r="C166" s="70">
        <f t="shared" si="6"/>
        <v>0</v>
      </c>
      <c r="D166" s="64"/>
      <c r="E166" s="193"/>
      <c r="F166" s="173"/>
    </row>
    <row r="167" spans="1:6" hidden="1" x14ac:dyDescent="0.2">
      <c r="A167" s="55" t="s">
        <v>54</v>
      </c>
      <c r="B167" s="72" t="s">
        <v>68</v>
      </c>
      <c r="C167" s="73">
        <f t="shared" si="6"/>
        <v>0</v>
      </c>
      <c r="D167" s="58">
        <f>SUM(D164:D166)</f>
        <v>0</v>
      </c>
      <c r="E167" s="191">
        <f>SUM(E166:E166)</f>
        <v>0</v>
      </c>
      <c r="F167" s="173"/>
    </row>
    <row r="168" spans="1:6" hidden="1" x14ac:dyDescent="0.2">
      <c r="A168" s="59" t="s">
        <v>121</v>
      </c>
      <c r="B168" s="74" t="s">
        <v>72</v>
      </c>
      <c r="C168" s="70">
        <f t="shared" si="6"/>
        <v>0</v>
      </c>
      <c r="D168" s="58"/>
      <c r="E168" s="191"/>
      <c r="F168" s="173"/>
    </row>
    <row r="169" spans="1:6" hidden="1" x14ac:dyDescent="0.2">
      <c r="A169" s="75"/>
      <c r="B169" s="76" t="s">
        <v>122</v>
      </c>
      <c r="C169" s="70">
        <f t="shared" si="6"/>
        <v>0</v>
      </c>
      <c r="D169" s="54"/>
      <c r="E169" s="191"/>
      <c r="F169" s="173"/>
    </row>
    <row r="170" spans="1:6" hidden="1" x14ac:dyDescent="0.2">
      <c r="A170" s="75"/>
      <c r="B170" s="76" t="s">
        <v>123</v>
      </c>
      <c r="C170" s="70">
        <f t="shared" si="6"/>
        <v>0</v>
      </c>
      <c r="D170" s="54"/>
      <c r="E170" s="191"/>
      <c r="F170" s="173"/>
    </row>
    <row r="171" spans="1:6" hidden="1" x14ac:dyDescent="0.2">
      <c r="A171" s="75"/>
      <c r="B171" s="77" t="s">
        <v>124</v>
      </c>
      <c r="C171" s="70">
        <f t="shared" si="6"/>
        <v>0</v>
      </c>
      <c r="D171" s="54"/>
      <c r="E171" s="191"/>
      <c r="F171" s="173"/>
    </row>
    <row r="172" spans="1:6" hidden="1" x14ac:dyDescent="0.2">
      <c r="A172" s="75"/>
      <c r="B172" s="78" t="s">
        <v>125</v>
      </c>
      <c r="C172" s="70">
        <f t="shared" si="6"/>
        <v>0</v>
      </c>
      <c r="D172" s="54"/>
      <c r="E172" s="191"/>
      <c r="F172" s="173"/>
    </row>
    <row r="173" spans="1:6" hidden="1" x14ac:dyDescent="0.2">
      <c r="A173" s="59"/>
      <c r="B173" s="74" t="s">
        <v>126</v>
      </c>
      <c r="C173" s="70">
        <f t="shared" si="6"/>
        <v>0</v>
      </c>
      <c r="D173" s="54"/>
      <c r="E173" s="191"/>
      <c r="F173" s="173"/>
    </row>
    <row r="174" spans="1:6" hidden="1" x14ac:dyDescent="0.2">
      <c r="A174" s="59"/>
      <c r="B174" s="74" t="s">
        <v>127</v>
      </c>
      <c r="C174" s="70">
        <f t="shared" si="6"/>
        <v>0</v>
      </c>
      <c r="D174" s="54"/>
      <c r="E174" s="191"/>
      <c r="F174" s="173"/>
    </row>
    <row r="175" spans="1:6" hidden="1" x14ac:dyDescent="0.2">
      <c r="A175" s="59" t="s">
        <v>121</v>
      </c>
      <c r="B175" s="79" t="s">
        <v>82</v>
      </c>
      <c r="C175" s="70">
        <f t="shared" si="6"/>
        <v>0</v>
      </c>
      <c r="D175" s="58"/>
      <c r="E175" s="191"/>
      <c r="F175" s="173"/>
    </row>
    <row r="176" spans="1:6" hidden="1" x14ac:dyDescent="0.2">
      <c r="A176" s="55" t="s">
        <v>121</v>
      </c>
      <c r="B176" s="72" t="s">
        <v>68</v>
      </c>
      <c r="C176" s="73">
        <f t="shared" si="6"/>
        <v>0</v>
      </c>
      <c r="D176" s="58">
        <f>SUM(D168:D175)</f>
        <v>0</v>
      </c>
      <c r="E176" s="191">
        <f>SUM(E168:E175)</f>
        <v>0</v>
      </c>
      <c r="F176" s="173"/>
    </row>
    <row r="177" spans="1:6" s="33" customFormat="1" hidden="1" x14ac:dyDescent="0.2">
      <c r="A177" s="59" t="s">
        <v>58</v>
      </c>
      <c r="B177" s="80" t="s">
        <v>128</v>
      </c>
      <c r="C177" s="70">
        <f t="shared" si="6"/>
        <v>0</v>
      </c>
      <c r="D177" s="54"/>
      <c r="E177" s="192"/>
      <c r="F177" s="139"/>
    </row>
    <row r="178" spans="1:6" s="33" customFormat="1" hidden="1" x14ac:dyDescent="0.2">
      <c r="A178" s="59" t="s">
        <v>58</v>
      </c>
      <c r="B178" s="81" t="s">
        <v>129</v>
      </c>
      <c r="C178" s="70">
        <f t="shared" si="6"/>
        <v>0</v>
      </c>
      <c r="D178" s="54"/>
      <c r="E178" s="192"/>
      <c r="F178" s="139"/>
    </row>
    <row r="179" spans="1:6" s="33" customFormat="1" hidden="1" x14ac:dyDescent="0.2">
      <c r="A179" s="59" t="s">
        <v>58</v>
      </c>
      <c r="B179" s="79" t="s">
        <v>130</v>
      </c>
      <c r="C179" s="70">
        <f t="shared" si="6"/>
        <v>0</v>
      </c>
      <c r="D179" s="54"/>
      <c r="E179" s="192"/>
      <c r="F179" s="139"/>
    </row>
    <row r="180" spans="1:6" s="33" customFormat="1" hidden="1" x14ac:dyDescent="0.2">
      <c r="A180" s="59" t="s">
        <v>58</v>
      </c>
      <c r="B180" s="79" t="s">
        <v>131</v>
      </c>
      <c r="C180" s="70"/>
      <c r="D180" s="54"/>
      <c r="E180" s="192"/>
      <c r="F180" s="139"/>
    </row>
    <row r="181" spans="1:6" s="33" customFormat="1" hidden="1" x14ac:dyDescent="0.2">
      <c r="A181" s="59" t="s">
        <v>58</v>
      </c>
      <c r="B181" s="82" t="s">
        <v>132</v>
      </c>
      <c r="C181" s="70">
        <f t="shared" ref="C181:C206" si="7">SUM(D181:E181)</f>
        <v>0</v>
      </c>
      <c r="D181" s="54"/>
      <c r="E181" s="192"/>
      <c r="F181" s="139"/>
    </row>
    <row r="182" spans="1:6" s="33" customFormat="1" hidden="1" x14ac:dyDescent="0.2">
      <c r="A182" s="59" t="s">
        <v>58</v>
      </c>
      <c r="B182" s="79" t="s">
        <v>133</v>
      </c>
      <c r="C182" s="53">
        <f t="shared" si="7"/>
        <v>0</v>
      </c>
      <c r="D182" s="54"/>
      <c r="E182" s="192"/>
      <c r="F182" s="139"/>
    </row>
    <row r="183" spans="1:6" s="33" customFormat="1" hidden="1" x14ac:dyDescent="0.2">
      <c r="A183" s="59" t="s">
        <v>58</v>
      </c>
      <c r="B183" s="51" t="s">
        <v>134</v>
      </c>
      <c r="C183" s="53">
        <f t="shared" si="7"/>
        <v>0</v>
      </c>
      <c r="D183" s="54"/>
      <c r="E183" s="192"/>
      <c r="F183" s="139"/>
    </row>
    <row r="184" spans="1:6" s="33" customFormat="1" hidden="1" x14ac:dyDescent="0.2">
      <c r="A184" s="59" t="s">
        <v>58</v>
      </c>
      <c r="B184" s="51" t="s">
        <v>135</v>
      </c>
      <c r="C184" s="53">
        <f t="shared" si="7"/>
        <v>0</v>
      </c>
      <c r="D184" s="54"/>
      <c r="E184" s="192"/>
      <c r="F184" s="139"/>
    </row>
    <row r="185" spans="1:6" s="33" customFormat="1" hidden="1" x14ac:dyDescent="0.2">
      <c r="A185" s="59" t="s">
        <v>58</v>
      </c>
      <c r="B185" s="51" t="s">
        <v>136</v>
      </c>
      <c r="C185" s="53">
        <f t="shared" si="7"/>
        <v>0</v>
      </c>
      <c r="D185" s="54"/>
      <c r="E185" s="192"/>
      <c r="F185" s="139"/>
    </row>
    <row r="186" spans="1:6" s="33" customFormat="1" hidden="1" x14ac:dyDescent="0.2">
      <c r="A186" s="59" t="s">
        <v>58</v>
      </c>
      <c r="B186" s="6" t="s">
        <v>137</v>
      </c>
      <c r="C186" s="53">
        <f t="shared" si="7"/>
        <v>0</v>
      </c>
      <c r="D186" s="54"/>
      <c r="E186" s="192"/>
      <c r="F186" s="139"/>
    </row>
    <row r="187" spans="1:6" s="33" customFormat="1" hidden="1" x14ac:dyDescent="0.2">
      <c r="A187" s="59" t="s">
        <v>58</v>
      </c>
      <c r="B187" s="6" t="s">
        <v>88</v>
      </c>
      <c r="C187" s="53">
        <f t="shared" si="7"/>
        <v>0</v>
      </c>
      <c r="D187" s="54"/>
      <c r="E187" s="192"/>
      <c r="F187" s="139"/>
    </row>
    <row r="188" spans="1:6" s="33" customFormat="1" hidden="1" x14ac:dyDescent="0.2">
      <c r="A188" s="59" t="s">
        <v>58</v>
      </c>
      <c r="B188" s="51" t="s">
        <v>82</v>
      </c>
      <c r="C188" s="53">
        <f t="shared" si="7"/>
        <v>0</v>
      </c>
      <c r="D188" s="54"/>
      <c r="E188" s="192"/>
      <c r="F188" s="139"/>
    </row>
    <row r="189" spans="1:6" hidden="1" x14ac:dyDescent="0.2">
      <c r="A189" s="55" t="s">
        <v>58</v>
      </c>
      <c r="B189" s="56" t="s">
        <v>68</v>
      </c>
      <c r="C189" s="57">
        <f t="shared" si="7"/>
        <v>0</v>
      </c>
      <c r="D189" s="58">
        <f>SUM(D177:D188)</f>
        <v>0</v>
      </c>
      <c r="E189" s="191">
        <f>SUM(E177:E188)</f>
        <v>0</v>
      </c>
      <c r="F189" s="173"/>
    </row>
    <row r="190" spans="1:6" x14ac:dyDescent="0.2">
      <c r="A190" s="52">
        <v>101</v>
      </c>
      <c r="B190" s="60" t="s">
        <v>152</v>
      </c>
      <c r="C190" s="53">
        <f t="shared" si="7"/>
        <v>112</v>
      </c>
      <c r="D190" s="64">
        <v>112</v>
      </c>
      <c r="E190" s="193"/>
      <c r="F190" s="173"/>
    </row>
    <row r="191" spans="1:6" x14ac:dyDescent="0.2">
      <c r="A191" s="52" t="s">
        <v>60</v>
      </c>
      <c r="B191" s="60" t="s">
        <v>138</v>
      </c>
      <c r="C191" s="53">
        <f t="shared" si="7"/>
        <v>55</v>
      </c>
      <c r="D191" s="64">
        <v>55</v>
      </c>
      <c r="E191" s="193"/>
      <c r="F191" s="173"/>
    </row>
    <row r="192" spans="1:6" x14ac:dyDescent="0.2">
      <c r="A192" s="52">
        <v>101</v>
      </c>
      <c r="B192" s="60" t="s">
        <v>139</v>
      </c>
      <c r="C192" s="53">
        <f t="shared" si="7"/>
        <v>659</v>
      </c>
      <c r="D192" s="64">
        <v>659</v>
      </c>
      <c r="E192" s="193"/>
      <c r="F192" s="173"/>
    </row>
    <row r="193" spans="1:6" hidden="1" x14ac:dyDescent="0.2">
      <c r="A193" s="52"/>
      <c r="B193" s="83" t="s">
        <v>140</v>
      </c>
      <c r="C193" s="53">
        <f t="shared" si="7"/>
        <v>0</v>
      </c>
      <c r="D193" s="64"/>
      <c r="E193" s="193"/>
      <c r="F193" s="173"/>
    </row>
    <row r="194" spans="1:6" hidden="1" x14ac:dyDescent="0.2">
      <c r="A194" s="52" t="s">
        <v>60</v>
      </c>
      <c r="B194" s="60" t="s">
        <v>141</v>
      </c>
      <c r="C194" s="53">
        <f t="shared" si="7"/>
        <v>0</v>
      </c>
      <c r="D194" s="64"/>
      <c r="E194" s="193"/>
      <c r="F194" s="173"/>
    </row>
    <row r="195" spans="1:6" hidden="1" x14ac:dyDescent="0.2">
      <c r="A195" s="52">
        <v>101</v>
      </c>
      <c r="B195" s="60" t="s">
        <v>142</v>
      </c>
      <c r="C195" s="53">
        <f t="shared" si="7"/>
        <v>0</v>
      </c>
      <c r="D195" s="64"/>
      <c r="E195" s="193"/>
      <c r="F195" s="173"/>
    </row>
    <row r="196" spans="1:6" hidden="1" x14ac:dyDescent="0.2">
      <c r="A196" s="52" t="s">
        <v>60</v>
      </c>
      <c r="B196" s="60" t="s">
        <v>143</v>
      </c>
      <c r="C196" s="53">
        <f t="shared" si="7"/>
        <v>0</v>
      </c>
      <c r="D196" s="64"/>
      <c r="E196" s="193"/>
      <c r="F196" s="173"/>
    </row>
    <row r="197" spans="1:6" hidden="1" x14ac:dyDescent="0.2">
      <c r="A197" s="52"/>
      <c r="B197" s="60" t="s">
        <v>144</v>
      </c>
      <c r="C197" s="53">
        <f t="shared" si="7"/>
        <v>0</v>
      </c>
      <c r="D197" s="64"/>
      <c r="E197" s="193"/>
      <c r="F197" s="173"/>
    </row>
    <row r="198" spans="1:6" hidden="1" x14ac:dyDescent="0.2">
      <c r="A198" s="52"/>
      <c r="B198" s="60" t="s">
        <v>145</v>
      </c>
      <c r="C198" s="53">
        <f t="shared" si="7"/>
        <v>0</v>
      </c>
      <c r="D198" s="64"/>
      <c r="E198" s="193"/>
      <c r="F198" s="173"/>
    </row>
    <row r="199" spans="1:6" hidden="1" x14ac:dyDescent="0.2">
      <c r="A199" s="52">
        <v>101</v>
      </c>
      <c r="B199" s="60" t="s">
        <v>146</v>
      </c>
      <c r="C199" s="53">
        <f t="shared" si="7"/>
        <v>0</v>
      </c>
      <c r="D199" s="61"/>
      <c r="E199" s="193"/>
      <c r="F199" s="173"/>
    </row>
    <row r="200" spans="1:6" x14ac:dyDescent="0.2">
      <c r="A200" s="52">
        <v>101</v>
      </c>
      <c r="B200" s="60" t="s">
        <v>147</v>
      </c>
      <c r="C200" s="53">
        <f t="shared" si="7"/>
        <v>118</v>
      </c>
      <c r="D200" s="64">
        <v>118</v>
      </c>
      <c r="E200" s="193"/>
      <c r="F200" s="173"/>
    </row>
    <row r="201" spans="1:6" hidden="1" x14ac:dyDescent="0.2">
      <c r="A201" s="52">
        <v>101</v>
      </c>
      <c r="B201" s="60" t="s">
        <v>148</v>
      </c>
      <c r="C201" s="53">
        <f t="shared" si="7"/>
        <v>0</v>
      </c>
      <c r="D201" s="64"/>
      <c r="E201" s="193"/>
      <c r="F201" s="173"/>
    </row>
    <row r="202" spans="1:6" hidden="1" x14ac:dyDescent="0.2">
      <c r="A202" s="52" t="s">
        <v>60</v>
      </c>
      <c r="B202" s="60" t="s">
        <v>149</v>
      </c>
      <c r="C202" s="53">
        <f t="shared" si="7"/>
        <v>0</v>
      </c>
      <c r="D202" s="64"/>
      <c r="E202" s="193"/>
      <c r="F202" s="173"/>
    </row>
    <row r="203" spans="1:6" hidden="1" x14ac:dyDescent="0.2">
      <c r="A203" s="52">
        <v>101</v>
      </c>
      <c r="B203" s="60" t="s">
        <v>150</v>
      </c>
      <c r="C203" s="53">
        <f t="shared" si="7"/>
        <v>0</v>
      </c>
      <c r="D203" s="64"/>
      <c r="E203" s="193"/>
      <c r="F203" s="173"/>
    </row>
    <row r="204" spans="1:6" hidden="1" x14ac:dyDescent="0.2">
      <c r="A204" s="52" t="s">
        <v>60</v>
      </c>
      <c r="B204" s="60" t="s">
        <v>151</v>
      </c>
      <c r="C204" s="53">
        <f t="shared" si="7"/>
        <v>0</v>
      </c>
      <c r="D204" s="64"/>
      <c r="E204" s="193"/>
      <c r="F204" s="173"/>
    </row>
    <row r="205" spans="1:6" hidden="1" x14ac:dyDescent="0.2">
      <c r="A205" s="52" t="s">
        <v>60</v>
      </c>
      <c r="B205" s="60" t="s">
        <v>152</v>
      </c>
      <c r="C205" s="53">
        <f t="shared" si="7"/>
        <v>0</v>
      </c>
      <c r="D205" s="64"/>
      <c r="E205" s="193"/>
      <c r="F205" s="173"/>
    </row>
    <row r="206" spans="1:6" hidden="1" x14ac:dyDescent="0.2">
      <c r="A206" s="52" t="s">
        <v>60</v>
      </c>
      <c r="B206" s="60" t="s">
        <v>153</v>
      </c>
      <c r="C206" s="53">
        <f t="shared" si="7"/>
        <v>0</v>
      </c>
      <c r="D206" s="64"/>
      <c r="E206" s="193"/>
      <c r="F206" s="173"/>
    </row>
    <row r="207" spans="1:6" x14ac:dyDescent="0.2">
      <c r="A207" s="52">
        <v>101</v>
      </c>
      <c r="B207" s="60" t="s">
        <v>497</v>
      </c>
      <c r="C207" s="53"/>
      <c r="D207" s="64">
        <f>23+152</f>
        <v>175</v>
      </c>
      <c r="E207" s="193"/>
      <c r="F207" s="173"/>
    </row>
    <row r="208" spans="1:6" x14ac:dyDescent="0.2">
      <c r="A208" s="52">
        <v>101</v>
      </c>
      <c r="B208" s="60" t="s">
        <v>154</v>
      </c>
      <c r="C208" s="53">
        <f t="shared" ref="C208:C251" si="8">SUM(D208:E208)</f>
        <v>595</v>
      </c>
      <c r="D208" s="84">
        <v>595</v>
      </c>
      <c r="E208" s="193"/>
      <c r="F208" s="173"/>
    </row>
    <row r="209" spans="1:6" hidden="1" x14ac:dyDescent="0.2">
      <c r="A209" s="52" t="s">
        <v>60</v>
      </c>
      <c r="B209" s="60" t="s">
        <v>155</v>
      </c>
      <c r="C209" s="53">
        <f t="shared" si="8"/>
        <v>0</v>
      </c>
      <c r="D209" s="64"/>
      <c r="E209" s="193"/>
      <c r="F209" s="173"/>
    </row>
    <row r="210" spans="1:6" hidden="1" x14ac:dyDescent="0.2">
      <c r="A210" s="52">
        <v>101</v>
      </c>
      <c r="B210" s="60" t="s">
        <v>156</v>
      </c>
      <c r="C210" s="53">
        <f t="shared" si="8"/>
        <v>0</v>
      </c>
      <c r="D210" s="64"/>
      <c r="E210" s="193"/>
      <c r="F210" s="173"/>
    </row>
    <row r="211" spans="1:6" hidden="1" x14ac:dyDescent="0.2">
      <c r="A211" s="52">
        <v>101</v>
      </c>
      <c r="B211" s="60" t="s">
        <v>126</v>
      </c>
      <c r="C211" s="53">
        <f t="shared" si="8"/>
        <v>0</v>
      </c>
      <c r="D211" s="64"/>
      <c r="E211" s="193"/>
      <c r="F211" s="173"/>
    </row>
    <row r="212" spans="1:6" hidden="1" x14ac:dyDescent="0.2">
      <c r="A212" s="52">
        <v>101</v>
      </c>
      <c r="B212" s="60" t="s">
        <v>157</v>
      </c>
      <c r="C212" s="53">
        <f t="shared" si="8"/>
        <v>0</v>
      </c>
      <c r="D212" s="64"/>
      <c r="E212" s="193"/>
      <c r="F212" s="173"/>
    </row>
    <row r="213" spans="1:6" hidden="1" x14ac:dyDescent="0.2">
      <c r="A213" s="52">
        <v>101</v>
      </c>
      <c r="B213" s="60" t="s">
        <v>158</v>
      </c>
      <c r="C213" s="53">
        <f t="shared" si="8"/>
        <v>0</v>
      </c>
      <c r="D213" s="61"/>
      <c r="E213" s="193"/>
      <c r="F213" s="173"/>
    </row>
    <row r="214" spans="1:6" hidden="1" x14ac:dyDescent="0.2">
      <c r="A214" s="52">
        <v>101</v>
      </c>
      <c r="B214" s="60" t="s">
        <v>135</v>
      </c>
      <c r="C214" s="53">
        <f t="shared" si="8"/>
        <v>0</v>
      </c>
      <c r="D214" s="64"/>
      <c r="E214" s="193"/>
      <c r="F214" s="173"/>
    </row>
    <row r="215" spans="1:6" x14ac:dyDescent="0.2">
      <c r="A215" s="52" t="s">
        <v>60</v>
      </c>
      <c r="B215" s="60" t="s">
        <v>159</v>
      </c>
      <c r="C215" s="53">
        <f t="shared" si="8"/>
        <v>3</v>
      </c>
      <c r="D215" s="64">
        <v>3</v>
      </c>
      <c r="E215" s="193"/>
      <c r="F215" s="173"/>
    </row>
    <row r="216" spans="1:6" hidden="1" x14ac:dyDescent="0.2">
      <c r="A216" s="52" t="s">
        <v>60</v>
      </c>
      <c r="B216" s="60" t="s">
        <v>160</v>
      </c>
      <c r="C216" s="53">
        <f t="shared" si="8"/>
        <v>0</v>
      </c>
      <c r="D216" s="64"/>
      <c r="E216" s="193"/>
      <c r="F216" s="173"/>
    </row>
    <row r="217" spans="1:6" x14ac:dyDescent="0.2">
      <c r="A217" s="52" t="s">
        <v>60</v>
      </c>
      <c r="B217" s="60" t="s">
        <v>72</v>
      </c>
      <c r="C217" s="53">
        <f t="shared" si="8"/>
        <v>86</v>
      </c>
      <c r="D217" s="64">
        <f>52+34</f>
        <v>86</v>
      </c>
      <c r="E217" s="193"/>
      <c r="F217" s="173"/>
    </row>
    <row r="218" spans="1:6" hidden="1" x14ac:dyDescent="0.2">
      <c r="A218" s="52" t="s">
        <v>60</v>
      </c>
      <c r="B218" s="60" t="s">
        <v>161</v>
      </c>
      <c r="C218" s="53">
        <f t="shared" si="8"/>
        <v>0</v>
      </c>
      <c r="D218" s="64"/>
      <c r="E218" s="193"/>
      <c r="F218" s="173"/>
    </row>
    <row r="219" spans="1:6" x14ac:dyDescent="0.2">
      <c r="A219" s="52" t="s">
        <v>60</v>
      </c>
      <c r="B219" s="51" t="s">
        <v>82</v>
      </c>
      <c r="C219" s="53">
        <f t="shared" si="8"/>
        <v>344</v>
      </c>
      <c r="D219" s="84">
        <v>344</v>
      </c>
      <c r="E219" s="193"/>
      <c r="F219" s="173"/>
    </row>
    <row r="220" spans="1:6" x14ac:dyDescent="0.2">
      <c r="A220" s="55">
        <v>101</v>
      </c>
      <c r="B220" s="56" t="s">
        <v>68</v>
      </c>
      <c r="C220" s="57">
        <f t="shared" si="8"/>
        <v>2147</v>
      </c>
      <c r="D220" s="58">
        <f>SUM(D190:D219)</f>
        <v>2147</v>
      </c>
      <c r="E220" s="191">
        <f>SUM(E190:E219)</f>
        <v>0</v>
      </c>
      <c r="F220" s="173"/>
    </row>
    <row r="221" spans="1:6" s="33" customFormat="1" hidden="1" x14ac:dyDescent="0.2">
      <c r="A221" s="59" t="s">
        <v>163</v>
      </c>
      <c r="B221" s="51" t="s">
        <v>141</v>
      </c>
      <c r="C221" s="53">
        <f t="shared" si="8"/>
        <v>0</v>
      </c>
      <c r="D221" s="54"/>
      <c r="E221" s="192"/>
      <c r="F221" s="139"/>
    </row>
    <row r="222" spans="1:6" s="33" customFormat="1" hidden="1" x14ac:dyDescent="0.2">
      <c r="A222" s="59"/>
      <c r="B222" s="51" t="s">
        <v>164</v>
      </c>
      <c r="C222" s="53">
        <f t="shared" si="8"/>
        <v>0</v>
      </c>
      <c r="D222" s="54"/>
      <c r="E222" s="192"/>
      <c r="F222" s="139"/>
    </row>
    <row r="223" spans="1:6" x14ac:dyDescent="0.2">
      <c r="A223" s="52">
        <v>102</v>
      </c>
      <c r="B223" s="60" t="s">
        <v>147</v>
      </c>
      <c r="C223" s="53">
        <f t="shared" si="8"/>
        <v>33</v>
      </c>
      <c r="D223" s="54">
        <v>33</v>
      </c>
      <c r="E223" s="193"/>
      <c r="F223" s="173"/>
    </row>
    <row r="224" spans="1:6" hidden="1" x14ac:dyDescent="0.2">
      <c r="A224" s="52"/>
      <c r="B224" s="60" t="s">
        <v>165</v>
      </c>
      <c r="C224" s="53">
        <f t="shared" si="8"/>
        <v>0</v>
      </c>
      <c r="D224" s="64"/>
      <c r="E224" s="193"/>
      <c r="F224" s="173"/>
    </row>
    <row r="225" spans="1:6" hidden="1" x14ac:dyDescent="0.2">
      <c r="A225" s="52">
        <v>102</v>
      </c>
      <c r="B225" s="60" t="s">
        <v>166</v>
      </c>
      <c r="C225" s="53">
        <f t="shared" si="8"/>
        <v>0</v>
      </c>
      <c r="D225" s="64"/>
      <c r="E225" s="193"/>
      <c r="F225" s="173"/>
    </row>
    <row r="226" spans="1:6" hidden="1" x14ac:dyDescent="0.2">
      <c r="A226" s="52">
        <v>102</v>
      </c>
      <c r="B226" s="60" t="s">
        <v>167</v>
      </c>
      <c r="C226" s="53">
        <f t="shared" si="8"/>
        <v>0</v>
      </c>
      <c r="D226" s="64"/>
      <c r="E226" s="193"/>
      <c r="F226" s="173"/>
    </row>
    <row r="227" spans="1:6" hidden="1" x14ac:dyDescent="0.2">
      <c r="A227" s="52" t="s">
        <v>163</v>
      </c>
      <c r="B227" s="60" t="s">
        <v>168</v>
      </c>
      <c r="C227" s="53">
        <f t="shared" si="8"/>
        <v>0</v>
      </c>
      <c r="D227" s="64"/>
      <c r="E227" s="193"/>
      <c r="F227" s="173"/>
    </row>
    <row r="228" spans="1:6" x14ac:dyDescent="0.2">
      <c r="A228" s="86" t="s">
        <v>163</v>
      </c>
      <c r="B228" s="60" t="s">
        <v>169</v>
      </c>
      <c r="C228" s="53">
        <f t="shared" si="8"/>
        <v>360</v>
      </c>
      <c r="D228" s="64">
        <v>360</v>
      </c>
      <c r="E228" s="193"/>
      <c r="F228" s="173"/>
    </row>
    <row r="229" spans="1:6" hidden="1" x14ac:dyDescent="0.2">
      <c r="A229" s="86"/>
      <c r="B229" s="60" t="s">
        <v>170</v>
      </c>
      <c r="C229" s="53">
        <f t="shared" si="8"/>
        <v>0</v>
      </c>
      <c r="D229" s="64"/>
      <c r="E229" s="193"/>
      <c r="F229" s="173"/>
    </row>
    <row r="230" spans="1:6" x14ac:dyDescent="0.2">
      <c r="A230" s="86" t="s">
        <v>163</v>
      </c>
      <c r="B230" s="60" t="s">
        <v>171</v>
      </c>
      <c r="C230" s="53">
        <f t="shared" si="8"/>
        <v>7000</v>
      </c>
      <c r="D230" s="64">
        <v>7000</v>
      </c>
      <c r="E230" s="193"/>
      <c r="F230" s="173"/>
    </row>
    <row r="231" spans="1:6" hidden="1" x14ac:dyDescent="0.2">
      <c r="A231" s="86" t="s">
        <v>163</v>
      </c>
      <c r="B231" s="87" t="s">
        <v>172</v>
      </c>
      <c r="C231" s="53">
        <f t="shared" si="8"/>
        <v>0</v>
      </c>
      <c r="D231" s="64"/>
      <c r="E231" s="193"/>
      <c r="F231" s="173"/>
    </row>
    <row r="232" spans="1:6" hidden="1" x14ac:dyDescent="0.2">
      <c r="A232" s="52" t="s">
        <v>163</v>
      </c>
      <c r="B232" s="60" t="s">
        <v>173</v>
      </c>
      <c r="C232" s="53">
        <f t="shared" si="8"/>
        <v>0</v>
      </c>
      <c r="D232" s="64"/>
      <c r="E232" s="193"/>
      <c r="F232" s="173"/>
    </row>
    <row r="233" spans="1:6" hidden="1" x14ac:dyDescent="0.2">
      <c r="A233" s="86"/>
      <c r="B233" s="87" t="s">
        <v>174</v>
      </c>
      <c r="C233" s="53">
        <f t="shared" si="8"/>
        <v>0</v>
      </c>
      <c r="D233" s="64"/>
      <c r="E233" s="193"/>
      <c r="F233" s="173"/>
    </row>
    <row r="234" spans="1:6" hidden="1" x14ac:dyDescent="0.2">
      <c r="A234" s="52" t="s">
        <v>163</v>
      </c>
      <c r="B234" s="60" t="s">
        <v>72</v>
      </c>
      <c r="C234" s="53">
        <f t="shared" si="8"/>
        <v>0</v>
      </c>
      <c r="D234" s="61"/>
      <c r="E234" s="193"/>
      <c r="F234" s="173"/>
    </row>
    <row r="235" spans="1:6" x14ac:dyDescent="0.2">
      <c r="A235" s="52" t="s">
        <v>163</v>
      </c>
      <c r="B235" s="51" t="s">
        <v>82</v>
      </c>
      <c r="C235" s="53">
        <f t="shared" si="8"/>
        <v>1996</v>
      </c>
      <c r="D235" s="61">
        <v>1996</v>
      </c>
      <c r="E235" s="193"/>
      <c r="F235" s="173"/>
    </row>
    <row r="236" spans="1:6" x14ac:dyDescent="0.2">
      <c r="A236" s="55">
        <v>102</v>
      </c>
      <c r="B236" s="56" t="s">
        <v>68</v>
      </c>
      <c r="C236" s="57">
        <f t="shared" si="8"/>
        <v>9389</v>
      </c>
      <c r="D236" s="58">
        <f>SUM(D221:D235)</f>
        <v>9389</v>
      </c>
      <c r="E236" s="191">
        <f>SUM(E221:E235)</f>
        <v>0</v>
      </c>
      <c r="F236" s="173"/>
    </row>
    <row r="237" spans="1:6" hidden="1" x14ac:dyDescent="0.2">
      <c r="A237" s="59" t="s">
        <v>175</v>
      </c>
      <c r="B237" s="51" t="s">
        <v>176</v>
      </c>
      <c r="C237" s="53">
        <f t="shared" si="8"/>
        <v>0</v>
      </c>
      <c r="D237" s="54"/>
      <c r="E237" s="192"/>
      <c r="F237" s="173"/>
    </row>
    <row r="238" spans="1:6" hidden="1" x14ac:dyDescent="0.2">
      <c r="A238" s="55" t="s">
        <v>175</v>
      </c>
      <c r="B238" s="56" t="s">
        <v>68</v>
      </c>
      <c r="C238" s="57">
        <f t="shared" si="8"/>
        <v>0</v>
      </c>
      <c r="D238" s="58">
        <f>SUM(D237)</f>
        <v>0</v>
      </c>
      <c r="E238" s="191">
        <f>SUM(E237)</f>
        <v>0</v>
      </c>
      <c r="F238" s="173"/>
    </row>
    <row r="239" spans="1:6" s="33" customFormat="1" hidden="1" x14ac:dyDescent="0.2">
      <c r="A239" s="59" t="s">
        <v>177</v>
      </c>
      <c r="B239" s="51" t="s">
        <v>178</v>
      </c>
      <c r="C239" s="53">
        <f t="shared" si="8"/>
        <v>0</v>
      </c>
      <c r="D239" s="54"/>
      <c r="E239" s="192"/>
      <c r="F239" s="139"/>
    </row>
    <row r="240" spans="1:6" s="33" customFormat="1" hidden="1" x14ac:dyDescent="0.2">
      <c r="A240" s="59" t="s">
        <v>177</v>
      </c>
      <c r="B240" s="51" t="s">
        <v>179</v>
      </c>
      <c r="C240" s="53">
        <f t="shared" si="8"/>
        <v>0</v>
      </c>
      <c r="D240" s="54"/>
      <c r="E240" s="192"/>
      <c r="F240" s="139"/>
    </row>
    <row r="241" spans="1:6" hidden="1" x14ac:dyDescent="0.2">
      <c r="A241" s="52" t="s">
        <v>177</v>
      </c>
      <c r="B241" s="60" t="s">
        <v>180</v>
      </c>
      <c r="C241" s="53">
        <f t="shared" si="8"/>
        <v>0</v>
      </c>
      <c r="D241" s="64"/>
      <c r="E241" s="193"/>
      <c r="F241" s="173"/>
    </row>
    <row r="242" spans="1:6" hidden="1" x14ac:dyDescent="0.2">
      <c r="A242" s="52" t="s">
        <v>177</v>
      </c>
      <c r="B242" s="60" t="s">
        <v>181</v>
      </c>
      <c r="C242" s="53">
        <f t="shared" si="8"/>
        <v>0</v>
      </c>
      <c r="D242" s="64"/>
      <c r="E242" s="193"/>
      <c r="F242" s="173"/>
    </row>
    <row r="243" spans="1:6" hidden="1" x14ac:dyDescent="0.2">
      <c r="A243" s="52" t="s">
        <v>177</v>
      </c>
      <c r="B243" s="60" t="s">
        <v>182</v>
      </c>
      <c r="C243" s="53">
        <f t="shared" si="8"/>
        <v>0</v>
      </c>
      <c r="D243" s="64"/>
      <c r="E243" s="193"/>
      <c r="F243" s="173"/>
    </row>
    <row r="244" spans="1:6" hidden="1" x14ac:dyDescent="0.2">
      <c r="A244" s="52" t="s">
        <v>177</v>
      </c>
      <c r="B244" s="60" t="s">
        <v>183</v>
      </c>
      <c r="C244" s="53">
        <f t="shared" si="8"/>
        <v>0</v>
      </c>
      <c r="D244" s="64"/>
      <c r="E244" s="193"/>
      <c r="F244" s="173"/>
    </row>
    <row r="245" spans="1:6" hidden="1" x14ac:dyDescent="0.2">
      <c r="A245" s="52" t="s">
        <v>177</v>
      </c>
      <c r="B245" s="60" t="s">
        <v>184</v>
      </c>
      <c r="C245" s="53">
        <f t="shared" si="8"/>
        <v>0</v>
      </c>
      <c r="D245" s="64"/>
      <c r="E245" s="193"/>
      <c r="F245" s="173"/>
    </row>
    <row r="246" spans="1:6" hidden="1" x14ac:dyDescent="0.2">
      <c r="A246" s="52" t="s">
        <v>177</v>
      </c>
      <c r="B246" s="60" t="s">
        <v>185</v>
      </c>
      <c r="C246" s="53">
        <f t="shared" si="8"/>
        <v>0</v>
      </c>
      <c r="D246" s="64"/>
      <c r="E246" s="193"/>
      <c r="F246" s="173"/>
    </row>
    <row r="247" spans="1:6" hidden="1" x14ac:dyDescent="0.2">
      <c r="A247" s="52" t="s">
        <v>177</v>
      </c>
      <c r="B247" s="60" t="s">
        <v>186</v>
      </c>
      <c r="C247" s="53">
        <f t="shared" si="8"/>
        <v>0</v>
      </c>
      <c r="D247" s="64"/>
      <c r="E247" s="193"/>
      <c r="F247" s="173"/>
    </row>
    <row r="248" spans="1:6" x14ac:dyDescent="0.2">
      <c r="A248" s="52" t="s">
        <v>177</v>
      </c>
      <c r="B248" s="60" t="s">
        <v>187</v>
      </c>
      <c r="C248" s="53">
        <f t="shared" si="8"/>
        <v>351</v>
      </c>
      <c r="D248" s="64">
        <v>351</v>
      </c>
      <c r="E248" s="193"/>
      <c r="F248" s="173"/>
    </row>
    <row r="249" spans="1:6" hidden="1" x14ac:dyDescent="0.2">
      <c r="A249" s="52" t="s">
        <v>177</v>
      </c>
      <c r="B249" s="60" t="s">
        <v>188</v>
      </c>
      <c r="C249" s="53">
        <f t="shared" si="8"/>
        <v>0</v>
      </c>
      <c r="D249" s="61"/>
      <c r="E249" s="193"/>
      <c r="F249" s="173"/>
    </row>
    <row r="250" spans="1:6" hidden="1" x14ac:dyDescent="0.2">
      <c r="A250" s="52" t="s">
        <v>177</v>
      </c>
      <c r="B250" s="60" t="s">
        <v>189</v>
      </c>
      <c r="C250" s="53">
        <f t="shared" si="8"/>
        <v>0</v>
      </c>
      <c r="D250" s="61"/>
      <c r="E250" s="193"/>
      <c r="F250" s="173"/>
    </row>
    <row r="251" spans="1:6" hidden="1" x14ac:dyDescent="0.2">
      <c r="A251" s="52" t="s">
        <v>177</v>
      </c>
      <c r="B251" s="60" t="s">
        <v>190</v>
      </c>
      <c r="C251" s="53">
        <f t="shared" si="8"/>
        <v>0</v>
      </c>
      <c r="D251" s="61"/>
      <c r="E251" s="193"/>
      <c r="F251" s="173"/>
    </row>
    <row r="252" spans="1:6" hidden="1" x14ac:dyDescent="0.2">
      <c r="A252" s="52"/>
      <c r="B252" s="60" t="s">
        <v>191</v>
      </c>
      <c r="C252" s="53"/>
      <c r="D252" s="61"/>
      <c r="E252" s="193"/>
      <c r="F252" s="173"/>
    </row>
    <row r="253" spans="1:6" hidden="1" x14ac:dyDescent="0.2">
      <c r="A253" s="52" t="s">
        <v>177</v>
      </c>
      <c r="B253" s="60" t="s">
        <v>192</v>
      </c>
      <c r="C253" s="53">
        <f t="shared" ref="C253:C271" si="9">SUM(D253:E253)</f>
        <v>0</v>
      </c>
      <c r="D253" s="61"/>
      <c r="E253" s="193"/>
      <c r="F253" s="173"/>
    </row>
    <row r="254" spans="1:6" s="33" customFormat="1" x14ac:dyDescent="0.2">
      <c r="A254" s="59" t="s">
        <v>177</v>
      </c>
      <c r="B254" s="51" t="s">
        <v>82</v>
      </c>
      <c r="C254" s="53">
        <f t="shared" si="9"/>
        <v>95</v>
      </c>
      <c r="D254" s="54">
        <v>95</v>
      </c>
      <c r="E254" s="192"/>
      <c r="F254" s="139"/>
    </row>
    <row r="255" spans="1:6" x14ac:dyDescent="0.2">
      <c r="A255" s="55">
        <v>105</v>
      </c>
      <c r="B255" s="56" t="s">
        <v>68</v>
      </c>
      <c r="C255" s="57">
        <f t="shared" si="9"/>
        <v>446</v>
      </c>
      <c r="D255" s="58">
        <f>SUM(D239:D254)</f>
        <v>446</v>
      </c>
      <c r="E255" s="191">
        <f>SUM(E239:E254)</f>
        <v>0</v>
      </c>
      <c r="F255" s="173"/>
    </row>
    <row r="256" spans="1:6" hidden="1" x14ac:dyDescent="0.2">
      <c r="A256" s="52" t="s">
        <v>61</v>
      </c>
      <c r="B256" s="60" t="s">
        <v>193</v>
      </c>
      <c r="C256" s="53">
        <f t="shared" si="9"/>
        <v>0</v>
      </c>
      <c r="D256" s="61"/>
      <c r="E256" s="193"/>
      <c r="F256" s="173"/>
    </row>
    <row r="257" spans="1:6" hidden="1" x14ac:dyDescent="0.2">
      <c r="A257" s="55" t="s">
        <v>61</v>
      </c>
      <c r="B257" s="56" t="s">
        <v>68</v>
      </c>
      <c r="C257" s="88">
        <f t="shared" si="9"/>
        <v>0</v>
      </c>
      <c r="D257" s="58">
        <f>SUM(D256)</f>
        <v>0</v>
      </c>
      <c r="E257" s="191">
        <f>SUM(E256)</f>
        <v>0</v>
      </c>
      <c r="F257" s="173"/>
    </row>
    <row r="258" spans="1:6" s="33" customFormat="1" hidden="1" x14ac:dyDescent="0.2">
      <c r="A258" s="59" t="s">
        <v>194</v>
      </c>
      <c r="B258" s="51" t="s">
        <v>195</v>
      </c>
      <c r="C258" s="53">
        <f t="shared" si="9"/>
        <v>0</v>
      </c>
      <c r="D258" s="54"/>
      <c r="E258" s="192"/>
      <c r="F258" s="139"/>
    </row>
    <row r="259" spans="1:6" s="33" customFormat="1" hidden="1" x14ac:dyDescent="0.2">
      <c r="A259" s="59" t="s">
        <v>194</v>
      </c>
      <c r="B259" s="51" t="s">
        <v>196</v>
      </c>
      <c r="C259" s="53">
        <f t="shared" si="9"/>
        <v>0</v>
      </c>
      <c r="D259" s="54"/>
      <c r="E259" s="192"/>
      <c r="F259" s="139"/>
    </row>
    <row r="260" spans="1:6" s="33" customFormat="1" hidden="1" x14ac:dyDescent="0.2">
      <c r="A260" s="59" t="s">
        <v>194</v>
      </c>
      <c r="B260" s="51" t="s">
        <v>197</v>
      </c>
      <c r="C260" s="53">
        <f t="shared" si="9"/>
        <v>0</v>
      </c>
      <c r="D260" s="54"/>
      <c r="E260" s="192"/>
      <c r="F260" s="139"/>
    </row>
    <row r="261" spans="1:6" s="33" customFormat="1" hidden="1" x14ac:dyDescent="0.2">
      <c r="A261" s="59" t="s">
        <v>194</v>
      </c>
      <c r="B261" s="51" t="s">
        <v>198</v>
      </c>
      <c r="C261" s="53">
        <f t="shared" si="9"/>
        <v>0</v>
      </c>
      <c r="D261" s="54"/>
      <c r="E261" s="192"/>
      <c r="F261" s="139"/>
    </row>
    <row r="262" spans="1:6" s="33" customFormat="1" hidden="1" x14ac:dyDescent="0.2">
      <c r="A262" s="59" t="s">
        <v>194</v>
      </c>
      <c r="B262" s="51" t="s">
        <v>199</v>
      </c>
      <c r="C262" s="53">
        <f t="shared" si="9"/>
        <v>0</v>
      </c>
      <c r="D262" s="54"/>
      <c r="E262" s="192"/>
      <c r="F262" s="139"/>
    </row>
    <row r="263" spans="1:6" s="33" customFormat="1" hidden="1" x14ac:dyDescent="0.2">
      <c r="A263" s="59" t="s">
        <v>194</v>
      </c>
      <c r="B263" s="51" t="s">
        <v>82</v>
      </c>
      <c r="C263" s="53">
        <f t="shared" si="9"/>
        <v>0</v>
      </c>
      <c r="D263" s="54"/>
      <c r="E263" s="192"/>
      <c r="F263" s="139"/>
    </row>
    <row r="264" spans="1:6" hidden="1" x14ac:dyDescent="0.2">
      <c r="A264" s="55" t="s">
        <v>194</v>
      </c>
      <c r="B264" s="56" t="s">
        <v>68</v>
      </c>
      <c r="C264" s="57">
        <f t="shared" si="9"/>
        <v>0</v>
      </c>
      <c r="D264" s="58">
        <f>SUM(D258:D263)</f>
        <v>0</v>
      </c>
      <c r="E264" s="191">
        <f>SUM(E258:E263)</f>
        <v>0</v>
      </c>
      <c r="F264" s="173"/>
    </row>
    <row r="265" spans="1:6" hidden="1" x14ac:dyDescent="0.2">
      <c r="A265" s="52">
        <v>112</v>
      </c>
      <c r="B265" s="60" t="s">
        <v>200</v>
      </c>
      <c r="C265" s="53">
        <f t="shared" si="9"/>
        <v>0</v>
      </c>
      <c r="D265" s="64"/>
      <c r="E265" s="193"/>
      <c r="F265" s="173"/>
    </row>
    <row r="266" spans="1:6" hidden="1" x14ac:dyDescent="0.2">
      <c r="A266" s="52">
        <v>112</v>
      </c>
      <c r="B266" s="60" t="s">
        <v>72</v>
      </c>
      <c r="C266" s="53">
        <f t="shared" si="9"/>
        <v>0</v>
      </c>
      <c r="D266" s="64"/>
      <c r="E266" s="193"/>
      <c r="F266" s="173"/>
    </row>
    <row r="267" spans="1:6" hidden="1" x14ac:dyDescent="0.2">
      <c r="A267" s="52" t="s">
        <v>201</v>
      </c>
      <c r="B267" s="51" t="s">
        <v>82</v>
      </c>
      <c r="C267" s="53">
        <f t="shared" si="9"/>
        <v>0</v>
      </c>
      <c r="D267" s="64"/>
      <c r="E267" s="193"/>
      <c r="F267" s="173"/>
    </row>
    <row r="268" spans="1:6" hidden="1" x14ac:dyDescent="0.2">
      <c r="A268" s="55">
        <v>112</v>
      </c>
      <c r="B268" s="56" t="s">
        <v>68</v>
      </c>
      <c r="C268" s="57">
        <f t="shared" si="9"/>
        <v>0</v>
      </c>
      <c r="D268" s="58">
        <f>SUM(D265:D267)</f>
        <v>0</v>
      </c>
      <c r="E268" s="191">
        <f>SUM(E265:E267)</f>
        <v>0</v>
      </c>
      <c r="F268" s="173"/>
    </row>
    <row r="269" spans="1:6" hidden="1" x14ac:dyDescent="0.2">
      <c r="A269" s="52">
        <v>120</v>
      </c>
      <c r="B269" s="60" t="s">
        <v>88</v>
      </c>
      <c r="C269" s="53">
        <f t="shared" si="9"/>
        <v>0</v>
      </c>
      <c r="D269" s="61"/>
      <c r="E269" s="193"/>
      <c r="F269" s="173"/>
    </row>
    <row r="270" spans="1:6" hidden="1" x14ac:dyDescent="0.2">
      <c r="A270" s="52" t="s">
        <v>202</v>
      </c>
      <c r="B270" s="60" t="s">
        <v>203</v>
      </c>
      <c r="C270" s="53">
        <f t="shared" si="9"/>
        <v>0</v>
      </c>
      <c r="D270" s="61"/>
      <c r="E270" s="193"/>
      <c r="F270" s="173"/>
    </row>
    <row r="271" spans="1:6" hidden="1" x14ac:dyDescent="0.2">
      <c r="A271" s="86" t="s">
        <v>202</v>
      </c>
      <c r="B271" s="87" t="s">
        <v>204</v>
      </c>
      <c r="C271" s="70">
        <f t="shared" si="9"/>
        <v>0</v>
      </c>
      <c r="D271" s="61"/>
      <c r="E271" s="193"/>
      <c r="F271" s="173"/>
    </row>
    <row r="272" spans="1:6" hidden="1" x14ac:dyDescent="0.2">
      <c r="A272" s="52" t="s">
        <v>202</v>
      </c>
      <c r="B272" s="89" t="s">
        <v>205</v>
      </c>
      <c r="C272" s="53"/>
      <c r="D272" s="61"/>
      <c r="E272" s="193"/>
      <c r="F272" s="173"/>
    </row>
    <row r="273" spans="1:6" hidden="1" x14ac:dyDescent="0.2">
      <c r="A273" s="52" t="s">
        <v>202</v>
      </c>
      <c r="B273" s="51" t="s">
        <v>82</v>
      </c>
      <c r="C273" s="53">
        <f t="shared" ref="C273:C278" si="10">SUM(D273:E273)</f>
        <v>0</v>
      </c>
      <c r="D273" s="61"/>
      <c r="E273" s="193"/>
      <c r="F273" s="173"/>
    </row>
    <row r="274" spans="1:6" hidden="1" x14ac:dyDescent="0.2">
      <c r="A274" s="55">
        <v>120</v>
      </c>
      <c r="B274" s="56" t="s">
        <v>68</v>
      </c>
      <c r="C274" s="57">
        <f t="shared" si="10"/>
        <v>0</v>
      </c>
      <c r="D274" s="58">
        <f>SUM(D269:D273)</f>
        <v>0</v>
      </c>
      <c r="E274" s="191">
        <f>SUM(E269:E273)</f>
        <v>0</v>
      </c>
      <c r="F274" s="173"/>
    </row>
    <row r="275" spans="1:6" hidden="1" x14ac:dyDescent="0.2">
      <c r="A275" s="59" t="s">
        <v>206</v>
      </c>
      <c r="B275" s="51" t="s">
        <v>207</v>
      </c>
      <c r="C275" s="53">
        <f t="shared" si="10"/>
        <v>0</v>
      </c>
      <c r="D275" s="54"/>
      <c r="E275" s="192"/>
      <c r="F275" s="173"/>
    </row>
    <row r="276" spans="1:6" hidden="1" x14ac:dyDescent="0.2">
      <c r="A276" s="59" t="s">
        <v>206</v>
      </c>
      <c r="B276" s="51" t="s">
        <v>208</v>
      </c>
      <c r="C276" s="53">
        <f t="shared" si="10"/>
        <v>0</v>
      </c>
      <c r="D276" s="54"/>
      <c r="E276" s="192"/>
      <c r="F276" s="173"/>
    </row>
    <row r="277" spans="1:6" hidden="1" x14ac:dyDescent="0.2">
      <c r="A277" s="59" t="s">
        <v>206</v>
      </c>
      <c r="B277" s="51" t="s">
        <v>209</v>
      </c>
      <c r="C277" s="53">
        <f t="shared" si="10"/>
        <v>0</v>
      </c>
      <c r="D277" s="54"/>
      <c r="E277" s="192"/>
      <c r="F277" s="173"/>
    </row>
    <row r="278" spans="1:6" hidden="1" x14ac:dyDescent="0.2">
      <c r="A278" s="59" t="s">
        <v>206</v>
      </c>
      <c r="B278" s="51" t="s">
        <v>210</v>
      </c>
      <c r="C278" s="53">
        <f t="shared" si="10"/>
        <v>0</v>
      </c>
      <c r="D278" s="54"/>
      <c r="E278" s="192"/>
      <c r="F278" s="173"/>
    </row>
    <row r="279" spans="1:6" hidden="1" x14ac:dyDescent="0.2">
      <c r="A279" s="52" t="s">
        <v>206</v>
      </c>
      <c r="B279" s="60" t="s">
        <v>211</v>
      </c>
      <c r="C279" s="53">
        <f>SUM(D279:D279)</f>
        <v>0</v>
      </c>
      <c r="D279" s="64"/>
      <c r="E279" s="183"/>
      <c r="F279" s="173"/>
    </row>
    <row r="280" spans="1:6" hidden="1" x14ac:dyDescent="0.2">
      <c r="A280" s="52" t="s">
        <v>206</v>
      </c>
      <c r="B280" s="60" t="s">
        <v>173</v>
      </c>
      <c r="C280" s="53">
        <f>SUM(D280:D280)</f>
        <v>0</v>
      </c>
      <c r="D280" s="64"/>
      <c r="E280" s="183"/>
      <c r="F280" s="173"/>
    </row>
    <row r="281" spans="1:6" hidden="1" x14ac:dyDescent="0.2">
      <c r="A281" s="52" t="s">
        <v>206</v>
      </c>
      <c r="B281" s="60" t="s">
        <v>212</v>
      </c>
      <c r="C281" s="53">
        <f>SUM(D281:D281)</f>
        <v>0</v>
      </c>
      <c r="D281" s="64"/>
      <c r="E281" s="183"/>
      <c r="F281" s="173"/>
    </row>
    <row r="282" spans="1:6" hidden="1" x14ac:dyDescent="0.2">
      <c r="A282" s="52" t="s">
        <v>206</v>
      </c>
      <c r="B282" s="60" t="s">
        <v>213</v>
      </c>
      <c r="C282" s="53">
        <f>SUM(D282:D282)</f>
        <v>0</v>
      </c>
      <c r="D282" s="61"/>
      <c r="E282" s="183"/>
      <c r="F282" s="173"/>
    </row>
    <row r="283" spans="1:6" hidden="1" x14ac:dyDescent="0.2">
      <c r="A283" s="52" t="s">
        <v>206</v>
      </c>
      <c r="B283" s="60" t="s">
        <v>214</v>
      </c>
      <c r="C283" s="53">
        <f>SUM(D283:D283)</f>
        <v>0</v>
      </c>
      <c r="D283" s="64"/>
      <c r="E283" s="183"/>
      <c r="F283" s="173"/>
    </row>
    <row r="284" spans="1:6" hidden="1" x14ac:dyDescent="0.2">
      <c r="A284" s="52" t="s">
        <v>206</v>
      </c>
      <c r="B284" s="60" t="s">
        <v>215</v>
      </c>
      <c r="C284" s="53">
        <f>SUM(D284:E284)</f>
        <v>0</v>
      </c>
      <c r="D284" s="64"/>
      <c r="E284" s="193"/>
      <c r="F284" s="173"/>
    </row>
    <row r="285" spans="1:6" hidden="1" x14ac:dyDescent="0.2">
      <c r="A285" s="52" t="s">
        <v>206</v>
      </c>
      <c r="B285" s="60" t="s">
        <v>216</v>
      </c>
      <c r="C285" s="53">
        <f>SUM(D285:E285)</f>
        <v>0</v>
      </c>
      <c r="D285" s="61"/>
      <c r="E285" s="193"/>
      <c r="F285" s="173"/>
    </row>
    <row r="286" spans="1:6" hidden="1" x14ac:dyDescent="0.2">
      <c r="A286" s="52" t="s">
        <v>206</v>
      </c>
      <c r="B286" s="60" t="s">
        <v>217</v>
      </c>
      <c r="C286" s="53"/>
      <c r="D286" s="61"/>
      <c r="E286" s="193"/>
      <c r="F286" s="173"/>
    </row>
    <row r="287" spans="1:6" hidden="1" x14ac:dyDescent="0.2">
      <c r="A287" s="52" t="s">
        <v>206</v>
      </c>
      <c r="B287" s="60" t="s">
        <v>218</v>
      </c>
      <c r="C287" s="53">
        <f t="shared" ref="C287:C333" si="11">SUM(D287:E287)</f>
        <v>0</v>
      </c>
      <c r="D287" s="61"/>
      <c r="E287" s="193"/>
      <c r="F287" s="173"/>
    </row>
    <row r="288" spans="1:6" hidden="1" x14ac:dyDescent="0.2">
      <c r="A288" s="52" t="s">
        <v>206</v>
      </c>
      <c r="B288" s="60" t="s">
        <v>219</v>
      </c>
      <c r="C288" s="53">
        <f t="shared" si="11"/>
        <v>0</v>
      </c>
      <c r="D288" s="64"/>
      <c r="E288" s="193"/>
      <c r="F288" s="173"/>
    </row>
    <row r="289" spans="1:6" hidden="1" x14ac:dyDescent="0.2">
      <c r="A289" s="52" t="s">
        <v>206</v>
      </c>
      <c r="B289" s="60" t="s">
        <v>220</v>
      </c>
      <c r="C289" s="53">
        <f t="shared" si="11"/>
        <v>0</v>
      </c>
      <c r="D289" s="64"/>
      <c r="E289" s="193"/>
      <c r="F289" s="173"/>
    </row>
    <row r="290" spans="1:6" hidden="1" x14ac:dyDescent="0.2">
      <c r="A290" s="52" t="s">
        <v>206</v>
      </c>
      <c r="B290" s="60" t="s">
        <v>221</v>
      </c>
      <c r="C290" s="53">
        <f t="shared" si="11"/>
        <v>0</v>
      </c>
      <c r="D290" s="64"/>
      <c r="E290" s="193"/>
      <c r="F290" s="173"/>
    </row>
    <row r="291" spans="1:6" hidden="1" x14ac:dyDescent="0.2">
      <c r="A291" s="52" t="s">
        <v>206</v>
      </c>
      <c r="B291" s="60" t="s">
        <v>222</v>
      </c>
      <c r="C291" s="53">
        <f t="shared" si="11"/>
        <v>0</v>
      </c>
      <c r="D291" s="64"/>
      <c r="E291" s="193"/>
      <c r="F291" s="173"/>
    </row>
    <row r="292" spans="1:6" hidden="1" x14ac:dyDescent="0.2">
      <c r="A292" s="52" t="s">
        <v>206</v>
      </c>
      <c r="B292" s="60" t="s">
        <v>223</v>
      </c>
      <c r="C292" s="53">
        <f t="shared" si="11"/>
        <v>0</v>
      </c>
      <c r="D292" s="64"/>
      <c r="E292" s="193"/>
      <c r="F292" s="173"/>
    </row>
    <row r="293" spans="1:6" hidden="1" x14ac:dyDescent="0.2">
      <c r="A293" s="52" t="s">
        <v>206</v>
      </c>
      <c r="B293" s="60" t="s">
        <v>224</v>
      </c>
      <c r="C293" s="53">
        <f t="shared" si="11"/>
        <v>0</v>
      </c>
      <c r="D293" s="64"/>
      <c r="E293" s="193"/>
      <c r="F293" s="173"/>
    </row>
    <row r="294" spans="1:6" hidden="1" x14ac:dyDescent="0.2">
      <c r="A294" s="52" t="s">
        <v>206</v>
      </c>
      <c r="B294" s="60" t="s">
        <v>225</v>
      </c>
      <c r="C294" s="53">
        <f t="shared" si="11"/>
        <v>0</v>
      </c>
      <c r="D294" s="64"/>
      <c r="E294" s="193"/>
      <c r="F294" s="173"/>
    </row>
    <row r="295" spans="1:6" hidden="1" x14ac:dyDescent="0.2">
      <c r="A295" s="52" t="s">
        <v>206</v>
      </c>
      <c r="B295" s="60" t="s">
        <v>226</v>
      </c>
      <c r="C295" s="53">
        <f t="shared" si="11"/>
        <v>0</v>
      </c>
      <c r="D295" s="64"/>
      <c r="E295" s="193"/>
      <c r="F295" s="173"/>
    </row>
    <row r="296" spans="1:6" hidden="1" x14ac:dyDescent="0.2">
      <c r="A296" s="52" t="s">
        <v>206</v>
      </c>
      <c r="B296" s="60" t="s">
        <v>227</v>
      </c>
      <c r="C296" s="53">
        <f t="shared" si="11"/>
        <v>0</v>
      </c>
      <c r="D296" s="61"/>
      <c r="E296" s="193"/>
      <c r="F296" s="173"/>
    </row>
    <row r="297" spans="1:6" hidden="1" x14ac:dyDescent="0.2">
      <c r="A297" s="52" t="s">
        <v>206</v>
      </c>
      <c r="B297" s="60" t="s">
        <v>228</v>
      </c>
      <c r="C297" s="53">
        <f t="shared" si="11"/>
        <v>0</v>
      </c>
      <c r="D297" s="61"/>
      <c r="E297" s="193"/>
      <c r="F297" s="173"/>
    </row>
    <row r="298" spans="1:6" hidden="1" x14ac:dyDescent="0.2">
      <c r="A298" s="52" t="s">
        <v>206</v>
      </c>
      <c r="B298" s="60" t="s">
        <v>229</v>
      </c>
      <c r="C298" s="53">
        <f t="shared" si="11"/>
        <v>0</v>
      </c>
      <c r="D298" s="61"/>
      <c r="E298" s="193"/>
      <c r="F298" s="173"/>
    </row>
    <row r="299" spans="1:6" hidden="1" x14ac:dyDescent="0.2">
      <c r="A299" s="52" t="s">
        <v>206</v>
      </c>
      <c r="B299" s="60" t="s">
        <v>230</v>
      </c>
      <c r="C299" s="53">
        <f t="shared" si="11"/>
        <v>0</v>
      </c>
      <c r="D299" s="61"/>
      <c r="E299" s="193"/>
      <c r="F299" s="173"/>
    </row>
    <row r="300" spans="1:6" hidden="1" x14ac:dyDescent="0.2">
      <c r="A300" s="52" t="s">
        <v>206</v>
      </c>
      <c r="B300" s="60" t="s">
        <v>231</v>
      </c>
      <c r="C300" s="53">
        <f t="shared" si="11"/>
        <v>0</v>
      </c>
      <c r="D300" s="61"/>
      <c r="E300" s="193"/>
      <c r="F300" s="173"/>
    </row>
    <row r="301" spans="1:6" hidden="1" x14ac:dyDescent="0.2">
      <c r="A301" s="52" t="s">
        <v>206</v>
      </c>
      <c r="B301" s="60" t="s">
        <v>232</v>
      </c>
      <c r="C301" s="53">
        <f t="shared" si="11"/>
        <v>0</v>
      </c>
      <c r="D301" s="61"/>
      <c r="E301" s="193"/>
      <c r="F301" s="173"/>
    </row>
    <row r="302" spans="1:6" hidden="1" x14ac:dyDescent="0.2">
      <c r="A302" s="52" t="s">
        <v>206</v>
      </c>
      <c r="B302" s="60" t="s">
        <v>233</v>
      </c>
      <c r="C302" s="53">
        <f t="shared" si="11"/>
        <v>0</v>
      </c>
      <c r="D302" s="64"/>
      <c r="E302" s="193"/>
      <c r="F302" s="173"/>
    </row>
    <row r="303" spans="1:6" hidden="1" x14ac:dyDescent="0.2">
      <c r="A303" s="52" t="s">
        <v>206</v>
      </c>
      <c r="B303" s="60" t="s">
        <v>234</v>
      </c>
      <c r="C303" s="53">
        <f t="shared" si="11"/>
        <v>0</v>
      </c>
      <c r="D303" s="64"/>
      <c r="E303" s="193"/>
      <c r="F303" s="173"/>
    </row>
    <row r="304" spans="1:6" hidden="1" x14ac:dyDescent="0.2">
      <c r="A304" s="52" t="s">
        <v>206</v>
      </c>
      <c r="B304" s="60" t="s">
        <v>235</v>
      </c>
      <c r="C304" s="53">
        <f t="shared" si="11"/>
        <v>0</v>
      </c>
      <c r="D304" s="64"/>
      <c r="E304" s="193"/>
      <c r="F304" s="173"/>
    </row>
    <row r="305" spans="1:6" hidden="1" x14ac:dyDescent="0.2">
      <c r="A305" s="52" t="s">
        <v>206</v>
      </c>
      <c r="B305" s="60" t="s">
        <v>236</v>
      </c>
      <c r="C305" s="53">
        <f t="shared" si="11"/>
        <v>0</v>
      </c>
      <c r="D305" s="64"/>
      <c r="E305" s="193"/>
      <c r="F305" s="173"/>
    </row>
    <row r="306" spans="1:6" hidden="1" x14ac:dyDescent="0.2">
      <c r="A306" s="52" t="s">
        <v>206</v>
      </c>
      <c r="B306" s="60" t="s">
        <v>237</v>
      </c>
      <c r="C306" s="53">
        <f t="shared" si="11"/>
        <v>0</v>
      </c>
      <c r="D306" s="64"/>
      <c r="E306" s="193"/>
      <c r="F306" s="173"/>
    </row>
    <row r="307" spans="1:6" hidden="1" x14ac:dyDescent="0.2">
      <c r="A307" s="52" t="s">
        <v>206</v>
      </c>
      <c r="B307" s="60" t="s">
        <v>238</v>
      </c>
      <c r="C307" s="53">
        <f t="shared" si="11"/>
        <v>0</v>
      </c>
      <c r="D307" s="64"/>
      <c r="E307" s="193"/>
      <c r="F307" s="173"/>
    </row>
    <row r="308" spans="1:6" hidden="1" x14ac:dyDescent="0.2">
      <c r="A308" s="52" t="s">
        <v>206</v>
      </c>
      <c r="B308" s="60" t="s">
        <v>239</v>
      </c>
      <c r="C308" s="53">
        <f t="shared" si="11"/>
        <v>0</v>
      </c>
      <c r="D308" s="64"/>
      <c r="E308" s="193"/>
      <c r="F308" s="173"/>
    </row>
    <row r="309" spans="1:6" hidden="1" x14ac:dyDescent="0.2">
      <c r="A309" s="52"/>
      <c r="B309" s="60" t="s">
        <v>88</v>
      </c>
      <c r="C309" s="53">
        <f t="shared" si="11"/>
        <v>0</v>
      </c>
      <c r="D309" s="64"/>
      <c r="E309" s="193"/>
      <c r="F309" s="173"/>
    </row>
    <row r="310" spans="1:6" hidden="1" x14ac:dyDescent="0.2">
      <c r="A310" s="52" t="s">
        <v>206</v>
      </c>
      <c r="B310" s="60" t="s">
        <v>240</v>
      </c>
      <c r="C310" s="53">
        <f t="shared" si="11"/>
        <v>0</v>
      </c>
      <c r="D310" s="64"/>
      <c r="E310" s="193"/>
      <c r="F310" s="173"/>
    </row>
    <row r="311" spans="1:6" hidden="1" x14ac:dyDescent="0.2">
      <c r="A311" s="52" t="s">
        <v>206</v>
      </c>
      <c r="B311" s="60" t="s">
        <v>241</v>
      </c>
      <c r="C311" s="53">
        <f t="shared" si="11"/>
        <v>0</v>
      </c>
      <c r="D311" s="64"/>
      <c r="E311" s="193"/>
      <c r="F311" s="173"/>
    </row>
    <row r="312" spans="1:6" hidden="1" x14ac:dyDescent="0.2">
      <c r="A312" s="52" t="s">
        <v>206</v>
      </c>
      <c r="B312" s="51" t="s">
        <v>82</v>
      </c>
      <c r="C312" s="53">
        <f t="shared" si="11"/>
        <v>0</v>
      </c>
      <c r="D312" s="64"/>
      <c r="E312" s="193"/>
      <c r="F312" s="173"/>
    </row>
    <row r="313" spans="1:6" s="15" customFormat="1" hidden="1" x14ac:dyDescent="0.2">
      <c r="A313" s="66"/>
      <c r="B313" s="67" t="s">
        <v>68</v>
      </c>
      <c r="C313" s="88">
        <f t="shared" si="11"/>
        <v>0</v>
      </c>
      <c r="D313" s="68">
        <f>SUM(D275:D312)</f>
        <v>0</v>
      </c>
      <c r="E313" s="194">
        <f>SUM(E275:E312)</f>
        <v>0</v>
      </c>
      <c r="F313" s="174"/>
    </row>
    <row r="314" spans="1:6" s="15" customFormat="1" hidden="1" x14ac:dyDescent="0.2">
      <c r="A314" s="59" t="s">
        <v>242</v>
      </c>
      <c r="B314" s="60" t="s">
        <v>243</v>
      </c>
      <c r="C314" s="53">
        <f t="shared" si="11"/>
        <v>0</v>
      </c>
      <c r="D314" s="68"/>
      <c r="E314" s="194"/>
      <c r="F314" s="174"/>
    </row>
    <row r="315" spans="1:6" s="15" customFormat="1" hidden="1" x14ac:dyDescent="0.2">
      <c r="A315" s="59" t="s">
        <v>242</v>
      </c>
      <c r="B315" s="60" t="s">
        <v>147</v>
      </c>
      <c r="C315" s="53">
        <f t="shared" si="11"/>
        <v>0</v>
      </c>
      <c r="D315" s="69"/>
      <c r="E315" s="194"/>
      <c r="F315" s="174"/>
    </row>
    <row r="316" spans="1:6" s="15" customFormat="1" hidden="1" x14ac:dyDescent="0.2">
      <c r="A316" s="59" t="s">
        <v>242</v>
      </c>
      <c r="B316" s="60" t="s">
        <v>148</v>
      </c>
      <c r="C316" s="53">
        <f t="shared" si="11"/>
        <v>0</v>
      </c>
      <c r="D316" s="68"/>
      <c r="E316" s="194"/>
      <c r="F316" s="174"/>
    </row>
    <row r="317" spans="1:6" s="15" customFormat="1" hidden="1" x14ac:dyDescent="0.2">
      <c r="A317" s="59" t="s">
        <v>242</v>
      </c>
      <c r="B317" s="60" t="s">
        <v>149</v>
      </c>
      <c r="C317" s="53">
        <f t="shared" si="11"/>
        <v>0</v>
      </c>
      <c r="D317" s="68"/>
      <c r="E317" s="194"/>
      <c r="F317" s="174"/>
    </row>
    <row r="318" spans="1:6" s="15" customFormat="1" hidden="1" x14ac:dyDescent="0.2">
      <c r="A318" s="59" t="s">
        <v>242</v>
      </c>
      <c r="B318" s="60" t="s">
        <v>150</v>
      </c>
      <c r="C318" s="53">
        <f t="shared" si="11"/>
        <v>0</v>
      </c>
      <c r="D318" s="68"/>
      <c r="E318" s="194"/>
      <c r="F318" s="174"/>
    </row>
    <row r="319" spans="1:6" s="15" customFormat="1" hidden="1" x14ac:dyDescent="0.2">
      <c r="A319" s="59" t="s">
        <v>242</v>
      </c>
      <c r="B319" s="60" t="s">
        <v>151</v>
      </c>
      <c r="C319" s="53">
        <f t="shared" si="11"/>
        <v>0</v>
      </c>
      <c r="D319" s="68"/>
      <c r="E319" s="194"/>
      <c r="F319" s="174"/>
    </row>
    <row r="320" spans="1:6" s="15" customFormat="1" hidden="1" x14ac:dyDescent="0.2">
      <c r="A320" s="59" t="s">
        <v>242</v>
      </c>
      <c r="B320" s="60" t="s">
        <v>244</v>
      </c>
      <c r="C320" s="53">
        <f t="shared" si="11"/>
        <v>0</v>
      </c>
      <c r="D320" s="69"/>
      <c r="E320" s="194"/>
      <c r="F320" s="174"/>
    </row>
    <row r="321" spans="1:6" s="15" customFormat="1" hidden="1" x14ac:dyDescent="0.2">
      <c r="A321" s="59" t="s">
        <v>242</v>
      </c>
      <c r="B321" s="60" t="s">
        <v>152</v>
      </c>
      <c r="C321" s="53">
        <f t="shared" si="11"/>
        <v>0</v>
      </c>
      <c r="D321" s="69"/>
      <c r="E321" s="194"/>
      <c r="F321" s="174"/>
    </row>
    <row r="322" spans="1:6" s="15" customFormat="1" hidden="1" x14ac:dyDescent="0.2">
      <c r="A322" s="59" t="s">
        <v>242</v>
      </c>
      <c r="B322" s="60" t="s">
        <v>153</v>
      </c>
      <c r="C322" s="53">
        <f t="shared" si="11"/>
        <v>0</v>
      </c>
      <c r="D322" s="68"/>
      <c r="E322" s="194"/>
      <c r="F322" s="174"/>
    </row>
    <row r="323" spans="1:6" s="15" customFormat="1" x14ac:dyDescent="0.2">
      <c r="A323" s="59" t="s">
        <v>242</v>
      </c>
      <c r="B323" s="60" t="s">
        <v>154</v>
      </c>
      <c r="C323" s="53">
        <f t="shared" si="11"/>
        <v>57</v>
      </c>
      <c r="D323" s="69">
        <v>57</v>
      </c>
      <c r="E323" s="194"/>
      <c r="F323" s="174"/>
    </row>
    <row r="324" spans="1:6" s="15" customFormat="1" hidden="1" x14ac:dyDescent="0.2">
      <c r="A324" s="59" t="s">
        <v>242</v>
      </c>
      <c r="B324" s="60" t="s">
        <v>155</v>
      </c>
      <c r="C324" s="53">
        <f t="shared" si="11"/>
        <v>0</v>
      </c>
      <c r="D324" s="68"/>
      <c r="E324" s="194"/>
      <c r="F324" s="174"/>
    </row>
    <row r="325" spans="1:6" s="15" customFormat="1" hidden="1" x14ac:dyDescent="0.2">
      <c r="A325" s="59" t="s">
        <v>242</v>
      </c>
      <c r="B325" s="60" t="s">
        <v>156</v>
      </c>
      <c r="C325" s="53">
        <f t="shared" si="11"/>
        <v>0</v>
      </c>
      <c r="D325" s="68"/>
      <c r="E325" s="194"/>
      <c r="F325" s="174"/>
    </row>
    <row r="326" spans="1:6" s="15" customFormat="1" hidden="1" x14ac:dyDescent="0.2">
      <c r="A326" s="59" t="s">
        <v>242</v>
      </c>
      <c r="B326" s="60" t="s">
        <v>126</v>
      </c>
      <c r="C326" s="53">
        <f t="shared" si="11"/>
        <v>0</v>
      </c>
      <c r="D326" s="68"/>
      <c r="E326" s="194"/>
      <c r="F326" s="174"/>
    </row>
    <row r="327" spans="1:6" s="15" customFormat="1" hidden="1" x14ac:dyDescent="0.2">
      <c r="A327" s="59" t="s">
        <v>242</v>
      </c>
      <c r="B327" s="60" t="s">
        <v>245</v>
      </c>
      <c r="C327" s="53">
        <f t="shared" si="11"/>
        <v>0</v>
      </c>
      <c r="D327" s="68"/>
      <c r="E327" s="194"/>
      <c r="F327" s="174"/>
    </row>
    <row r="328" spans="1:6" s="15" customFormat="1" hidden="1" x14ac:dyDescent="0.2">
      <c r="A328" s="59" t="s">
        <v>242</v>
      </c>
      <c r="B328" s="60" t="s">
        <v>246</v>
      </c>
      <c r="C328" s="53">
        <f t="shared" si="11"/>
        <v>0</v>
      </c>
      <c r="D328" s="68"/>
      <c r="E328" s="194"/>
      <c r="F328" s="174"/>
    </row>
    <row r="329" spans="1:6" s="15" customFormat="1" hidden="1" x14ac:dyDescent="0.2">
      <c r="A329" s="59" t="s">
        <v>242</v>
      </c>
      <c r="B329" s="60" t="s">
        <v>247</v>
      </c>
      <c r="C329" s="53">
        <f t="shared" si="11"/>
        <v>0</v>
      </c>
      <c r="D329" s="68"/>
      <c r="E329" s="194"/>
      <c r="F329" s="174"/>
    </row>
    <row r="330" spans="1:6" s="15" customFormat="1" hidden="1" x14ac:dyDescent="0.2">
      <c r="A330" s="59" t="s">
        <v>242</v>
      </c>
      <c r="B330" s="60" t="s">
        <v>248</v>
      </c>
      <c r="C330" s="53">
        <f t="shared" si="11"/>
        <v>0</v>
      </c>
      <c r="D330" s="68"/>
      <c r="E330" s="194"/>
      <c r="F330" s="174"/>
    </row>
    <row r="331" spans="1:6" s="15" customFormat="1" hidden="1" x14ac:dyDescent="0.2">
      <c r="A331" s="59" t="s">
        <v>242</v>
      </c>
      <c r="B331" s="60" t="s">
        <v>249</v>
      </c>
      <c r="C331" s="53">
        <f t="shared" si="11"/>
        <v>0</v>
      </c>
      <c r="D331" s="68"/>
      <c r="E331" s="194"/>
      <c r="F331" s="174"/>
    </row>
    <row r="332" spans="1:6" s="15" customFormat="1" hidden="1" x14ac:dyDescent="0.2">
      <c r="A332" s="59" t="s">
        <v>242</v>
      </c>
      <c r="B332" s="60" t="s">
        <v>250</v>
      </c>
      <c r="C332" s="53">
        <f t="shared" si="11"/>
        <v>0</v>
      </c>
      <c r="D332" s="69"/>
      <c r="E332" s="194"/>
      <c r="F332" s="174"/>
    </row>
    <row r="333" spans="1:6" s="15" customFormat="1" x14ac:dyDescent="0.2">
      <c r="A333" s="59" t="s">
        <v>242</v>
      </c>
      <c r="B333" s="51" t="s">
        <v>82</v>
      </c>
      <c r="C333" s="53">
        <f t="shared" si="11"/>
        <v>16</v>
      </c>
      <c r="D333" s="69">
        <v>16</v>
      </c>
      <c r="E333" s="194"/>
      <c r="F333" s="174"/>
    </row>
    <row r="334" spans="1:6" s="15" customFormat="1" x14ac:dyDescent="0.2">
      <c r="A334" s="66" t="s">
        <v>242</v>
      </c>
      <c r="B334" s="67" t="s">
        <v>68</v>
      </c>
      <c r="C334" s="90">
        <f>SUM(C314:C333)</f>
        <v>73</v>
      </c>
      <c r="D334" s="34">
        <f>SUM(D314:D333)</f>
        <v>73</v>
      </c>
      <c r="E334" s="186">
        <f>SUM(E314:E333)</f>
        <v>0</v>
      </c>
      <c r="F334" s="174"/>
    </row>
    <row r="335" spans="1:6" x14ac:dyDescent="0.2">
      <c r="A335" s="55">
        <v>180</v>
      </c>
      <c r="B335" s="56" t="s">
        <v>68</v>
      </c>
      <c r="C335" s="57">
        <f>SUM(D335:E335)</f>
        <v>0</v>
      </c>
      <c r="D335" s="58">
        <v>0</v>
      </c>
      <c r="E335" s="191">
        <v>0</v>
      </c>
      <c r="F335" s="173"/>
    </row>
    <row r="336" spans="1:6" s="33" customFormat="1" hidden="1" x14ac:dyDescent="0.2">
      <c r="A336" s="59" t="s">
        <v>252</v>
      </c>
      <c r="B336" s="51" t="s">
        <v>253</v>
      </c>
      <c r="C336" s="53">
        <f>SUM(D336:E336)</f>
        <v>0</v>
      </c>
      <c r="D336" s="54"/>
      <c r="E336" s="192"/>
      <c r="F336" s="139"/>
    </row>
    <row r="337" spans="1:6" s="33" customFormat="1" hidden="1" x14ac:dyDescent="0.2">
      <c r="A337" s="59" t="s">
        <v>252</v>
      </c>
      <c r="B337" s="51" t="s">
        <v>254</v>
      </c>
      <c r="C337" s="53">
        <f>SUM(D337:E337)</f>
        <v>0</v>
      </c>
      <c r="D337" s="54"/>
      <c r="E337" s="192"/>
      <c r="F337" s="139"/>
    </row>
    <row r="338" spans="1:6" s="33" customFormat="1" hidden="1" x14ac:dyDescent="0.2">
      <c r="A338" s="59" t="s">
        <v>252</v>
      </c>
      <c r="B338" s="51" t="s">
        <v>82</v>
      </c>
      <c r="C338" s="53">
        <f>SUM(D338:E338)</f>
        <v>0</v>
      </c>
      <c r="D338" s="54"/>
      <c r="E338" s="192"/>
      <c r="F338" s="139"/>
    </row>
    <row r="339" spans="1:6" hidden="1" x14ac:dyDescent="0.2">
      <c r="A339" s="55" t="s">
        <v>252</v>
      </c>
      <c r="B339" s="56" t="s">
        <v>68</v>
      </c>
      <c r="C339" s="57">
        <f>SUM(D339:E339)</f>
        <v>0</v>
      </c>
      <c r="D339" s="58">
        <f>SUM(D336:D338)</f>
        <v>0</v>
      </c>
      <c r="E339" s="191">
        <f>SUM(E337:E338)</f>
        <v>0</v>
      </c>
      <c r="F339" s="173"/>
    </row>
    <row r="340" spans="1:6" hidden="1" x14ac:dyDescent="0.2">
      <c r="A340" s="52" t="s">
        <v>255</v>
      </c>
      <c r="B340" s="60" t="s">
        <v>256</v>
      </c>
      <c r="C340" s="53"/>
      <c r="D340" s="61"/>
      <c r="E340" s="193"/>
      <c r="F340" s="173"/>
    </row>
    <row r="341" spans="1:6" hidden="1" x14ac:dyDescent="0.2">
      <c r="A341" s="55">
        <v>200</v>
      </c>
      <c r="B341" s="56" t="s">
        <v>68</v>
      </c>
      <c r="C341" s="57">
        <f t="shared" ref="C341:C353" si="12">SUM(D341:E341)</f>
        <v>0</v>
      </c>
      <c r="D341" s="58">
        <f>SUM(D340)</f>
        <v>0</v>
      </c>
      <c r="E341" s="191">
        <f>SUM(E340)</f>
        <v>0</v>
      </c>
      <c r="F341" s="173"/>
    </row>
    <row r="342" spans="1:6" hidden="1" x14ac:dyDescent="0.2">
      <c r="A342" s="52">
        <v>210</v>
      </c>
      <c r="B342" s="60" t="s">
        <v>257</v>
      </c>
      <c r="C342" s="53">
        <f t="shared" si="12"/>
        <v>0</v>
      </c>
      <c r="D342" s="61"/>
      <c r="E342" s="193"/>
      <c r="F342" s="173"/>
    </row>
    <row r="343" spans="1:6" hidden="1" x14ac:dyDescent="0.2">
      <c r="A343" s="55">
        <v>210</v>
      </c>
      <c r="B343" s="56" t="s">
        <v>68</v>
      </c>
      <c r="C343" s="57">
        <f t="shared" si="12"/>
        <v>0</v>
      </c>
      <c r="D343" s="58">
        <f>SUM(D342)</f>
        <v>0</v>
      </c>
      <c r="E343" s="191">
        <f>SUM(E342)</f>
        <v>0</v>
      </c>
      <c r="F343" s="173"/>
    </row>
    <row r="344" spans="1:6" s="33" customFormat="1" hidden="1" x14ac:dyDescent="0.2">
      <c r="A344" s="59" t="s">
        <v>258</v>
      </c>
      <c r="B344" s="51" t="s">
        <v>259</v>
      </c>
      <c r="C344" s="53">
        <f t="shared" si="12"/>
        <v>0</v>
      </c>
      <c r="D344" s="54"/>
      <c r="E344" s="192"/>
      <c r="F344" s="139"/>
    </row>
    <row r="345" spans="1:6" hidden="1" x14ac:dyDescent="0.2">
      <c r="A345" s="55" t="s">
        <v>258</v>
      </c>
      <c r="B345" s="56" t="s">
        <v>68</v>
      </c>
      <c r="C345" s="57">
        <f t="shared" si="12"/>
        <v>0</v>
      </c>
      <c r="D345" s="58">
        <f>SUM(D344)</f>
        <v>0</v>
      </c>
      <c r="E345" s="191">
        <f>SUM(E344)</f>
        <v>0</v>
      </c>
      <c r="F345" s="173"/>
    </row>
    <row r="346" spans="1:6" hidden="1" x14ac:dyDescent="0.2">
      <c r="A346" s="52" t="s">
        <v>260</v>
      </c>
      <c r="B346" s="60" t="s">
        <v>261</v>
      </c>
      <c r="C346" s="53">
        <f t="shared" si="12"/>
        <v>0</v>
      </c>
      <c r="D346" s="61"/>
      <c r="E346" s="193"/>
      <c r="F346" s="173"/>
    </row>
    <row r="347" spans="1:6" hidden="1" x14ac:dyDescent="0.2">
      <c r="A347" s="27" t="s">
        <v>260</v>
      </c>
      <c r="B347" s="56" t="s">
        <v>68</v>
      </c>
      <c r="C347" s="57">
        <f t="shared" si="12"/>
        <v>0</v>
      </c>
      <c r="D347" s="58">
        <f>SUM(D346)</f>
        <v>0</v>
      </c>
      <c r="E347" s="191">
        <f>SUM(E346)</f>
        <v>0</v>
      </c>
      <c r="F347" s="173"/>
    </row>
    <row r="348" spans="1:6" hidden="1" x14ac:dyDescent="0.2">
      <c r="A348" s="27" t="s">
        <v>262</v>
      </c>
      <c r="B348" s="56" t="s">
        <v>263</v>
      </c>
      <c r="C348" s="57">
        <f t="shared" si="12"/>
        <v>0</v>
      </c>
      <c r="D348" s="58"/>
      <c r="E348" s="191">
        <v>0</v>
      </c>
      <c r="F348" s="173"/>
    </row>
    <row r="349" spans="1:6" hidden="1" x14ac:dyDescent="0.2">
      <c r="A349" s="36" t="s">
        <v>264</v>
      </c>
      <c r="B349" s="91" t="s">
        <v>265</v>
      </c>
      <c r="C349" s="92">
        <f t="shared" si="12"/>
        <v>0</v>
      </c>
      <c r="D349" s="93"/>
      <c r="E349" s="195"/>
      <c r="F349" s="173"/>
    </row>
    <row r="350" spans="1:6" hidden="1" x14ac:dyDescent="0.2">
      <c r="A350" s="27" t="s">
        <v>266</v>
      </c>
      <c r="B350" s="56" t="s">
        <v>267</v>
      </c>
      <c r="C350" s="57">
        <f t="shared" si="12"/>
        <v>0</v>
      </c>
      <c r="D350" s="58"/>
      <c r="E350" s="191">
        <v>0</v>
      </c>
      <c r="F350" s="173"/>
    </row>
    <row r="351" spans="1:6" hidden="1" x14ac:dyDescent="0.2">
      <c r="A351" s="27" t="s">
        <v>268</v>
      </c>
      <c r="B351" s="56" t="s">
        <v>269</v>
      </c>
      <c r="C351" s="57">
        <f t="shared" si="12"/>
        <v>0</v>
      </c>
      <c r="D351" s="58"/>
      <c r="E351" s="191">
        <v>0</v>
      </c>
      <c r="F351" s="173"/>
    </row>
    <row r="352" spans="1:6" hidden="1" x14ac:dyDescent="0.2">
      <c r="A352" s="27" t="s">
        <v>262</v>
      </c>
      <c r="B352" s="56" t="s">
        <v>263</v>
      </c>
      <c r="C352" s="57">
        <f t="shared" si="12"/>
        <v>0</v>
      </c>
      <c r="D352" s="58"/>
      <c r="E352" s="191">
        <v>0</v>
      </c>
      <c r="F352" s="173"/>
    </row>
    <row r="353" spans="1:6" hidden="1" x14ac:dyDescent="0.2">
      <c r="A353" s="36" t="s">
        <v>264</v>
      </c>
      <c r="B353" s="91" t="s">
        <v>265</v>
      </c>
      <c r="C353" s="92">
        <f t="shared" si="12"/>
        <v>0</v>
      </c>
      <c r="D353" s="93"/>
      <c r="E353" s="195"/>
      <c r="F353" s="173"/>
    </row>
    <row r="354" spans="1:6" x14ac:dyDescent="0.2">
      <c r="A354" s="94" t="s">
        <v>270</v>
      </c>
      <c r="B354" s="95" t="s">
        <v>271</v>
      </c>
      <c r="C354" s="96">
        <f>C100+C106+C108+C112+C119+C114+C116+C123+C134+C136+C138+C140+C142+C144+C148+C150+C154+C157+C151+C163+C167+C189+C220+C236+C255+C257+C264+C268+C274+C313+C335+C339+C341+C343+C345+C347+C348+C349+C350+C351+C352+C353+C238+C176+C334</f>
        <v>15847</v>
      </c>
      <c r="D354" s="97">
        <f>D100+D106+D108+D112+D119+D114+D116+D123+D134+D136+D138+D140+D142+D144+D148+D150+D154+D157+D151+D163+D167+D189+D220+D236+D255+D257+D264+D268+D274+D313+D335+D339+D341+D343+D345+D347+D348+D349+D350+D351+D352+D353+D238+D176+D334</f>
        <v>15847</v>
      </c>
      <c r="E354" s="196">
        <f>E100+E106+E108+E112+E119+E114+E116+E123+E134+E136+E138+E140+E142+E144+E148+E150+E154+E157+E151+E163+E167+E189+E220+E236+E255+E257+E264+E268+E274+E313+E335+E339+E341+E343+E345+E347+E348+E349+E350+E351+E352+E353+E238+E176+E334</f>
        <v>0</v>
      </c>
      <c r="F354" s="173"/>
    </row>
    <row r="355" spans="1:6" hidden="1" x14ac:dyDescent="0.2">
      <c r="A355" s="98"/>
      <c r="B355" s="1"/>
      <c r="C355" s="99"/>
      <c r="D355" s="100"/>
      <c r="E355" s="197"/>
      <c r="F355" s="173"/>
    </row>
    <row r="356" spans="1:6" hidden="1" x14ac:dyDescent="0.2">
      <c r="B356" s="28" t="s">
        <v>272</v>
      </c>
      <c r="C356" s="24"/>
      <c r="E356" s="183"/>
      <c r="F356" s="173"/>
    </row>
    <row r="357" spans="1:6" hidden="1" x14ac:dyDescent="0.2">
      <c r="A357" s="7" t="s">
        <v>9</v>
      </c>
      <c r="B357" s="8" t="s">
        <v>273</v>
      </c>
      <c r="C357" s="24">
        <f>SUM(D357:E357)</f>
        <v>0</v>
      </c>
      <c r="D357" s="85"/>
      <c r="E357" s="178"/>
      <c r="F357" s="173"/>
    </row>
    <row r="358" spans="1:6" hidden="1" x14ac:dyDescent="0.2">
      <c r="A358" s="7" t="s">
        <v>9</v>
      </c>
      <c r="B358" s="8" t="s">
        <v>274</v>
      </c>
      <c r="C358" s="24">
        <f>SUM(D358:E358)</f>
        <v>0</v>
      </c>
      <c r="D358" s="85"/>
      <c r="E358" s="178"/>
      <c r="F358" s="173"/>
    </row>
    <row r="359" spans="1:6" hidden="1" x14ac:dyDescent="0.2">
      <c r="B359" s="8" t="s">
        <v>275</v>
      </c>
      <c r="C359" s="24"/>
      <c r="D359" s="85"/>
      <c r="E359" s="178"/>
      <c r="F359" s="173"/>
    </row>
    <row r="360" spans="1:6" hidden="1" x14ac:dyDescent="0.2">
      <c r="A360" s="7" t="s">
        <v>43</v>
      </c>
      <c r="B360" s="8" t="s">
        <v>162</v>
      </c>
      <c r="C360" s="24"/>
      <c r="D360" s="85"/>
      <c r="E360" s="178"/>
      <c r="F360" s="173"/>
    </row>
    <row r="361" spans="1:6" hidden="1" x14ac:dyDescent="0.2">
      <c r="A361" s="7" t="s">
        <v>87</v>
      </c>
      <c r="B361" s="8" t="s">
        <v>162</v>
      </c>
      <c r="C361" s="24">
        <f t="shared" ref="C361:C379" si="13">SUM(D361:E361)</f>
        <v>0</v>
      </c>
      <c r="D361" s="85"/>
      <c r="E361" s="198"/>
      <c r="F361" s="173"/>
    </row>
    <row r="362" spans="1:6" hidden="1" x14ac:dyDescent="0.2">
      <c r="A362" s="7" t="s">
        <v>11</v>
      </c>
      <c r="B362" s="8" t="s">
        <v>162</v>
      </c>
      <c r="C362" s="24">
        <f t="shared" si="13"/>
        <v>0</v>
      </c>
      <c r="D362" s="85"/>
      <c r="E362" s="198"/>
      <c r="F362" s="173"/>
    </row>
    <row r="363" spans="1:6" hidden="1" x14ac:dyDescent="0.2">
      <c r="A363" s="7" t="s">
        <v>13</v>
      </c>
      <c r="B363" s="8" t="s">
        <v>162</v>
      </c>
      <c r="C363" s="24">
        <f t="shared" si="13"/>
        <v>0</v>
      </c>
      <c r="D363" s="85"/>
      <c r="E363" s="198"/>
      <c r="F363" s="173"/>
    </row>
    <row r="364" spans="1:6" hidden="1" x14ac:dyDescent="0.2">
      <c r="A364" s="7" t="s">
        <v>30</v>
      </c>
      <c r="B364" s="8" t="s">
        <v>162</v>
      </c>
      <c r="C364" s="24">
        <f t="shared" si="13"/>
        <v>0</v>
      </c>
      <c r="D364" s="85"/>
      <c r="E364" s="178"/>
      <c r="F364" s="173"/>
    </row>
    <row r="365" spans="1:6" hidden="1" x14ac:dyDescent="0.2">
      <c r="A365" s="7" t="s">
        <v>99</v>
      </c>
      <c r="B365" s="8" t="s">
        <v>162</v>
      </c>
      <c r="C365" s="24">
        <f t="shared" si="13"/>
        <v>0</v>
      </c>
      <c r="D365" s="85"/>
      <c r="E365" s="178"/>
      <c r="F365" s="173"/>
    </row>
    <row r="366" spans="1:6" hidden="1" x14ac:dyDescent="0.2">
      <c r="A366" s="7" t="s">
        <v>37</v>
      </c>
      <c r="B366" s="8" t="s">
        <v>162</v>
      </c>
      <c r="C366" s="24">
        <f t="shared" si="13"/>
        <v>0</v>
      </c>
      <c r="D366" s="85"/>
      <c r="E366" s="178"/>
      <c r="F366" s="173"/>
    </row>
    <row r="367" spans="1:6" hidden="1" x14ac:dyDescent="0.2">
      <c r="A367" s="7" t="s">
        <v>40</v>
      </c>
      <c r="B367" s="8" t="s">
        <v>162</v>
      </c>
      <c r="C367" s="24">
        <f t="shared" si="13"/>
        <v>0</v>
      </c>
      <c r="D367" s="85">
        <v>0</v>
      </c>
      <c r="E367" s="178"/>
      <c r="F367" s="173"/>
    </row>
    <row r="368" spans="1:6" hidden="1" x14ac:dyDescent="0.2">
      <c r="A368" s="7" t="s">
        <v>43</v>
      </c>
      <c r="B368" s="8" t="s">
        <v>162</v>
      </c>
      <c r="C368" s="24">
        <f t="shared" si="13"/>
        <v>0</v>
      </c>
      <c r="D368" s="85">
        <v>0</v>
      </c>
      <c r="E368" s="178"/>
      <c r="F368" s="173"/>
    </row>
    <row r="369" spans="1:6" hidden="1" x14ac:dyDescent="0.2">
      <c r="A369" s="7" t="s">
        <v>45</v>
      </c>
      <c r="B369" s="8" t="s">
        <v>162</v>
      </c>
      <c r="C369" s="24">
        <f t="shared" si="13"/>
        <v>0</v>
      </c>
      <c r="D369" s="85"/>
      <c r="E369" s="178"/>
      <c r="F369" s="173"/>
    </row>
    <row r="370" spans="1:6" hidden="1" x14ac:dyDescent="0.2">
      <c r="A370" s="7" t="s">
        <v>116</v>
      </c>
      <c r="B370" s="8" t="s">
        <v>162</v>
      </c>
      <c r="C370" s="24">
        <f t="shared" si="13"/>
        <v>0</v>
      </c>
      <c r="D370" s="85"/>
      <c r="E370" s="178"/>
      <c r="F370" s="173"/>
    </row>
    <row r="371" spans="1:6" hidden="1" x14ac:dyDescent="0.2">
      <c r="A371" s="7" t="s">
        <v>121</v>
      </c>
      <c r="B371" s="8" t="s">
        <v>162</v>
      </c>
      <c r="C371" s="24">
        <f t="shared" si="13"/>
        <v>0</v>
      </c>
      <c r="D371" s="85"/>
      <c r="E371" s="178"/>
      <c r="F371" s="173"/>
    </row>
    <row r="372" spans="1:6" hidden="1" x14ac:dyDescent="0.2">
      <c r="A372" s="7" t="s">
        <v>60</v>
      </c>
      <c r="B372" s="8" t="s">
        <v>162</v>
      </c>
      <c r="C372" s="24">
        <f t="shared" si="13"/>
        <v>0</v>
      </c>
      <c r="D372" s="85">
        <f>2-2</f>
        <v>0</v>
      </c>
      <c r="E372" s="178"/>
      <c r="F372" s="173"/>
    </row>
    <row r="373" spans="1:6" hidden="1" x14ac:dyDescent="0.2">
      <c r="A373" s="7" t="s">
        <v>175</v>
      </c>
      <c r="B373" s="8" t="s">
        <v>162</v>
      </c>
      <c r="C373" s="24">
        <f t="shared" si="13"/>
        <v>0</v>
      </c>
      <c r="D373" s="85"/>
      <c r="E373" s="178"/>
      <c r="F373" s="173"/>
    </row>
    <row r="374" spans="1:6" hidden="1" x14ac:dyDescent="0.2">
      <c r="A374" s="7" t="s">
        <v>58</v>
      </c>
      <c r="B374" s="8" t="s">
        <v>162</v>
      </c>
      <c r="C374" s="24">
        <f t="shared" si="13"/>
        <v>0</v>
      </c>
      <c r="D374" s="85"/>
      <c r="E374" s="178"/>
      <c r="F374" s="173"/>
    </row>
    <row r="375" spans="1:6" hidden="1" x14ac:dyDescent="0.2">
      <c r="A375" s="7" t="s">
        <v>62</v>
      </c>
      <c r="B375" s="8" t="s">
        <v>276</v>
      </c>
      <c r="C375" s="24">
        <f t="shared" si="13"/>
        <v>0</v>
      </c>
      <c r="D375" s="85"/>
      <c r="E375" s="178"/>
      <c r="F375" s="173"/>
    </row>
    <row r="376" spans="1:6" hidden="1" x14ac:dyDescent="0.2">
      <c r="A376" s="7" t="s">
        <v>264</v>
      </c>
      <c r="B376" s="8" t="s">
        <v>162</v>
      </c>
      <c r="C376" s="24">
        <f t="shared" si="13"/>
        <v>0</v>
      </c>
      <c r="D376" s="85"/>
      <c r="E376" s="178"/>
      <c r="F376" s="173"/>
    </row>
    <row r="377" spans="1:6" hidden="1" x14ac:dyDescent="0.2">
      <c r="A377" s="7" t="s">
        <v>242</v>
      </c>
      <c r="B377" s="8" t="s">
        <v>162</v>
      </c>
      <c r="C377" s="24">
        <f t="shared" si="13"/>
        <v>0</v>
      </c>
      <c r="D377" s="85"/>
      <c r="E377" s="178"/>
      <c r="F377" s="173"/>
    </row>
    <row r="378" spans="1:6" hidden="1" x14ac:dyDescent="0.2">
      <c r="A378" s="7" t="s">
        <v>260</v>
      </c>
      <c r="B378" s="8" t="s">
        <v>277</v>
      </c>
      <c r="C378" s="24">
        <f t="shared" si="13"/>
        <v>0</v>
      </c>
      <c r="D378" s="85"/>
      <c r="E378" s="178"/>
      <c r="F378" s="173"/>
    </row>
    <row r="379" spans="1:6" hidden="1" x14ac:dyDescent="0.2">
      <c r="A379" s="94" t="s">
        <v>278</v>
      </c>
      <c r="B379" s="101" t="s">
        <v>279</v>
      </c>
      <c r="C379" s="102">
        <f t="shared" si="13"/>
        <v>0</v>
      </c>
      <c r="D379" s="103">
        <f>SUM(D357:D378)</f>
        <v>0</v>
      </c>
      <c r="E379" s="199">
        <f>SUM(E357:E378)</f>
        <v>0</v>
      </c>
      <c r="F379" s="173"/>
    </row>
    <row r="380" spans="1:6" x14ac:dyDescent="0.2">
      <c r="B380" s="15" t="s">
        <v>280</v>
      </c>
      <c r="C380" s="24"/>
      <c r="E380" s="183"/>
      <c r="F380" s="173"/>
    </row>
    <row r="381" spans="1:6" hidden="1" x14ac:dyDescent="0.2">
      <c r="A381" s="7" t="s">
        <v>177</v>
      </c>
      <c r="B381" s="6" t="s">
        <v>281</v>
      </c>
      <c r="C381" s="24">
        <f>SUM(D381:E381)</f>
        <v>0</v>
      </c>
      <c r="E381" s="183"/>
      <c r="F381" s="173"/>
    </row>
    <row r="382" spans="1:6" hidden="1" x14ac:dyDescent="0.2">
      <c r="A382" s="7" t="s">
        <v>6</v>
      </c>
      <c r="B382" s="6" t="s">
        <v>282</v>
      </c>
      <c r="C382" s="24"/>
      <c r="E382" s="183"/>
      <c r="F382" s="173"/>
    </row>
    <row r="383" spans="1:6" x14ac:dyDescent="0.2">
      <c r="A383" s="7" t="s">
        <v>9</v>
      </c>
      <c r="B383" s="6" t="s">
        <v>283</v>
      </c>
      <c r="C383" s="24">
        <f>SUM(D383:E383)</f>
        <v>95902</v>
      </c>
      <c r="D383" s="25">
        <f>95902-E383</f>
        <v>69907</v>
      </c>
      <c r="E383" s="183">
        <v>25995</v>
      </c>
      <c r="F383" s="173"/>
    </row>
    <row r="384" spans="1:6" hidden="1" x14ac:dyDescent="0.2">
      <c r="A384" s="7" t="s">
        <v>11</v>
      </c>
      <c r="B384" s="6" t="s">
        <v>284</v>
      </c>
      <c r="C384" s="24"/>
      <c r="E384" s="183"/>
      <c r="F384" s="173"/>
    </row>
    <row r="385" spans="1:6" hidden="1" x14ac:dyDescent="0.2">
      <c r="A385" s="7" t="s">
        <v>54</v>
      </c>
      <c r="B385" s="6" t="s">
        <v>285</v>
      </c>
      <c r="C385" s="24">
        <f t="shared" ref="C385:C396" si="14">SUM(D385:E385)</f>
        <v>0</v>
      </c>
      <c r="E385" s="183"/>
      <c r="F385" s="173"/>
    </row>
    <row r="386" spans="1:6" hidden="1" x14ac:dyDescent="0.2">
      <c r="A386" s="7" t="s">
        <v>54</v>
      </c>
      <c r="B386" s="6" t="s">
        <v>286</v>
      </c>
      <c r="C386" s="24">
        <f t="shared" si="14"/>
        <v>0</v>
      </c>
      <c r="E386" s="183"/>
      <c r="F386" s="173"/>
    </row>
    <row r="387" spans="1:6" hidden="1" x14ac:dyDescent="0.2">
      <c r="A387" s="7" t="s">
        <v>54</v>
      </c>
      <c r="B387" s="6" t="s">
        <v>287</v>
      </c>
      <c r="C387" s="24">
        <f t="shared" si="14"/>
        <v>0</v>
      </c>
      <c r="E387" s="183"/>
      <c r="F387" s="173"/>
    </row>
    <row r="388" spans="1:6" hidden="1" x14ac:dyDescent="0.2">
      <c r="A388" s="7" t="s">
        <v>288</v>
      </c>
      <c r="B388" s="6" t="s">
        <v>289</v>
      </c>
      <c r="C388" s="24">
        <f t="shared" si="14"/>
        <v>0</v>
      </c>
      <c r="E388" s="183"/>
      <c r="F388" s="173"/>
    </row>
    <row r="389" spans="1:6" hidden="1" x14ac:dyDescent="0.2">
      <c r="A389" s="7" t="s">
        <v>54</v>
      </c>
      <c r="B389" s="6" t="s">
        <v>290</v>
      </c>
      <c r="C389" s="24">
        <f t="shared" si="14"/>
        <v>0</v>
      </c>
      <c r="E389" s="183"/>
      <c r="F389" s="173"/>
    </row>
    <row r="390" spans="1:6" hidden="1" x14ac:dyDescent="0.2">
      <c r="A390" s="7" t="s">
        <v>54</v>
      </c>
      <c r="B390" s="6" t="s">
        <v>291</v>
      </c>
      <c r="C390" s="24">
        <f t="shared" si="14"/>
        <v>0</v>
      </c>
      <c r="E390" s="183"/>
      <c r="F390" s="173"/>
    </row>
    <row r="391" spans="1:6" hidden="1" x14ac:dyDescent="0.2">
      <c r="A391" s="52" t="s">
        <v>206</v>
      </c>
      <c r="B391" s="6" t="s">
        <v>292</v>
      </c>
      <c r="C391" s="24">
        <f t="shared" si="14"/>
        <v>0</v>
      </c>
      <c r="E391" s="183"/>
      <c r="F391" s="173"/>
    </row>
    <row r="392" spans="1:6" hidden="1" x14ac:dyDescent="0.2">
      <c r="A392" s="7" t="s">
        <v>58</v>
      </c>
      <c r="B392" s="6" t="s">
        <v>293</v>
      </c>
      <c r="C392" s="24">
        <f t="shared" si="14"/>
        <v>0</v>
      </c>
      <c r="E392" s="183"/>
      <c r="F392" s="173"/>
    </row>
    <row r="393" spans="1:6" hidden="1" x14ac:dyDescent="0.2">
      <c r="A393" s="7" t="s">
        <v>58</v>
      </c>
      <c r="B393" s="6" t="s">
        <v>294</v>
      </c>
      <c r="C393" s="24">
        <f t="shared" si="14"/>
        <v>0</v>
      </c>
      <c r="D393" s="61"/>
      <c r="E393" s="183"/>
      <c r="F393" s="173"/>
    </row>
    <row r="394" spans="1:6" hidden="1" x14ac:dyDescent="0.2">
      <c r="A394" s="7" t="s">
        <v>100</v>
      </c>
      <c r="B394" s="6" t="s">
        <v>295</v>
      </c>
      <c r="C394" s="24">
        <f t="shared" si="14"/>
        <v>0</v>
      </c>
      <c r="E394" s="183"/>
      <c r="F394" s="173"/>
    </row>
    <row r="395" spans="1:6" hidden="1" x14ac:dyDescent="0.2">
      <c r="A395" s="7" t="s">
        <v>260</v>
      </c>
      <c r="B395" s="6" t="s">
        <v>296</v>
      </c>
      <c r="C395" s="24">
        <f t="shared" si="14"/>
        <v>0</v>
      </c>
      <c r="E395" s="185"/>
      <c r="F395" s="173"/>
    </row>
    <row r="396" spans="1:6" x14ac:dyDescent="0.2">
      <c r="A396" s="104" t="s">
        <v>278</v>
      </c>
      <c r="B396" s="105" t="s">
        <v>502</v>
      </c>
      <c r="C396" s="102">
        <f t="shared" si="14"/>
        <v>95902</v>
      </c>
      <c r="D396" s="103">
        <f>SUM(D381:D395)</f>
        <v>69907</v>
      </c>
      <c r="E396" s="199">
        <f>SUM(E381:E395)</f>
        <v>25995</v>
      </c>
      <c r="F396" s="173"/>
    </row>
    <row r="397" spans="1:6" x14ac:dyDescent="0.2">
      <c r="C397" s="24"/>
      <c r="E397" s="183"/>
      <c r="F397" s="173"/>
    </row>
    <row r="398" spans="1:6" x14ac:dyDescent="0.2">
      <c r="B398" s="15" t="s">
        <v>297</v>
      </c>
      <c r="C398" s="24"/>
      <c r="E398" s="183"/>
      <c r="F398" s="173"/>
    </row>
    <row r="399" spans="1:6" hidden="1" x14ac:dyDescent="0.2">
      <c r="A399" s="7" t="s">
        <v>58</v>
      </c>
      <c r="B399" s="6" t="s">
        <v>298</v>
      </c>
      <c r="C399" s="24">
        <f>SUM(D399:E399)</f>
        <v>0</v>
      </c>
      <c r="E399" s="183"/>
      <c r="F399" s="173"/>
    </row>
    <row r="400" spans="1:6" hidden="1" x14ac:dyDescent="0.2">
      <c r="A400" s="7" t="s">
        <v>194</v>
      </c>
      <c r="B400" s="6" t="s">
        <v>299</v>
      </c>
      <c r="C400" s="24">
        <f>SUM(D400:E400)</f>
        <v>0</v>
      </c>
      <c r="E400" s="183"/>
      <c r="F400" s="173"/>
    </row>
    <row r="401" spans="1:6" hidden="1" x14ac:dyDescent="0.2">
      <c r="A401" s="7" t="s">
        <v>201</v>
      </c>
      <c r="B401" s="6" t="s">
        <v>300</v>
      </c>
      <c r="C401" s="24"/>
      <c r="E401" s="183"/>
      <c r="F401" s="173"/>
    </row>
    <row r="402" spans="1:6" hidden="1" x14ac:dyDescent="0.2">
      <c r="A402" s="7">
        <v>111</v>
      </c>
      <c r="B402" s="6" t="s">
        <v>301</v>
      </c>
      <c r="C402" s="24">
        <f t="shared" ref="C402:C414" si="15">SUM(D402:E402)</f>
        <v>0</v>
      </c>
      <c r="E402" s="183"/>
      <c r="F402" s="173"/>
    </row>
    <row r="403" spans="1:6" hidden="1" x14ac:dyDescent="0.2">
      <c r="A403" s="7" t="s">
        <v>194</v>
      </c>
      <c r="B403" s="6" t="s">
        <v>302</v>
      </c>
      <c r="C403" s="24">
        <f t="shared" si="15"/>
        <v>0</v>
      </c>
      <c r="E403" s="183"/>
      <c r="F403" s="173"/>
    </row>
    <row r="404" spans="1:6" hidden="1" x14ac:dyDescent="0.2">
      <c r="A404" s="7" t="s">
        <v>9</v>
      </c>
      <c r="B404" s="6" t="s">
        <v>303</v>
      </c>
      <c r="C404" s="24">
        <f t="shared" si="15"/>
        <v>0</v>
      </c>
      <c r="E404" s="183"/>
      <c r="F404" s="173"/>
    </row>
    <row r="405" spans="1:6" hidden="1" x14ac:dyDescent="0.2">
      <c r="A405" s="7" t="s">
        <v>194</v>
      </c>
      <c r="B405" s="6" t="s">
        <v>304</v>
      </c>
      <c r="C405" s="24">
        <f t="shared" si="15"/>
        <v>0</v>
      </c>
      <c r="E405" s="183"/>
      <c r="F405" s="173"/>
    </row>
    <row r="406" spans="1:6" hidden="1" x14ac:dyDescent="0.2">
      <c r="A406" s="7" t="s">
        <v>9</v>
      </c>
      <c r="B406" s="6" t="s">
        <v>304</v>
      </c>
      <c r="C406" s="24">
        <f t="shared" si="15"/>
        <v>0</v>
      </c>
      <c r="E406" s="183"/>
      <c r="F406" s="173"/>
    </row>
    <row r="407" spans="1:6" hidden="1" x14ac:dyDescent="0.2">
      <c r="A407" s="7" t="s">
        <v>194</v>
      </c>
      <c r="B407" s="6" t="s">
        <v>305</v>
      </c>
      <c r="C407" s="24">
        <f t="shared" si="15"/>
        <v>0</v>
      </c>
      <c r="E407" s="183"/>
      <c r="F407" s="173"/>
    </row>
    <row r="408" spans="1:6" hidden="1" x14ac:dyDescent="0.2">
      <c r="A408" s="7" t="s">
        <v>9</v>
      </c>
      <c r="B408" s="6" t="s">
        <v>305</v>
      </c>
      <c r="C408" s="24">
        <f t="shared" si="15"/>
        <v>0</v>
      </c>
      <c r="E408" s="183"/>
      <c r="F408" s="173"/>
    </row>
    <row r="409" spans="1:6" hidden="1" x14ac:dyDescent="0.2">
      <c r="A409" s="7" t="s">
        <v>194</v>
      </c>
      <c r="B409" s="6" t="s">
        <v>306</v>
      </c>
      <c r="C409" s="24">
        <f t="shared" si="15"/>
        <v>0</v>
      </c>
      <c r="D409" s="61"/>
      <c r="E409" s="200"/>
      <c r="F409" s="173"/>
    </row>
    <row r="410" spans="1:6" hidden="1" x14ac:dyDescent="0.2">
      <c r="A410" s="7" t="s">
        <v>206</v>
      </c>
      <c r="B410" s="8" t="s">
        <v>307</v>
      </c>
      <c r="C410" s="24">
        <f t="shared" si="15"/>
        <v>0</v>
      </c>
      <c r="D410" s="61"/>
      <c r="E410" s="193"/>
      <c r="F410" s="173"/>
    </row>
    <row r="411" spans="1:6" hidden="1" x14ac:dyDescent="0.2">
      <c r="B411" s="8" t="s">
        <v>308</v>
      </c>
      <c r="C411" s="24">
        <f t="shared" si="15"/>
        <v>0</v>
      </c>
      <c r="D411" s="61"/>
      <c r="E411" s="193"/>
      <c r="F411" s="173"/>
    </row>
    <row r="412" spans="1:6" hidden="1" x14ac:dyDescent="0.2">
      <c r="B412" s="8" t="s">
        <v>309</v>
      </c>
      <c r="C412" s="24">
        <f t="shared" si="15"/>
        <v>0</v>
      </c>
      <c r="D412" s="61"/>
      <c r="E412" s="193"/>
      <c r="F412" s="173"/>
    </row>
    <row r="413" spans="1:6" hidden="1" x14ac:dyDescent="0.2">
      <c r="A413" s="7" t="s">
        <v>260</v>
      </c>
      <c r="B413" s="8" t="s">
        <v>261</v>
      </c>
      <c r="C413" s="24">
        <f t="shared" si="15"/>
        <v>0</v>
      </c>
      <c r="D413" s="61"/>
      <c r="E413" s="193"/>
      <c r="F413" s="173"/>
    </row>
    <row r="414" spans="1:6" x14ac:dyDescent="0.2">
      <c r="A414" s="104" t="s">
        <v>310</v>
      </c>
      <c r="B414" s="105" t="s">
        <v>503</v>
      </c>
      <c r="C414" s="102">
        <f t="shared" si="15"/>
        <v>0</v>
      </c>
      <c r="D414" s="103">
        <f>SUM(D399:D413)</f>
        <v>0</v>
      </c>
      <c r="E414" s="199">
        <f>SUM(E399:E413)</f>
        <v>0</v>
      </c>
      <c r="F414" s="173"/>
    </row>
    <row r="415" spans="1:6" x14ac:dyDescent="0.2">
      <c r="A415" s="106"/>
      <c r="B415" s="107" t="s">
        <v>311</v>
      </c>
      <c r="C415" s="108"/>
      <c r="D415" s="109"/>
      <c r="E415" s="201"/>
      <c r="F415" s="173"/>
    </row>
    <row r="416" spans="1:6" s="33" customFormat="1" hidden="1" x14ac:dyDescent="0.2">
      <c r="A416" s="110">
        <v>200</v>
      </c>
      <c r="B416" s="111" t="s">
        <v>312</v>
      </c>
      <c r="C416" s="24">
        <f t="shared" ref="C416:C436" si="16">SUM(D416:E416)</f>
        <v>0</v>
      </c>
      <c r="D416" s="112"/>
      <c r="E416" s="202"/>
      <c r="F416" s="139"/>
    </row>
    <row r="417" spans="1:6" s="33" customFormat="1" hidden="1" x14ac:dyDescent="0.2">
      <c r="A417" s="110"/>
      <c r="B417" s="111" t="s">
        <v>313</v>
      </c>
      <c r="C417" s="24">
        <f t="shared" si="16"/>
        <v>0</v>
      </c>
      <c r="D417" s="112"/>
      <c r="E417" s="202"/>
      <c r="F417" s="139"/>
    </row>
    <row r="418" spans="1:6" s="33" customFormat="1" hidden="1" x14ac:dyDescent="0.2">
      <c r="A418" s="110">
        <v>200</v>
      </c>
      <c r="B418" s="111" t="s">
        <v>314</v>
      </c>
      <c r="C418" s="24">
        <f t="shared" si="16"/>
        <v>0</v>
      </c>
      <c r="D418" s="112"/>
      <c r="E418" s="202"/>
      <c r="F418" s="139"/>
    </row>
    <row r="419" spans="1:6" s="33" customFormat="1" hidden="1" x14ac:dyDescent="0.2">
      <c r="A419" s="110"/>
      <c r="B419" s="111" t="s">
        <v>315</v>
      </c>
      <c r="C419" s="24">
        <f t="shared" si="16"/>
        <v>0</v>
      </c>
      <c r="D419" s="112"/>
      <c r="E419" s="202"/>
      <c r="F419" s="139"/>
    </row>
    <row r="420" spans="1:6" hidden="1" x14ac:dyDescent="0.2">
      <c r="A420" s="106"/>
      <c r="B420" s="107" t="s">
        <v>68</v>
      </c>
      <c r="C420" s="29">
        <f t="shared" si="16"/>
        <v>0</v>
      </c>
      <c r="D420" s="113">
        <f>SUM(D416:D419)</f>
        <v>0</v>
      </c>
      <c r="E420" s="203">
        <f>SUM(E416:E419)</f>
        <v>0</v>
      </c>
      <c r="F420" s="173"/>
    </row>
    <row r="421" spans="1:6" hidden="1" x14ac:dyDescent="0.2">
      <c r="A421" s="114" t="s">
        <v>194</v>
      </c>
      <c r="B421" s="6" t="s">
        <v>316</v>
      </c>
      <c r="C421" s="24">
        <f t="shared" si="16"/>
        <v>0</v>
      </c>
      <c r="E421" s="183"/>
      <c r="F421" s="173"/>
    </row>
    <row r="422" spans="1:6" hidden="1" x14ac:dyDescent="0.2">
      <c r="A422" s="114" t="s">
        <v>194</v>
      </c>
      <c r="B422" s="6" t="s">
        <v>317</v>
      </c>
      <c r="C422" s="24">
        <f t="shared" si="16"/>
        <v>0</v>
      </c>
      <c r="E422" s="183"/>
      <c r="F422" s="173"/>
    </row>
    <row r="423" spans="1:6" hidden="1" x14ac:dyDescent="0.2">
      <c r="B423" s="30" t="s">
        <v>68</v>
      </c>
      <c r="C423" s="29">
        <f t="shared" si="16"/>
        <v>0</v>
      </c>
      <c r="D423" s="30">
        <f>SUM(D421:D422)</f>
        <v>0</v>
      </c>
      <c r="E423" s="184">
        <f>SUM(E421:E422)</f>
        <v>0</v>
      </c>
      <c r="F423" s="173"/>
    </row>
    <row r="424" spans="1:6" x14ac:dyDescent="0.2">
      <c r="A424" s="7" t="s">
        <v>60</v>
      </c>
      <c r="B424" s="6" t="s">
        <v>498</v>
      </c>
      <c r="C424" s="24">
        <f t="shared" si="16"/>
        <v>305</v>
      </c>
      <c r="D424" s="61">
        <v>305</v>
      </c>
      <c r="E424" s="183"/>
      <c r="F424" s="173"/>
    </row>
    <row r="425" spans="1:6" x14ac:dyDescent="0.2">
      <c r="A425" s="7" t="s">
        <v>60</v>
      </c>
      <c r="B425" s="6" t="s">
        <v>499</v>
      </c>
      <c r="C425" s="24">
        <f t="shared" si="16"/>
        <v>3175</v>
      </c>
      <c r="D425" s="61">
        <v>3175</v>
      </c>
      <c r="E425" s="183"/>
      <c r="F425" s="173"/>
    </row>
    <row r="426" spans="1:6" hidden="1" x14ac:dyDescent="0.2">
      <c r="A426" s="7" t="s">
        <v>202</v>
      </c>
      <c r="B426" s="6" t="s">
        <v>318</v>
      </c>
      <c r="C426" s="24">
        <f t="shared" si="16"/>
        <v>0</v>
      </c>
      <c r="D426" s="61"/>
      <c r="E426" s="183"/>
      <c r="F426" s="173"/>
    </row>
    <row r="427" spans="1:6" hidden="1" x14ac:dyDescent="0.2">
      <c r="A427" s="7" t="s">
        <v>60</v>
      </c>
      <c r="B427" s="6" t="s">
        <v>319</v>
      </c>
      <c r="C427" s="24">
        <f t="shared" si="16"/>
        <v>0</v>
      </c>
      <c r="D427" s="61"/>
      <c r="E427" s="183"/>
      <c r="F427" s="173"/>
    </row>
    <row r="428" spans="1:6" hidden="1" x14ac:dyDescent="0.2">
      <c r="A428" s="7" t="s">
        <v>202</v>
      </c>
      <c r="B428" s="6" t="s">
        <v>320</v>
      </c>
      <c r="C428" s="24">
        <f t="shared" si="16"/>
        <v>0</v>
      </c>
      <c r="D428" s="61"/>
      <c r="E428" s="183"/>
      <c r="F428" s="173"/>
    </row>
    <row r="429" spans="1:6" hidden="1" x14ac:dyDescent="0.2">
      <c r="A429" s="7" t="s">
        <v>202</v>
      </c>
      <c r="B429" s="6" t="s">
        <v>321</v>
      </c>
      <c r="C429" s="24">
        <f t="shared" si="16"/>
        <v>0</v>
      </c>
      <c r="D429" s="61"/>
      <c r="E429" s="183"/>
      <c r="F429" s="173"/>
    </row>
    <row r="430" spans="1:6" x14ac:dyDescent="0.2">
      <c r="B430" s="30" t="s">
        <v>68</v>
      </c>
      <c r="C430" s="29">
        <f t="shared" si="16"/>
        <v>3480</v>
      </c>
      <c r="D430" s="58">
        <f>SUM(D424:D429)</f>
        <v>3480</v>
      </c>
      <c r="E430" s="191">
        <f>SUM(E426:E429)</f>
        <v>0</v>
      </c>
      <c r="F430" s="173"/>
    </row>
    <row r="431" spans="1:6" hidden="1" x14ac:dyDescent="0.2">
      <c r="A431" s="52" t="s">
        <v>206</v>
      </c>
      <c r="B431" s="25" t="s">
        <v>322</v>
      </c>
      <c r="C431" s="24">
        <f t="shared" si="16"/>
        <v>0</v>
      </c>
      <c r="D431" s="61"/>
      <c r="E431" s="183"/>
      <c r="F431" s="173"/>
    </row>
    <row r="432" spans="1:6" hidden="1" x14ac:dyDescent="0.2">
      <c r="A432" s="52" t="s">
        <v>206</v>
      </c>
      <c r="B432" s="25" t="s">
        <v>323</v>
      </c>
      <c r="C432" s="24">
        <f t="shared" si="16"/>
        <v>0</v>
      </c>
      <c r="D432" s="61"/>
      <c r="E432" s="183"/>
      <c r="F432" s="173"/>
    </row>
    <row r="433" spans="1:6" hidden="1" x14ac:dyDescent="0.2">
      <c r="A433" s="52" t="s">
        <v>206</v>
      </c>
      <c r="B433" s="25" t="s">
        <v>324</v>
      </c>
      <c r="C433" s="24">
        <f t="shared" si="16"/>
        <v>0</v>
      </c>
      <c r="D433" s="61"/>
      <c r="E433" s="183"/>
      <c r="F433" s="173"/>
    </row>
    <row r="434" spans="1:6" hidden="1" x14ac:dyDescent="0.2">
      <c r="A434" s="52" t="s">
        <v>206</v>
      </c>
      <c r="B434" s="6" t="s">
        <v>325</v>
      </c>
      <c r="C434" s="24">
        <f t="shared" si="16"/>
        <v>0</v>
      </c>
      <c r="E434" s="193"/>
      <c r="F434" s="173"/>
    </row>
    <row r="435" spans="1:6" hidden="1" x14ac:dyDescent="0.2">
      <c r="B435" s="30" t="s">
        <v>68</v>
      </c>
      <c r="C435" s="29">
        <f t="shared" si="16"/>
        <v>0</v>
      </c>
      <c r="D435" s="30">
        <f>SUM(D431:D434)</f>
        <v>0</v>
      </c>
      <c r="E435" s="184">
        <f>SUM(E431:E434)</f>
        <v>0</v>
      </c>
      <c r="F435" s="173"/>
    </row>
    <row r="436" spans="1:6" x14ac:dyDescent="0.2">
      <c r="A436" s="104" t="s">
        <v>327</v>
      </c>
      <c r="B436" s="103" t="s">
        <v>326</v>
      </c>
      <c r="C436" s="102">
        <f t="shared" si="16"/>
        <v>3480</v>
      </c>
      <c r="D436" s="103">
        <f>SUM(+D435+D430+D423+D420)</f>
        <v>3480</v>
      </c>
      <c r="E436" s="199">
        <f>E435+E430+E423+E420</f>
        <v>0</v>
      </c>
      <c r="F436" s="173"/>
    </row>
    <row r="437" spans="1:6" x14ac:dyDescent="0.2">
      <c r="C437" s="24"/>
      <c r="E437" s="183"/>
      <c r="F437" s="173"/>
    </row>
    <row r="438" spans="1:6" x14ac:dyDescent="0.2">
      <c r="B438" s="28" t="s">
        <v>328</v>
      </c>
      <c r="C438" s="50">
        <f t="shared" ref="C438:C458" si="17">SUM(D438:E438)</f>
        <v>49653</v>
      </c>
      <c r="D438" s="30">
        <v>49653</v>
      </c>
      <c r="E438" s="183"/>
      <c r="F438" s="173"/>
    </row>
    <row r="439" spans="1:6" hidden="1" x14ac:dyDescent="0.2">
      <c r="A439" s="7" t="s">
        <v>206</v>
      </c>
      <c r="B439" s="6" t="s">
        <v>329</v>
      </c>
      <c r="C439" s="24">
        <f t="shared" si="17"/>
        <v>0</v>
      </c>
      <c r="E439" s="183"/>
      <c r="F439" s="173"/>
    </row>
    <row r="440" spans="1:6" hidden="1" x14ac:dyDescent="0.2">
      <c r="A440" s="7" t="s">
        <v>206</v>
      </c>
      <c r="B440" s="6" t="s">
        <v>330</v>
      </c>
      <c r="C440" s="24">
        <f t="shared" si="17"/>
        <v>0</v>
      </c>
      <c r="E440" s="183"/>
      <c r="F440" s="173"/>
    </row>
    <row r="441" spans="1:6" hidden="1" x14ac:dyDescent="0.2">
      <c r="A441" s="7" t="s">
        <v>206</v>
      </c>
      <c r="B441" s="25" t="s">
        <v>331</v>
      </c>
      <c r="C441" s="24">
        <f t="shared" si="17"/>
        <v>0</v>
      </c>
      <c r="D441" s="61"/>
      <c r="E441" s="204"/>
      <c r="F441" s="173"/>
    </row>
    <row r="442" spans="1:6" hidden="1" x14ac:dyDescent="0.2">
      <c r="A442" s="7" t="s">
        <v>206</v>
      </c>
      <c r="B442" s="25" t="s">
        <v>332</v>
      </c>
      <c r="C442" s="24">
        <f t="shared" si="17"/>
        <v>0</v>
      </c>
      <c r="D442" s="61"/>
      <c r="E442" s="204"/>
      <c r="F442" s="173"/>
    </row>
    <row r="443" spans="1:6" hidden="1" x14ac:dyDescent="0.2">
      <c r="A443" s="7" t="s">
        <v>206</v>
      </c>
      <c r="B443" s="25" t="s">
        <v>333</v>
      </c>
      <c r="C443" s="24">
        <f t="shared" si="17"/>
        <v>0</v>
      </c>
      <c r="D443" s="61"/>
      <c r="E443" s="204"/>
      <c r="F443" s="173"/>
    </row>
    <row r="444" spans="1:6" hidden="1" x14ac:dyDescent="0.2">
      <c r="A444" s="7" t="s">
        <v>334</v>
      </c>
      <c r="B444" s="25" t="s">
        <v>335</v>
      </c>
      <c r="C444" s="24">
        <f t="shared" si="17"/>
        <v>0</v>
      </c>
      <c r="D444" s="61"/>
      <c r="E444" s="204"/>
      <c r="F444" s="173"/>
    </row>
    <row r="445" spans="1:6" hidden="1" x14ac:dyDescent="0.2">
      <c r="A445" s="7" t="s">
        <v>206</v>
      </c>
      <c r="B445" s="25" t="s">
        <v>336</v>
      </c>
      <c r="C445" s="24">
        <f t="shared" si="17"/>
        <v>0</v>
      </c>
      <c r="D445" s="61"/>
      <c r="E445" s="204"/>
      <c r="F445" s="173"/>
    </row>
    <row r="446" spans="1:6" hidden="1" x14ac:dyDescent="0.2">
      <c r="A446" s="7" t="s">
        <v>206</v>
      </c>
      <c r="B446" s="25" t="s">
        <v>337</v>
      </c>
      <c r="C446" s="24">
        <f t="shared" si="17"/>
        <v>0</v>
      </c>
      <c r="D446" s="61"/>
      <c r="E446" s="183"/>
      <c r="F446" s="173"/>
    </row>
    <row r="447" spans="1:6" hidden="1" x14ac:dyDescent="0.2">
      <c r="A447" s="7" t="s">
        <v>206</v>
      </c>
      <c r="B447" s="25" t="s">
        <v>338</v>
      </c>
      <c r="C447" s="24">
        <f t="shared" si="17"/>
        <v>0</v>
      </c>
      <c r="D447" s="61"/>
      <c r="E447" s="183"/>
      <c r="F447" s="173"/>
    </row>
    <row r="448" spans="1:6" hidden="1" x14ac:dyDescent="0.2">
      <c r="A448" s="7" t="s">
        <v>206</v>
      </c>
      <c r="B448" s="25" t="s">
        <v>339</v>
      </c>
      <c r="C448" s="24">
        <f t="shared" si="17"/>
        <v>0</v>
      </c>
      <c r="D448" s="61"/>
      <c r="E448" s="183"/>
      <c r="F448" s="173"/>
    </row>
    <row r="449" spans="1:6" hidden="1" x14ac:dyDescent="0.2">
      <c r="A449" s="7" t="s">
        <v>206</v>
      </c>
      <c r="B449" s="25" t="s">
        <v>340</v>
      </c>
      <c r="C449" s="24">
        <f t="shared" si="17"/>
        <v>0</v>
      </c>
      <c r="D449" s="61"/>
      <c r="E449" s="183"/>
      <c r="F449" s="173"/>
    </row>
    <row r="450" spans="1:6" hidden="1" x14ac:dyDescent="0.2">
      <c r="A450" s="7" t="s">
        <v>206</v>
      </c>
      <c r="B450" s="25" t="s">
        <v>341</v>
      </c>
      <c r="C450" s="24">
        <f t="shared" si="17"/>
        <v>0</v>
      </c>
      <c r="D450" s="61"/>
      <c r="E450" s="183"/>
      <c r="F450" s="173"/>
    </row>
    <row r="451" spans="1:6" hidden="1" x14ac:dyDescent="0.2">
      <c r="A451" s="7" t="s">
        <v>206</v>
      </c>
      <c r="B451" s="25" t="s">
        <v>342</v>
      </c>
      <c r="C451" s="24">
        <f t="shared" si="17"/>
        <v>0</v>
      </c>
      <c r="D451" s="61"/>
      <c r="E451" s="183"/>
      <c r="F451" s="173"/>
    </row>
    <row r="452" spans="1:6" hidden="1" x14ac:dyDescent="0.2">
      <c r="A452" s="7" t="s">
        <v>206</v>
      </c>
      <c r="B452" s="25" t="s">
        <v>343</v>
      </c>
      <c r="C452" s="24">
        <f t="shared" si="17"/>
        <v>0</v>
      </c>
      <c r="D452" s="61"/>
      <c r="E452" s="183"/>
      <c r="F452" s="173"/>
    </row>
    <row r="453" spans="1:6" hidden="1" x14ac:dyDescent="0.2">
      <c r="A453" s="7" t="s">
        <v>206</v>
      </c>
      <c r="B453" s="25" t="s">
        <v>344</v>
      </c>
      <c r="C453" s="24">
        <f t="shared" si="17"/>
        <v>0</v>
      </c>
      <c r="D453" s="61"/>
      <c r="E453" s="183"/>
      <c r="F453" s="173"/>
    </row>
    <row r="454" spans="1:6" ht="13.5" hidden="1" x14ac:dyDescent="0.25">
      <c r="A454" s="27"/>
      <c r="B454" s="115" t="s">
        <v>345</v>
      </c>
      <c r="C454" s="29">
        <f t="shared" si="17"/>
        <v>0</v>
      </c>
      <c r="D454" s="30">
        <f>SUM(D439:D453)</f>
        <v>0</v>
      </c>
      <c r="E454" s="184">
        <f>SUM(E439:E453)</f>
        <v>0</v>
      </c>
      <c r="F454" s="173"/>
    </row>
    <row r="455" spans="1:6" hidden="1" x14ac:dyDescent="0.2">
      <c r="A455" s="7" t="s">
        <v>202</v>
      </c>
      <c r="B455" s="6" t="s">
        <v>346</v>
      </c>
      <c r="C455" s="24">
        <f t="shared" si="17"/>
        <v>0</v>
      </c>
      <c r="E455" s="205"/>
      <c r="F455" s="173"/>
    </row>
    <row r="456" spans="1:6" hidden="1" x14ac:dyDescent="0.2">
      <c r="A456" s="7" t="s">
        <v>202</v>
      </c>
      <c r="B456" s="6" t="s">
        <v>347</v>
      </c>
      <c r="C456" s="24">
        <f t="shared" si="17"/>
        <v>0</v>
      </c>
      <c r="E456" s="183"/>
      <c r="F456" s="173"/>
    </row>
    <row r="457" spans="1:6" hidden="1" x14ac:dyDescent="0.2">
      <c r="A457" s="7" t="s">
        <v>202</v>
      </c>
      <c r="B457" s="6" t="s">
        <v>348</v>
      </c>
      <c r="C457" s="24">
        <f t="shared" si="17"/>
        <v>0</v>
      </c>
      <c r="E457" s="183"/>
      <c r="F457" s="173"/>
    </row>
    <row r="458" spans="1:6" hidden="1" x14ac:dyDescent="0.2">
      <c r="A458" s="7" t="s">
        <v>349</v>
      </c>
      <c r="B458" s="6" t="s">
        <v>350</v>
      </c>
      <c r="C458" s="24">
        <f t="shared" si="17"/>
        <v>0</v>
      </c>
      <c r="E458" s="183"/>
      <c r="F458" s="173"/>
    </row>
    <row r="459" spans="1:6" hidden="1" x14ac:dyDescent="0.2">
      <c r="A459" s="7" t="s">
        <v>202</v>
      </c>
      <c r="B459" s="6" t="s">
        <v>351</v>
      </c>
      <c r="C459" s="24"/>
      <c r="E459" s="183"/>
      <c r="F459" s="173"/>
    </row>
    <row r="460" spans="1:6" hidden="1" x14ac:dyDescent="0.2">
      <c r="A460" s="7" t="s">
        <v>352</v>
      </c>
      <c r="B460" s="6" t="s">
        <v>353</v>
      </c>
      <c r="C460" s="24">
        <f t="shared" ref="C460:C487" si="18">SUM(D460:E460)</f>
        <v>0</v>
      </c>
      <c r="E460" s="183"/>
      <c r="F460" s="173"/>
    </row>
    <row r="461" spans="1:6" ht="13.5" hidden="1" x14ac:dyDescent="0.25">
      <c r="A461" s="116"/>
      <c r="B461" s="117" t="s">
        <v>354</v>
      </c>
      <c r="C461" s="29">
        <f t="shared" si="18"/>
        <v>0</v>
      </c>
      <c r="D461" s="34">
        <f>SUM(D455:D460)</f>
        <v>0</v>
      </c>
      <c r="E461" s="186">
        <f>SUM(E455:E460)</f>
        <v>0</v>
      </c>
      <c r="F461" s="173"/>
    </row>
    <row r="462" spans="1:6" hidden="1" x14ac:dyDescent="0.2">
      <c r="A462" s="7" t="s">
        <v>355</v>
      </c>
      <c r="B462" s="6" t="s">
        <v>356</v>
      </c>
      <c r="C462" s="24">
        <f t="shared" si="18"/>
        <v>0</v>
      </c>
      <c r="E462" s="206"/>
      <c r="F462" s="173"/>
    </row>
    <row r="463" spans="1:6" hidden="1" x14ac:dyDescent="0.2">
      <c r="A463" s="7" t="s">
        <v>206</v>
      </c>
      <c r="B463" s="6" t="s">
        <v>357</v>
      </c>
      <c r="C463" s="24">
        <f t="shared" si="18"/>
        <v>0</v>
      </c>
      <c r="E463" s="206"/>
      <c r="F463" s="173"/>
    </row>
    <row r="464" spans="1:6" hidden="1" x14ac:dyDescent="0.2">
      <c r="A464" s="7" t="s">
        <v>206</v>
      </c>
      <c r="B464" s="6" t="s">
        <v>358</v>
      </c>
      <c r="C464" s="24">
        <f t="shared" si="18"/>
        <v>0</v>
      </c>
      <c r="E464" s="183"/>
      <c r="F464" s="173"/>
    </row>
    <row r="465" spans="1:6" ht="13.5" hidden="1" x14ac:dyDescent="0.25">
      <c r="B465" s="117" t="s">
        <v>359</v>
      </c>
      <c r="C465" s="29">
        <f t="shared" si="18"/>
        <v>0</v>
      </c>
      <c r="D465" s="118">
        <f>SUM(D462:D464)</f>
        <v>0</v>
      </c>
      <c r="E465" s="207">
        <f>SUM(E462:E464)</f>
        <v>0</v>
      </c>
      <c r="F465" s="173"/>
    </row>
    <row r="466" spans="1:6" hidden="1" x14ac:dyDescent="0.2">
      <c r="A466" s="7" t="s">
        <v>202</v>
      </c>
      <c r="B466" s="33" t="s">
        <v>360</v>
      </c>
      <c r="C466" s="24">
        <f t="shared" si="18"/>
        <v>0</v>
      </c>
      <c r="D466" s="61"/>
      <c r="E466" s="193"/>
      <c r="F466" s="173"/>
    </row>
    <row r="467" spans="1:6" ht="13.5" hidden="1" x14ac:dyDescent="0.25">
      <c r="A467" s="116"/>
      <c r="B467" s="117" t="s">
        <v>361</v>
      </c>
      <c r="C467" s="29">
        <f t="shared" si="18"/>
        <v>0</v>
      </c>
      <c r="D467" s="34">
        <f>SUM(D466)</f>
        <v>0</v>
      </c>
      <c r="E467" s="186">
        <f>SUM(E466)</f>
        <v>0</v>
      </c>
      <c r="F467" s="173"/>
    </row>
    <row r="468" spans="1:6" hidden="1" x14ac:dyDescent="0.2">
      <c r="A468" s="114" t="s">
        <v>206</v>
      </c>
      <c r="B468" s="6" t="s">
        <v>362</v>
      </c>
      <c r="C468" s="24">
        <f t="shared" si="18"/>
        <v>0</v>
      </c>
      <c r="D468" s="61"/>
      <c r="E468" s="183"/>
      <c r="F468" s="173"/>
    </row>
    <row r="469" spans="1:6" hidden="1" x14ac:dyDescent="0.2">
      <c r="A469" s="114" t="s">
        <v>206</v>
      </c>
      <c r="B469" s="6" t="s">
        <v>363</v>
      </c>
      <c r="C469" s="24">
        <f t="shared" si="18"/>
        <v>0</v>
      </c>
      <c r="D469" s="61"/>
      <c r="E469" s="183"/>
      <c r="F469" s="173"/>
    </row>
    <row r="470" spans="1:6" hidden="1" x14ac:dyDescent="0.2">
      <c r="A470" s="114" t="s">
        <v>206</v>
      </c>
      <c r="B470" s="6" t="s">
        <v>364</v>
      </c>
      <c r="C470" s="24">
        <f t="shared" si="18"/>
        <v>0</v>
      </c>
      <c r="D470" s="61"/>
      <c r="E470" s="183"/>
      <c r="F470" s="173"/>
    </row>
    <row r="471" spans="1:6" hidden="1" x14ac:dyDescent="0.2">
      <c r="A471" s="114" t="s">
        <v>206</v>
      </c>
      <c r="B471" s="6" t="s">
        <v>365</v>
      </c>
      <c r="C471" s="24">
        <f t="shared" si="18"/>
        <v>0</v>
      </c>
      <c r="D471" s="61"/>
      <c r="E471" s="183"/>
      <c r="F471" s="173"/>
    </row>
    <row r="472" spans="1:6" hidden="1" x14ac:dyDescent="0.2">
      <c r="A472" s="114" t="s">
        <v>206</v>
      </c>
      <c r="B472" s="6" t="s">
        <v>366</v>
      </c>
      <c r="C472" s="24">
        <f t="shared" si="18"/>
        <v>0</v>
      </c>
      <c r="E472" s="183"/>
      <c r="F472" s="173"/>
    </row>
    <row r="473" spans="1:6" hidden="1" x14ac:dyDescent="0.2">
      <c r="A473" s="114" t="s">
        <v>206</v>
      </c>
      <c r="B473" s="6" t="s">
        <v>367</v>
      </c>
      <c r="C473" s="24">
        <f t="shared" si="18"/>
        <v>0</v>
      </c>
      <c r="E473" s="183"/>
      <c r="F473" s="173"/>
    </row>
    <row r="474" spans="1:6" hidden="1" x14ac:dyDescent="0.2">
      <c r="A474" s="114" t="s">
        <v>206</v>
      </c>
      <c r="B474" s="6" t="s">
        <v>368</v>
      </c>
      <c r="C474" s="24">
        <f t="shared" si="18"/>
        <v>0</v>
      </c>
      <c r="D474" s="25">
        <v>0</v>
      </c>
      <c r="E474" s="183"/>
      <c r="F474" s="173"/>
    </row>
    <row r="475" spans="1:6" hidden="1" x14ac:dyDescent="0.2">
      <c r="A475" s="114" t="s">
        <v>206</v>
      </c>
      <c r="B475" s="6" t="s">
        <v>369</v>
      </c>
      <c r="C475" s="24">
        <f t="shared" si="18"/>
        <v>0</v>
      </c>
      <c r="D475" s="25">
        <v>0</v>
      </c>
      <c r="E475" s="183"/>
      <c r="F475" s="173"/>
    </row>
    <row r="476" spans="1:6" hidden="1" x14ac:dyDescent="0.2">
      <c r="A476" s="114" t="s">
        <v>206</v>
      </c>
      <c r="B476" s="6" t="s">
        <v>370</v>
      </c>
      <c r="C476" s="24">
        <f t="shared" si="18"/>
        <v>0</v>
      </c>
      <c r="D476" s="25">
        <v>0</v>
      </c>
      <c r="E476" s="205"/>
      <c r="F476" s="173"/>
    </row>
    <row r="477" spans="1:6" hidden="1" x14ac:dyDescent="0.2">
      <c r="A477" s="114" t="s">
        <v>206</v>
      </c>
      <c r="B477" s="6" t="s">
        <v>371</v>
      </c>
      <c r="C477" s="24">
        <f t="shared" si="18"/>
        <v>0</v>
      </c>
      <c r="D477" s="25">
        <v>0</v>
      </c>
      <c r="E477" s="183"/>
      <c r="F477" s="173"/>
    </row>
    <row r="478" spans="1:6" ht="13.5" hidden="1" x14ac:dyDescent="0.25">
      <c r="A478" s="119"/>
      <c r="B478" s="117" t="s">
        <v>372</v>
      </c>
      <c r="C478" s="29">
        <f t="shared" si="18"/>
        <v>0</v>
      </c>
      <c r="D478" s="34">
        <f>SUM(D468:D477)</f>
        <v>0</v>
      </c>
      <c r="E478" s="186">
        <f>SUM(E468:E477)</f>
        <v>0</v>
      </c>
      <c r="F478" s="173"/>
    </row>
    <row r="479" spans="1:6" hidden="1" x14ac:dyDescent="0.2">
      <c r="A479" s="7" t="s">
        <v>62</v>
      </c>
      <c r="B479" s="6" t="s">
        <v>373</v>
      </c>
      <c r="C479" s="24">
        <f t="shared" si="18"/>
        <v>0</v>
      </c>
      <c r="E479" s="206"/>
      <c r="F479" s="173"/>
    </row>
    <row r="480" spans="1:6" ht="13.5" hidden="1" x14ac:dyDescent="0.25">
      <c r="A480" s="119"/>
      <c r="B480" s="117" t="s">
        <v>374</v>
      </c>
      <c r="C480" s="29">
        <f t="shared" si="18"/>
        <v>0</v>
      </c>
      <c r="D480" s="34">
        <f>SUM(D479)</f>
        <v>0</v>
      </c>
      <c r="E480" s="186">
        <f>SUM(E479)</f>
        <v>0</v>
      </c>
      <c r="F480" s="173"/>
    </row>
    <row r="481" spans="1:6" hidden="1" x14ac:dyDescent="0.2">
      <c r="A481" s="120" t="s">
        <v>60</v>
      </c>
      <c r="B481" s="121" t="s">
        <v>375</v>
      </c>
      <c r="C481" s="24">
        <f t="shared" si="18"/>
        <v>0</v>
      </c>
      <c r="D481" s="61">
        <v>0</v>
      </c>
      <c r="E481" s="200"/>
      <c r="F481" s="173"/>
    </row>
    <row r="482" spans="1:6" hidden="1" x14ac:dyDescent="0.2">
      <c r="A482" s="120" t="s">
        <v>60</v>
      </c>
      <c r="B482" s="121" t="s">
        <v>376</v>
      </c>
      <c r="C482" s="24">
        <f t="shared" si="18"/>
        <v>0</v>
      </c>
      <c r="D482" s="61"/>
      <c r="E482" s="183"/>
      <c r="F482" s="173"/>
    </row>
    <row r="483" spans="1:6" hidden="1" x14ac:dyDescent="0.2">
      <c r="A483" s="120" t="s">
        <v>163</v>
      </c>
      <c r="B483" s="121" t="s">
        <v>377</v>
      </c>
      <c r="C483" s="24">
        <f t="shared" si="18"/>
        <v>0</v>
      </c>
      <c r="D483" s="61"/>
      <c r="E483" s="204"/>
      <c r="F483" s="173"/>
    </row>
    <row r="484" spans="1:6" hidden="1" x14ac:dyDescent="0.2">
      <c r="A484" s="120" t="s">
        <v>60</v>
      </c>
      <c r="B484" s="121" t="s">
        <v>378</v>
      </c>
      <c r="C484" s="24">
        <f t="shared" si="18"/>
        <v>0</v>
      </c>
      <c r="D484" s="61"/>
      <c r="E484" s="205">
        <v>0</v>
      </c>
      <c r="F484" s="173"/>
    </row>
    <row r="485" spans="1:6" hidden="1" x14ac:dyDescent="0.2">
      <c r="A485" s="120" t="s">
        <v>60</v>
      </c>
      <c r="B485" s="121" t="s">
        <v>379</v>
      </c>
      <c r="C485" s="24">
        <f t="shared" si="18"/>
        <v>0</v>
      </c>
      <c r="D485" s="61"/>
      <c r="E485" s="183"/>
      <c r="F485" s="173"/>
    </row>
    <row r="486" spans="1:6" hidden="1" x14ac:dyDescent="0.2">
      <c r="A486" s="120" t="s">
        <v>60</v>
      </c>
      <c r="B486" s="121" t="s">
        <v>380</v>
      </c>
      <c r="C486" s="24">
        <f t="shared" si="18"/>
        <v>0</v>
      </c>
      <c r="D486" s="61"/>
      <c r="E486" s="183"/>
      <c r="F486" s="173"/>
    </row>
    <row r="487" spans="1:6" hidden="1" x14ac:dyDescent="0.2">
      <c r="A487" s="120" t="s">
        <v>60</v>
      </c>
      <c r="B487" s="121" t="s">
        <v>381</v>
      </c>
      <c r="C487" s="24">
        <f t="shared" si="18"/>
        <v>0</v>
      </c>
      <c r="D487" s="61"/>
      <c r="E487" s="183"/>
      <c r="F487" s="173"/>
    </row>
    <row r="488" spans="1:6" hidden="1" x14ac:dyDescent="0.2">
      <c r="A488" s="120" t="s">
        <v>60</v>
      </c>
      <c r="B488" s="121" t="s">
        <v>382</v>
      </c>
      <c r="C488" s="24"/>
      <c r="D488" s="61"/>
      <c r="E488" s="183"/>
      <c r="F488" s="173"/>
    </row>
    <row r="489" spans="1:6" hidden="1" x14ac:dyDescent="0.2">
      <c r="A489" s="120" t="s">
        <v>268</v>
      </c>
      <c r="B489" s="121" t="s">
        <v>383</v>
      </c>
      <c r="C489" s="24">
        <f t="shared" ref="C489:C502" si="19">SUM(D489:E489)</f>
        <v>0</v>
      </c>
      <c r="D489" s="61"/>
      <c r="E489" s="183"/>
      <c r="F489" s="173"/>
    </row>
    <row r="490" spans="1:6" hidden="1" x14ac:dyDescent="0.2">
      <c r="A490" s="120" t="s">
        <v>60</v>
      </c>
      <c r="B490" s="121" t="s">
        <v>384</v>
      </c>
      <c r="C490" s="24">
        <f t="shared" si="19"/>
        <v>0</v>
      </c>
      <c r="D490" s="61"/>
      <c r="E490" s="183"/>
      <c r="F490" s="173"/>
    </row>
    <row r="491" spans="1:6" hidden="1" x14ac:dyDescent="0.2">
      <c r="A491" s="120" t="s">
        <v>60</v>
      </c>
      <c r="B491" s="121" t="s">
        <v>385</v>
      </c>
      <c r="C491" s="24">
        <f t="shared" si="19"/>
        <v>0</v>
      </c>
      <c r="D491" s="61"/>
      <c r="E491" s="183"/>
      <c r="F491" s="173"/>
    </row>
    <row r="492" spans="1:6" hidden="1" x14ac:dyDescent="0.2">
      <c r="A492" s="120" t="s">
        <v>202</v>
      </c>
      <c r="B492" s="121" t="s">
        <v>386</v>
      </c>
      <c r="C492" s="24">
        <f t="shared" si="19"/>
        <v>0</v>
      </c>
      <c r="D492" s="61"/>
      <c r="E492" s="183"/>
      <c r="F492" s="173"/>
    </row>
    <row r="493" spans="1:6" hidden="1" x14ac:dyDescent="0.2">
      <c r="A493" s="120" t="s">
        <v>387</v>
      </c>
      <c r="B493" s="121" t="s">
        <v>388</v>
      </c>
      <c r="C493" s="24">
        <f t="shared" si="19"/>
        <v>0</v>
      </c>
      <c r="D493" s="61"/>
      <c r="E493" s="204"/>
      <c r="F493" s="173"/>
    </row>
    <row r="494" spans="1:6" hidden="1" x14ac:dyDescent="0.2">
      <c r="A494" s="120" t="s">
        <v>202</v>
      </c>
      <c r="B494" s="121" t="s">
        <v>389</v>
      </c>
      <c r="C494" s="24">
        <f t="shared" si="19"/>
        <v>0</v>
      </c>
      <c r="D494" s="61"/>
      <c r="E494" s="183"/>
      <c r="F494" s="173"/>
    </row>
    <row r="495" spans="1:6" hidden="1" x14ac:dyDescent="0.2">
      <c r="A495" s="120" t="s">
        <v>206</v>
      </c>
      <c r="B495" s="121" t="s">
        <v>390</v>
      </c>
      <c r="C495" s="24">
        <f t="shared" si="19"/>
        <v>0</v>
      </c>
      <c r="D495" s="61"/>
      <c r="E495" s="183"/>
      <c r="F495" s="173"/>
    </row>
    <row r="496" spans="1:6" hidden="1" x14ac:dyDescent="0.2">
      <c r="A496" s="122" t="s">
        <v>112</v>
      </c>
      <c r="B496" s="6" t="s">
        <v>391</v>
      </c>
      <c r="C496" s="24">
        <f t="shared" si="19"/>
        <v>0</v>
      </c>
      <c r="E496" s="183"/>
      <c r="F496" s="173"/>
    </row>
    <row r="497" spans="1:6" hidden="1" x14ac:dyDescent="0.2">
      <c r="A497" s="122" t="s">
        <v>202</v>
      </c>
      <c r="B497" s="6" t="s">
        <v>392</v>
      </c>
      <c r="C497" s="24">
        <f t="shared" si="19"/>
        <v>0</v>
      </c>
      <c r="E497" s="183"/>
      <c r="F497" s="173"/>
    </row>
    <row r="498" spans="1:6" hidden="1" x14ac:dyDescent="0.2">
      <c r="A498" s="122" t="s">
        <v>202</v>
      </c>
      <c r="B498" s="6" t="s">
        <v>393</v>
      </c>
      <c r="C498" s="24">
        <f t="shared" si="19"/>
        <v>0</v>
      </c>
      <c r="E498" s="183"/>
      <c r="F498" s="173"/>
    </row>
    <row r="499" spans="1:6" hidden="1" x14ac:dyDescent="0.2">
      <c r="A499" s="120" t="s">
        <v>60</v>
      </c>
      <c r="B499" s="6" t="s">
        <v>394</v>
      </c>
      <c r="C499" s="24">
        <f t="shared" si="19"/>
        <v>0</v>
      </c>
      <c r="E499" s="205"/>
      <c r="F499" s="173"/>
    </row>
    <row r="500" spans="1:6" hidden="1" x14ac:dyDescent="0.2">
      <c r="A500" s="120" t="s">
        <v>202</v>
      </c>
      <c r="B500" s="6" t="s">
        <v>395</v>
      </c>
      <c r="C500" s="24">
        <f t="shared" si="19"/>
        <v>0</v>
      </c>
      <c r="E500" s="183"/>
      <c r="F500" s="173"/>
    </row>
    <row r="501" spans="1:6" hidden="1" x14ac:dyDescent="0.2">
      <c r="A501" s="120" t="s">
        <v>60</v>
      </c>
      <c r="B501" s="60" t="s">
        <v>396</v>
      </c>
      <c r="C501" s="24">
        <f t="shared" si="19"/>
        <v>0</v>
      </c>
      <c r="E501" s="205"/>
      <c r="F501" s="173"/>
    </row>
    <row r="502" spans="1:6" hidden="1" x14ac:dyDescent="0.2">
      <c r="A502" s="120" t="s">
        <v>163</v>
      </c>
      <c r="B502" s="87" t="s">
        <v>397</v>
      </c>
      <c r="C502" s="24">
        <f t="shared" si="19"/>
        <v>0</v>
      </c>
      <c r="E502" s="204"/>
      <c r="F502" s="173"/>
    </row>
    <row r="503" spans="1:6" hidden="1" x14ac:dyDescent="0.2">
      <c r="A503" s="120" t="s">
        <v>163</v>
      </c>
      <c r="B503" s="87" t="s">
        <v>398</v>
      </c>
      <c r="C503" s="24"/>
      <c r="E503" s="204"/>
      <c r="F503" s="173"/>
    </row>
    <row r="504" spans="1:6" hidden="1" x14ac:dyDescent="0.2">
      <c r="A504" s="120" t="s">
        <v>163</v>
      </c>
      <c r="B504" s="87" t="s">
        <v>399</v>
      </c>
      <c r="C504" s="24">
        <f t="shared" ref="C504:C509" si="20">SUM(D504:E504)</f>
        <v>0</v>
      </c>
      <c r="E504" s="183"/>
      <c r="F504" s="173"/>
    </row>
    <row r="505" spans="1:6" hidden="1" x14ac:dyDescent="0.2">
      <c r="A505" s="120"/>
      <c r="B505" s="87" t="s">
        <v>400</v>
      </c>
      <c r="C505" s="24">
        <f t="shared" si="20"/>
        <v>0</v>
      </c>
      <c r="E505" s="183"/>
      <c r="F505" s="173"/>
    </row>
    <row r="506" spans="1:6" hidden="1" x14ac:dyDescent="0.2">
      <c r="A506" s="120" t="s">
        <v>163</v>
      </c>
      <c r="B506" s="121" t="s">
        <v>401</v>
      </c>
      <c r="C506" s="24">
        <f t="shared" si="20"/>
        <v>0</v>
      </c>
      <c r="E506" s="183"/>
      <c r="F506" s="173"/>
    </row>
    <row r="507" spans="1:6" hidden="1" x14ac:dyDescent="0.2">
      <c r="A507" s="120" t="s">
        <v>163</v>
      </c>
      <c r="B507" s="123" t="s">
        <v>402</v>
      </c>
      <c r="C507" s="24">
        <f t="shared" si="20"/>
        <v>0</v>
      </c>
      <c r="E507" s="183"/>
      <c r="F507" s="173"/>
    </row>
    <row r="508" spans="1:6" hidden="1" x14ac:dyDescent="0.2">
      <c r="A508" s="120" t="s">
        <v>403</v>
      </c>
      <c r="B508" s="123" t="s">
        <v>404</v>
      </c>
      <c r="C508" s="24">
        <f t="shared" si="20"/>
        <v>0</v>
      </c>
      <c r="E508" s="183"/>
      <c r="F508" s="173"/>
    </row>
    <row r="509" spans="1:6" hidden="1" x14ac:dyDescent="0.2">
      <c r="A509" s="120" t="s">
        <v>163</v>
      </c>
      <c r="B509" s="123" t="s">
        <v>405</v>
      </c>
      <c r="C509" s="24">
        <f t="shared" si="20"/>
        <v>0</v>
      </c>
      <c r="E509" s="183"/>
      <c r="F509" s="173"/>
    </row>
    <row r="510" spans="1:6" hidden="1" x14ac:dyDescent="0.2">
      <c r="A510" s="120" t="s">
        <v>163</v>
      </c>
      <c r="B510" s="123" t="s">
        <v>406</v>
      </c>
      <c r="C510" s="24"/>
      <c r="E510" s="183"/>
      <c r="F510" s="173"/>
    </row>
    <row r="511" spans="1:6" hidden="1" x14ac:dyDescent="0.2">
      <c r="A511" s="120" t="s">
        <v>163</v>
      </c>
      <c r="B511" s="123" t="s">
        <v>407</v>
      </c>
      <c r="C511" s="24">
        <f t="shared" ref="C511:C518" si="21">SUM(D511:E511)</f>
        <v>0</v>
      </c>
      <c r="E511" s="183"/>
      <c r="F511" s="173"/>
    </row>
    <row r="512" spans="1:6" hidden="1" x14ac:dyDescent="0.2">
      <c r="A512" s="120" t="s">
        <v>163</v>
      </c>
      <c r="B512" s="123" t="s">
        <v>408</v>
      </c>
      <c r="C512" s="24">
        <f t="shared" si="21"/>
        <v>0</v>
      </c>
      <c r="E512" s="183"/>
      <c r="F512" s="173"/>
    </row>
    <row r="513" spans="1:6" hidden="1" x14ac:dyDescent="0.2">
      <c r="A513" s="120" t="s">
        <v>163</v>
      </c>
      <c r="B513" s="123" t="s">
        <v>409</v>
      </c>
      <c r="C513" s="24">
        <f t="shared" si="21"/>
        <v>0</v>
      </c>
      <c r="E513" s="183"/>
      <c r="F513" s="173"/>
    </row>
    <row r="514" spans="1:6" hidden="1" x14ac:dyDescent="0.2">
      <c r="A514" s="120" t="s">
        <v>54</v>
      </c>
      <c r="B514" s="123" t="s">
        <v>410</v>
      </c>
      <c r="C514" s="24">
        <f t="shared" si="21"/>
        <v>0</v>
      </c>
      <c r="E514" s="183"/>
      <c r="F514" s="173"/>
    </row>
    <row r="515" spans="1:6" hidden="1" x14ac:dyDescent="0.2">
      <c r="A515" s="120" t="s">
        <v>105</v>
      </c>
      <c r="B515" s="123" t="s">
        <v>411</v>
      </c>
      <c r="C515" s="24">
        <f t="shared" si="21"/>
        <v>0</v>
      </c>
      <c r="E515" s="183"/>
      <c r="F515" s="173"/>
    </row>
    <row r="516" spans="1:6" hidden="1" x14ac:dyDescent="0.2">
      <c r="A516" s="120" t="s">
        <v>112</v>
      </c>
      <c r="B516" s="123" t="s">
        <v>412</v>
      </c>
      <c r="C516" s="24">
        <f t="shared" si="21"/>
        <v>0</v>
      </c>
      <c r="E516" s="183"/>
      <c r="F516" s="173"/>
    </row>
    <row r="517" spans="1:6" hidden="1" x14ac:dyDescent="0.2">
      <c r="A517" s="124" t="s">
        <v>40</v>
      </c>
      <c r="B517" s="6" t="s">
        <v>413</v>
      </c>
      <c r="C517" s="24">
        <f t="shared" si="21"/>
        <v>0</v>
      </c>
      <c r="D517" s="32">
        <v>0</v>
      </c>
      <c r="E517" s="185"/>
      <c r="F517" s="173"/>
    </row>
    <row r="518" spans="1:6" ht="13.5" hidden="1" x14ac:dyDescent="0.25">
      <c r="A518" s="125"/>
      <c r="B518" s="115" t="s">
        <v>414</v>
      </c>
      <c r="C518" s="29">
        <f t="shared" si="21"/>
        <v>0</v>
      </c>
      <c r="D518" s="34">
        <f>SUM(D481:D517)</f>
        <v>0</v>
      </c>
      <c r="E518" s="186">
        <f>SUM(E481:E517)</f>
        <v>0</v>
      </c>
      <c r="F518" s="173"/>
    </row>
    <row r="519" spans="1:6" ht="13.5" hidden="1" x14ac:dyDescent="0.25">
      <c r="A519" s="125"/>
      <c r="B519" s="33" t="s">
        <v>415</v>
      </c>
      <c r="C519" s="29"/>
      <c r="D519" s="34"/>
      <c r="E519" s="186"/>
      <c r="F519" s="173"/>
    </row>
    <row r="520" spans="1:6" ht="13.5" hidden="1" x14ac:dyDescent="0.25">
      <c r="A520" s="125"/>
      <c r="B520" s="115" t="s">
        <v>416</v>
      </c>
      <c r="C520" s="29" t="e">
        <f>D520+#REF!</f>
        <v>#REF!</v>
      </c>
      <c r="D520" s="34">
        <f>SUM(D519)</f>
        <v>0</v>
      </c>
      <c r="E520" s="186">
        <f>SUM(E519)</f>
        <v>0</v>
      </c>
      <c r="F520" s="173"/>
    </row>
    <row r="521" spans="1:6" ht="13.5" hidden="1" x14ac:dyDescent="0.25">
      <c r="A521" s="125"/>
      <c r="B521" s="33" t="s">
        <v>417</v>
      </c>
      <c r="C521" s="35" t="e">
        <f>SUM(D521,#REF!)</f>
        <v>#REF!</v>
      </c>
      <c r="D521" s="32"/>
      <c r="E521" s="185"/>
      <c r="F521" s="173"/>
    </row>
    <row r="522" spans="1:6" ht="13.5" hidden="1" x14ac:dyDescent="0.25">
      <c r="A522" s="125"/>
      <c r="B522" s="117" t="s">
        <v>418</v>
      </c>
      <c r="C522" s="29" t="e">
        <f>SUM(D522,#REF!)</f>
        <v>#REF!</v>
      </c>
      <c r="D522" s="34">
        <f>SUM(D521)</f>
        <v>0</v>
      </c>
      <c r="E522" s="186">
        <f>SUM(E521)</f>
        <v>0</v>
      </c>
      <c r="F522" s="173"/>
    </row>
    <row r="523" spans="1:6" s="33" customFormat="1" hidden="1" x14ac:dyDescent="0.2">
      <c r="A523" s="124" t="s">
        <v>202</v>
      </c>
      <c r="B523" s="33" t="s">
        <v>419</v>
      </c>
      <c r="C523" s="35">
        <f t="shared" ref="C523:C545" si="22">SUM(D523:E523)</f>
        <v>0</v>
      </c>
      <c r="D523" s="32"/>
      <c r="E523" s="208"/>
      <c r="F523" s="139"/>
    </row>
    <row r="524" spans="1:6" s="33" customFormat="1" hidden="1" x14ac:dyDescent="0.2">
      <c r="A524" s="124" t="s">
        <v>202</v>
      </c>
      <c r="B524" s="33" t="s">
        <v>420</v>
      </c>
      <c r="C524" s="35">
        <f t="shared" si="22"/>
        <v>0</v>
      </c>
      <c r="D524" s="32"/>
      <c r="E524" s="208"/>
      <c r="F524" s="139"/>
    </row>
    <row r="525" spans="1:6" s="33" customFormat="1" hidden="1" x14ac:dyDescent="0.2">
      <c r="A525" s="124" t="s">
        <v>202</v>
      </c>
      <c r="B525" s="33" t="s">
        <v>421</v>
      </c>
      <c r="C525" s="35">
        <f t="shared" si="22"/>
        <v>0</v>
      </c>
      <c r="D525" s="32"/>
      <c r="E525" s="208"/>
      <c r="F525" s="139"/>
    </row>
    <row r="526" spans="1:6" s="33" customFormat="1" hidden="1" x14ac:dyDescent="0.2">
      <c r="A526" s="124" t="s">
        <v>202</v>
      </c>
      <c r="B526" s="33" t="s">
        <v>422</v>
      </c>
      <c r="C526" s="35">
        <f t="shared" si="22"/>
        <v>0</v>
      </c>
      <c r="D526" s="32"/>
      <c r="E526" s="208"/>
      <c r="F526" s="139"/>
    </row>
    <row r="527" spans="1:6" ht="13.5" hidden="1" x14ac:dyDescent="0.25">
      <c r="A527" s="125"/>
      <c r="B527" s="117" t="s">
        <v>423</v>
      </c>
      <c r="C527" s="29">
        <f t="shared" si="22"/>
        <v>0</v>
      </c>
      <c r="D527" s="34">
        <f>SUM(D523:D526)</f>
        <v>0</v>
      </c>
      <c r="E527" s="186">
        <f>SUM(E523:E526)</f>
        <v>0</v>
      </c>
      <c r="F527" s="173"/>
    </row>
    <row r="528" spans="1:6" ht="12" hidden="1" customHeight="1" x14ac:dyDescent="0.2">
      <c r="A528" s="120" t="s">
        <v>202</v>
      </c>
      <c r="B528" s="121" t="s">
        <v>424</v>
      </c>
      <c r="C528" s="24">
        <f t="shared" si="22"/>
        <v>0</v>
      </c>
      <c r="E528" s="193"/>
      <c r="F528" s="173"/>
    </row>
    <row r="529" spans="1:6" ht="12" hidden="1" customHeight="1" x14ac:dyDescent="0.2">
      <c r="A529" s="120" t="s">
        <v>251</v>
      </c>
      <c r="B529" s="121" t="s">
        <v>425</v>
      </c>
      <c r="C529" s="24">
        <f t="shared" si="22"/>
        <v>0</v>
      </c>
      <c r="D529" s="61"/>
      <c r="E529" s="183"/>
      <c r="F529" s="173"/>
    </row>
    <row r="530" spans="1:6" ht="12" hidden="1" customHeight="1" x14ac:dyDescent="0.2">
      <c r="A530" s="122" t="s">
        <v>116</v>
      </c>
      <c r="B530" s="121" t="s">
        <v>426</v>
      </c>
      <c r="C530" s="126">
        <f t="shared" si="22"/>
        <v>0</v>
      </c>
      <c r="D530" s="61"/>
      <c r="E530" s="183"/>
      <c r="F530" s="173"/>
    </row>
    <row r="531" spans="1:6" ht="12" hidden="1" customHeight="1" x14ac:dyDescent="0.2">
      <c r="A531" s="120" t="s">
        <v>177</v>
      </c>
      <c r="B531" s="121" t="s">
        <v>427</v>
      </c>
      <c r="C531" s="24">
        <f t="shared" si="22"/>
        <v>0</v>
      </c>
      <c r="D531" s="61"/>
      <c r="E531" s="183"/>
      <c r="F531" s="173"/>
    </row>
    <row r="532" spans="1:6" ht="12" hidden="1" customHeight="1" x14ac:dyDescent="0.2">
      <c r="A532" s="120" t="s">
        <v>67</v>
      </c>
      <c r="B532" s="6" t="s">
        <v>428</v>
      </c>
      <c r="C532" s="24">
        <f t="shared" si="22"/>
        <v>0</v>
      </c>
      <c r="E532" s="183"/>
      <c r="F532" s="173"/>
    </row>
    <row r="533" spans="1:6" ht="12" hidden="1" customHeight="1" x14ac:dyDescent="0.2">
      <c r="A533" s="120" t="s">
        <v>251</v>
      </c>
      <c r="B533" s="127" t="s">
        <v>429</v>
      </c>
      <c r="C533" s="24">
        <f t="shared" si="22"/>
        <v>0</v>
      </c>
      <c r="D533" s="61"/>
      <c r="E533" s="183"/>
      <c r="F533" s="173"/>
    </row>
    <row r="534" spans="1:6" ht="12" hidden="1" customHeight="1" x14ac:dyDescent="0.2">
      <c r="A534" s="120" t="s">
        <v>251</v>
      </c>
      <c r="B534" s="6" t="s">
        <v>430</v>
      </c>
      <c r="C534" s="24">
        <f t="shared" si="22"/>
        <v>0</v>
      </c>
      <c r="E534" s="183"/>
      <c r="F534" s="173"/>
    </row>
    <row r="535" spans="1:6" ht="12" hidden="1" customHeight="1" x14ac:dyDescent="0.2">
      <c r="A535" s="120" t="s">
        <v>202</v>
      </c>
      <c r="B535" s="128" t="s">
        <v>431</v>
      </c>
      <c r="C535" s="24">
        <f t="shared" si="22"/>
        <v>0</v>
      </c>
      <c r="E535" s="183"/>
      <c r="F535" s="173"/>
    </row>
    <row r="536" spans="1:6" ht="13.5" hidden="1" x14ac:dyDescent="0.25">
      <c r="A536" s="116"/>
      <c r="B536" s="129" t="s">
        <v>432</v>
      </c>
      <c r="C536" s="29">
        <f t="shared" si="22"/>
        <v>0</v>
      </c>
      <c r="D536" s="34">
        <f>SUM(D528:D535)</f>
        <v>0</v>
      </c>
      <c r="E536" s="186">
        <f>SUM(E528:E535)</f>
        <v>0</v>
      </c>
      <c r="F536" s="173"/>
    </row>
    <row r="537" spans="1:6" hidden="1" x14ac:dyDescent="0.2">
      <c r="A537" s="31" t="s">
        <v>202</v>
      </c>
      <c r="B537" s="127" t="s">
        <v>433</v>
      </c>
      <c r="C537" s="35">
        <f t="shared" si="22"/>
        <v>0</v>
      </c>
      <c r="D537" s="32"/>
      <c r="E537" s="185"/>
      <c r="F537" s="173"/>
    </row>
    <row r="538" spans="1:6" hidden="1" x14ac:dyDescent="0.2">
      <c r="A538" s="31" t="s">
        <v>434</v>
      </c>
      <c r="B538" s="127" t="s">
        <v>435</v>
      </c>
      <c r="C538" s="35">
        <f t="shared" si="22"/>
        <v>0</v>
      </c>
      <c r="D538" s="34"/>
      <c r="E538" s="186"/>
      <c r="F538" s="173"/>
    </row>
    <row r="539" spans="1:6" ht="13.5" hidden="1" x14ac:dyDescent="0.25">
      <c r="A539" s="31"/>
      <c r="B539" s="117" t="s">
        <v>436</v>
      </c>
      <c r="C539" s="29">
        <f t="shared" si="22"/>
        <v>0</v>
      </c>
      <c r="D539" s="34">
        <f>SUM(D537:D538)</f>
        <v>0</v>
      </c>
      <c r="E539" s="186">
        <f>SUM(E537:E538)</f>
        <v>0</v>
      </c>
      <c r="F539" s="173"/>
    </row>
    <row r="540" spans="1:6" hidden="1" x14ac:dyDescent="0.2">
      <c r="A540" s="31" t="s">
        <v>202</v>
      </c>
      <c r="B540" s="127" t="s">
        <v>437</v>
      </c>
      <c r="C540" s="35">
        <f t="shared" si="22"/>
        <v>0</v>
      </c>
      <c r="D540" s="34"/>
      <c r="E540" s="185"/>
      <c r="F540" s="173"/>
    </row>
    <row r="541" spans="1:6" hidden="1" x14ac:dyDescent="0.2">
      <c r="A541" s="31" t="s">
        <v>202</v>
      </c>
      <c r="B541" s="127" t="s">
        <v>438</v>
      </c>
      <c r="C541" s="35">
        <f t="shared" si="22"/>
        <v>0</v>
      </c>
      <c r="D541" s="32"/>
      <c r="E541" s="185"/>
      <c r="F541" s="173"/>
    </row>
    <row r="542" spans="1:6" hidden="1" x14ac:dyDescent="0.2">
      <c r="A542" s="31" t="s">
        <v>434</v>
      </c>
      <c r="B542" s="127" t="s">
        <v>439</v>
      </c>
      <c r="C542" s="35">
        <f t="shared" si="22"/>
        <v>0</v>
      </c>
      <c r="D542" s="32"/>
      <c r="E542" s="185"/>
      <c r="F542" s="173"/>
    </row>
    <row r="543" spans="1:6" ht="13.5" hidden="1" x14ac:dyDescent="0.25">
      <c r="A543" s="116"/>
      <c r="B543" s="117" t="s">
        <v>440</v>
      </c>
      <c r="C543" s="29">
        <f t="shared" si="22"/>
        <v>0</v>
      </c>
      <c r="D543" s="34">
        <f>SUM(D540:D542)</f>
        <v>0</v>
      </c>
      <c r="E543" s="186">
        <f>SUM(E540:E542)</f>
        <v>0</v>
      </c>
      <c r="F543" s="173"/>
    </row>
    <row r="544" spans="1:6" hidden="1" x14ac:dyDescent="0.2">
      <c r="A544" s="31" t="s">
        <v>54</v>
      </c>
      <c r="B544" s="127" t="s">
        <v>441</v>
      </c>
      <c r="C544" s="35">
        <f t="shared" si="22"/>
        <v>0</v>
      </c>
      <c r="D544" s="32">
        <v>0</v>
      </c>
      <c r="E544" s="185"/>
      <c r="F544" s="173"/>
    </row>
    <row r="545" spans="1:6" ht="13.5" hidden="1" x14ac:dyDescent="0.25">
      <c r="A545" s="116"/>
      <c r="B545" s="117" t="s">
        <v>442</v>
      </c>
      <c r="C545" s="29">
        <f t="shared" si="22"/>
        <v>0</v>
      </c>
      <c r="D545" s="34">
        <f>SUM(D544)</f>
        <v>0</v>
      </c>
      <c r="E545" s="186">
        <f>SUM(E544)</f>
        <v>0</v>
      </c>
      <c r="F545" s="173"/>
    </row>
    <row r="546" spans="1:6" ht="13.5" x14ac:dyDescent="0.25">
      <c r="A546" s="116"/>
      <c r="B546" s="129"/>
      <c r="C546" s="29"/>
      <c r="D546" s="34"/>
      <c r="E546" s="186"/>
      <c r="F546" s="173"/>
    </row>
    <row r="547" spans="1:6" x14ac:dyDescent="0.2">
      <c r="A547" s="94" t="s">
        <v>443</v>
      </c>
      <c r="B547" s="105" t="s">
        <v>444</v>
      </c>
      <c r="C547" s="102">
        <f>D547+E547</f>
        <v>49653</v>
      </c>
      <c r="D547" s="103">
        <f>SUM(D438:D546)</f>
        <v>49653</v>
      </c>
      <c r="E547" s="199">
        <f>SUM(E438:E546)</f>
        <v>0</v>
      </c>
      <c r="F547" s="173"/>
    </row>
    <row r="548" spans="1:6" s="60" customFormat="1" x14ac:dyDescent="0.2">
      <c r="A548" s="55"/>
      <c r="B548" s="56"/>
      <c r="C548" s="57"/>
      <c r="D548" s="58"/>
      <c r="E548" s="191"/>
      <c r="F548" s="176"/>
    </row>
    <row r="549" spans="1:6" s="60" customFormat="1" x14ac:dyDescent="0.2">
      <c r="A549" s="55"/>
      <c r="B549" s="56" t="s">
        <v>445</v>
      </c>
      <c r="C549" s="57"/>
      <c r="D549" s="58"/>
      <c r="E549" s="191"/>
      <c r="F549" s="176"/>
    </row>
    <row r="550" spans="1:6" s="51" customFormat="1" hidden="1" x14ac:dyDescent="0.2">
      <c r="A550" s="59" t="s">
        <v>9</v>
      </c>
      <c r="B550" s="51" t="s">
        <v>446</v>
      </c>
      <c r="C550" s="53">
        <f>SUM(D550:E550)</f>
        <v>0</v>
      </c>
      <c r="D550" s="54"/>
      <c r="E550" s="192"/>
      <c r="F550" s="79"/>
    </row>
    <row r="551" spans="1:6" s="51" customFormat="1" hidden="1" x14ac:dyDescent="0.2">
      <c r="A551" s="59" t="s">
        <v>9</v>
      </c>
      <c r="B551" s="51" t="s">
        <v>447</v>
      </c>
      <c r="C551" s="53"/>
      <c r="D551" s="54"/>
      <c r="E551" s="192"/>
      <c r="F551" s="79"/>
    </row>
    <row r="552" spans="1:6" x14ac:dyDescent="0.2">
      <c r="A552" s="94" t="s">
        <v>448</v>
      </c>
      <c r="B552" s="105" t="s">
        <v>449</v>
      </c>
      <c r="C552" s="102">
        <f>SUM(D552:E552)</f>
        <v>0</v>
      </c>
      <c r="D552" s="103">
        <f>SUM(D550:D551)</f>
        <v>0</v>
      </c>
      <c r="E552" s="199">
        <f>SUM(E550:E551)</f>
        <v>0</v>
      </c>
      <c r="F552" s="173"/>
    </row>
    <row r="553" spans="1:6" s="56" customFormat="1" x14ac:dyDescent="0.2">
      <c r="A553" s="130"/>
      <c r="C553" s="57"/>
      <c r="D553" s="58"/>
      <c r="E553" s="191"/>
      <c r="F553" s="72"/>
    </row>
    <row r="554" spans="1:6" x14ac:dyDescent="0.2">
      <c r="B554" s="28" t="s">
        <v>450</v>
      </c>
      <c r="C554" s="24"/>
      <c r="E554" s="183"/>
      <c r="F554" s="173"/>
    </row>
    <row r="555" spans="1:6" hidden="1" x14ac:dyDescent="0.2">
      <c r="A555" s="7" t="s">
        <v>451</v>
      </c>
      <c r="B555" s="33" t="s">
        <v>452</v>
      </c>
      <c r="C555" s="24"/>
      <c r="E555" s="183"/>
      <c r="F555" s="173"/>
    </row>
    <row r="556" spans="1:6" hidden="1" x14ac:dyDescent="0.2">
      <c r="A556" s="7" t="s">
        <v>9</v>
      </c>
      <c r="B556" s="33" t="s">
        <v>453</v>
      </c>
      <c r="C556" s="24">
        <f t="shared" ref="C556:C571" si="23">SUM(D556:E556)</f>
        <v>0</v>
      </c>
      <c r="E556" s="183"/>
      <c r="F556" s="173"/>
    </row>
    <row r="557" spans="1:6" hidden="1" x14ac:dyDescent="0.2">
      <c r="A557" s="131" t="s">
        <v>100</v>
      </c>
      <c r="B557" s="127" t="s">
        <v>454</v>
      </c>
      <c r="C557" s="24">
        <f t="shared" si="23"/>
        <v>0</v>
      </c>
      <c r="D557" s="132"/>
      <c r="E557" s="209"/>
      <c r="F557" s="173"/>
    </row>
    <row r="558" spans="1:6" hidden="1" x14ac:dyDescent="0.2">
      <c r="A558" s="131" t="s">
        <v>288</v>
      </c>
      <c r="B558" s="127" t="s">
        <v>455</v>
      </c>
      <c r="C558" s="24">
        <f t="shared" si="23"/>
        <v>0</v>
      </c>
      <c r="D558" s="132"/>
      <c r="E558" s="209"/>
      <c r="F558" s="173"/>
    </row>
    <row r="559" spans="1:6" hidden="1" x14ac:dyDescent="0.2">
      <c r="A559" s="131" t="s">
        <v>112</v>
      </c>
      <c r="B559" s="127" t="s">
        <v>456</v>
      </c>
      <c r="C559" s="24">
        <f t="shared" si="23"/>
        <v>0</v>
      </c>
      <c r="D559" s="132"/>
      <c r="E559" s="209"/>
      <c r="F559" s="173"/>
    </row>
    <row r="560" spans="1:6" hidden="1" x14ac:dyDescent="0.2">
      <c r="A560" s="131"/>
      <c r="B560" s="127" t="s">
        <v>457</v>
      </c>
      <c r="C560" s="24">
        <f t="shared" si="23"/>
        <v>0</v>
      </c>
      <c r="D560" s="132"/>
      <c r="E560" s="209"/>
      <c r="F560" s="173"/>
    </row>
    <row r="561" spans="1:6" hidden="1" x14ac:dyDescent="0.2">
      <c r="A561" s="131" t="s">
        <v>260</v>
      </c>
      <c r="B561" s="127" t="s">
        <v>458</v>
      </c>
      <c r="C561" s="24">
        <f t="shared" si="23"/>
        <v>0</v>
      </c>
      <c r="D561" s="132"/>
      <c r="E561" s="209"/>
      <c r="F561" s="173"/>
    </row>
    <row r="562" spans="1:6" hidden="1" x14ac:dyDescent="0.2">
      <c r="A562" s="131"/>
      <c r="B562" s="127" t="s">
        <v>459</v>
      </c>
      <c r="C562" s="24">
        <f t="shared" si="23"/>
        <v>0</v>
      </c>
      <c r="D562" s="132"/>
      <c r="E562" s="209"/>
      <c r="F562" s="173"/>
    </row>
    <row r="563" spans="1:6" hidden="1" x14ac:dyDescent="0.2">
      <c r="A563" s="133" t="s">
        <v>451</v>
      </c>
      <c r="B563" s="134" t="s">
        <v>460</v>
      </c>
      <c r="C563" s="24">
        <f t="shared" si="23"/>
        <v>0</v>
      </c>
      <c r="D563" s="132"/>
      <c r="E563" s="209"/>
      <c r="F563" s="173"/>
    </row>
    <row r="564" spans="1:6" hidden="1" x14ac:dyDescent="0.2">
      <c r="A564" s="131" t="s">
        <v>451</v>
      </c>
      <c r="B564" s="127" t="s">
        <v>461</v>
      </c>
      <c r="C564" s="24">
        <f t="shared" si="23"/>
        <v>0</v>
      </c>
      <c r="E564" s="209"/>
      <c r="F564" s="173"/>
    </row>
    <row r="565" spans="1:6" hidden="1" x14ac:dyDescent="0.2">
      <c r="A565" s="131" t="s">
        <v>451</v>
      </c>
      <c r="B565" s="127" t="s">
        <v>462</v>
      </c>
      <c r="C565" s="24">
        <f t="shared" si="23"/>
        <v>0</v>
      </c>
      <c r="E565" s="209"/>
      <c r="F565" s="173"/>
    </row>
    <row r="566" spans="1:6" hidden="1" x14ac:dyDescent="0.2">
      <c r="A566" s="131" t="s">
        <v>451</v>
      </c>
      <c r="B566" s="83" t="s">
        <v>463</v>
      </c>
      <c r="C566" s="24">
        <f t="shared" si="23"/>
        <v>0</v>
      </c>
      <c r="E566" s="209"/>
      <c r="F566" s="173"/>
    </row>
    <row r="567" spans="1:6" hidden="1" x14ac:dyDescent="0.2">
      <c r="A567" s="131" t="s">
        <v>451</v>
      </c>
      <c r="B567" s="127" t="s">
        <v>464</v>
      </c>
      <c r="C567" s="24">
        <f t="shared" si="23"/>
        <v>0</v>
      </c>
      <c r="E567" s="209"/>
      <c r="F567" s="173"/>
    </row>
    <row r="568" spans="1:6" hidden="1" x14ac:dyDescent="0.2">
      <c r="A568" s="131" t="s">
        <v>451</v>
      </c>
      <c r="B568" s="127" t="s">
        <v>465</v>
      </c>
      <c r="C568" s="24">
        <f t="shared" si="23"/>
        <v>0</v>
      </c>
      <c r="E568" s="209"/>
      <c r="F568" s="173"/>
    </row>
    <row r="569" spans="1:6" hidden="1" x14ac:dyDescent="0.2">
      <c r="A569" s="131" t="s">
        <v>451</v>
      </c>
      <c r="B569" s="127" t="s">
        <v>466</v>
      </c>
      <c r="C569" s="24">
        <f t="shared" si="23"/>
        <v>0</v>
      </c>
      <c r="E569" s="209"/>
      <c r="F569" s="173"/>
    </row>
    <row r="570" spans="1:6" hidden="1" x14ac:dyDescent="0.2">
      <c r="A570" s="131" t="s">
        <v>451</v>
      </c>
      <c r="B570" s="127" t="s">
        <v>467</v>
      </c>
      <c r="C570" s="24">
        <f t="shared" si="23"/>
        <v>0</v>
      </c>
      <c r="E570" s="209"/>
      <c r="F570" s="173"/>
    </row>
    <row r="571" spans="1:6" hidden="1" x14ac:dyDescent="0.2">
      <c r="A571" s="131" t="s">
        <v>451</v>
      </c>
      <c r="B571" s="8" t="s">
        <v>468</v>
      </c>
      <c r="C571" s="24">
        <f t="shared" si="23"/>
        <v>0</v>
      </c>
      <c r="E571" s="209"/>
      <c r="F571" s="173"/>
    </row>
    <row r="572" spans="1:6" hidden="1" x14ac:dyDescent="0.2">
      <c r="A572" s="131"/>
      <c r="B572" s="8" t="s">
        <v>469</v>
      </c>
      <c r="C572" s="24"/>
      <c r="E572" s="209"/>
      <c r="F572" s="173"/>
    </row>
    <row r="573" spans="1:6" hidden="1" x14ac:dyDescent="0.2">
      <c r="A573" s="7" t="s">
        <v>451</v>
      </c>
      <c r="B573" s="127" t="s">
        <v>470</v>
      </c>
      <c r="C573" s="24">
        <f>SUM(D573:E573)</f>
        <v>0</v>
      </c>
      <c r="E573" s="183"/>
      <c r="F573" s="173"/>
    </row>
    <row r="574" spans="1:6" hidden="1" x14ac:dyDescent="0.2">
      <c r="A574" s="7" t="s">
        <v>451</v>
      </c>
      <c r="B574" s="127" t="s">
        <v>471</v>
      </c>
      <c r="C574" s="24">
        <f>SUM(D574:E574)</f>
        <v>0</v>
      </c>
      <c r="E574" s="183"/>
      <c r="F574" s="173"/>
    </row>
    <row r="575" spans="1:6" hidden="1" x14ac:dyDescent="0.2">
      <c r="A575" s="131" t="s">
        <v>451</v>
      </c>
      <c r="B575" s="8" t="s">
        <v>472</v>
      </c>
      <c r="C575" s="24">
        <f>SUM(D575:E575)</f>
        <v>0</v>
      </c>
      <c r="E575" s="183"/>
      <c r="F575" s="173"/>
    </row>
    <row r="576" spans="1:6" hidden="1" x14ac:dyDescent="0.2">
      <c r="A576" s="131" t="s">
        <v>451</v>
      </c>
      <c r="B576" s="8" t="s">
        <v>473</v>
      </c>
      <c r="C576" s="24">
        <f>SUM(D576:E576)</f>
        <v>0</v>
      </c>
      <c r="D576" s="132"/>
      <c r="E576" s="209"/>
      <c r="F576" s="173"/>
    </row>
    <row r="577" spans="1:6" hidden="1" x14ac:dyDescent="0.2">
      <c r="A577" s="131" t="s">
        <v>451</v>
      </c>
      <c r="B577" s="8" t="s">
        <v>474</v>
      </c>
      <c r="C577" s="24">
        <f>SUM(D577:E577)</f>
        <v>0</v>
      </c>
      <c r="D577" s="132"/>
      <c r="E577" s="209"/>
      <c r="F577" s="173"/>
    </row>
    <row r="578" spans="1:6" hidden="1" x14ac:dyDescent="0.2">
      <c r="A578" s="131"/>
      <c r="B578" s="8" t="s">
        <v>475</v>
      </c>
      <c r="C578" s="24"/>
      <c r="D578" s="132"/>
      <c r="E578" s="209"/>
      <c r="F578" s="173"/>
    </row>
    <row r="579" spans="1:6" hidden="1" x14ac:dyDescent="0.2">
      <c r="A579" s="131" t="s">
        <v>451</v>
      </c>
      <c r="B579" s="127" t="s">
        <v>476</v>
      </c>
      <c r="C579" s="24">
        <f>SUM(D579:E579)</f>
        <v>0</v>
      </c>
      <c r="D579" s="132"/>
      <c r="E579" s="209"/>
      <c r="F579" s="173"/>
    </row>
    <row r="580" spans="1:6" hidden="1" x14ac:dyDescent="0.2">
      <c r="A580" s="131" t="s">
        <v>451</v>
      </c>
      <c r="B580" s="127" t="s">
        <v>477</v>
      </c>
      <c r="C580" s="24">
        <f>SUM(D580:E580)</f>
        <v>0</v>
      </c>
      <c r="D580" s="132"/>
      <c r="E580" s="209"/>
      <c r="F580" s="173"/>
    </row>
    <row r="581" spans="1:6" x14ac:dyDescent="0.2">
      <c r="A581" s="135" t="s">
        <v>478</v>
      </c>
      <c r="B581" s="136" t="s">
        <v>479</v>
      </c>
      <c r="C581" s="137">
        <f>SUM(D581:E581)</f>
        <v>0</v>
      </c>
      <c r="D581" s="138">
        <f>SUM(D555:D580)</f>
        <v>0</v>
      </c>
      <c r="E581" s="210">
        <f>SUM(E556:E580)</f>
        <v>0</v>
      </c>
      <c r="F581" s="173"/>
    </row>
    <row r="582" spans="1:6" x14ac:dyDescent="0.2">
      <c r="B582" s="28" t="s">
        <v>480</v>
      </c>
      <c r="C582" s="50"/>
      <c r="E582" s="183"/>
      <c r="F582" s="173"/>
    </row>
    <row r="583" spans="1:6" x14ac:dyDescent="0.2">
      <c r="A583" s="7" t="s">
        <v>9</v>
      </c>
      <c r="B583" s="33" t="s">
        <v>481</v>
      </c>
      <c r="C583" s="24">
        <f>SUM(D583:E583)</f>
        <v>1000</v>
      </c>
      <c r="D583" s="25">
        <v>1000</v>
      </c>
      <c r="E583" s="183"/>
      <c r="F583" s="173"/>
    </row>
    <row r="584" spans="1:6" hidden="1" x14ac:dyDescent="0.2">
      <c r="A584" s="7" t="s">
        <v>121</v>
      </c>
      <c r="B584" s="139" t="s">
        <v>481</v>
      </c>
      <c r="C584" s="50"/>
      <c r="E584" s="183"/>
      <c r="F584" s="173"/>
    </row>
    <row r="585" spans="1:6" hidden="1" x14ac:dyDescent="0.2">
      <c r="A585" s="7" t="s">
        <v>58</v>
      </c>
      <c r="B585" s="139" t="s">
        <v>482</v>
      </c>
      <c r="C585" s="50"/>
      <c r="E585" s="183"/>
      <c r="F585" s="173"/>
    </row>
    <row r="586" spans="1:6" hidden="1" x14ac:dyDescent="0.2">
      <c r="A586" s="7" t="s">
        <v>58</v>
      </c>
      <c r="B586" s="139" t="s">
        <v>483</v>
      </c>
      <c r="C586" s="50"/>
      <c r="E586" s="183"/>
      <c r="F586" s="173"/>
    </row>
    <row r="587" spans="1:6" hidden="1" x14ac:dyDescent="0.2">
      <c r="A587" s="140">
        <v>90</v>
      </c>
      <c r="B587" s="141" t="s">
        <v>484</v>
      </c>
      <c r="C587" s="50"/>
      <c r="E587" s="183"/>
      <c r="F587" s="173"/>
    </row>
    <row r="588" spans="1:6" x14ac:dyDescent="0.2">
      <c r="A588" s="94" t="s">
        <v>485</v>
      </c>
      <c r="B588" s="105" t="s">
        <v>486</v>
      </c>
      <c r="C588" s="102">
        <f>SUM(D588:E588)</f>
        <v>1000</v>
      </c>
      <c r="D588" s="103">
        <f>SUM(D583:D587)</f>
        <v>1000</v>
      </c>
      <c r="E588" s="199">
        <f>SUM(E583:E587)</f>
        <v>0</v>
      </c>
      <c r="F588" s="173"/>
    </row>
    <row r="589" spans="1:6" hidden="1" x14ac:dyDescent="0.2">
      <c r="A589" s="142"/>
      <c r="B589" s="143" t="s">
        <v>487</v>
      </c>
      <c r="C589" s="144"/>
      <c r="D589" s="145"/>
      <c r="E589" s="211"/>
      <c r="F589" s="173"/>
    </row>
    <row r="590" spans="1:6" hidden="1" x14ac:dyDescent="0.2">
      <c r="A590" s="142"/>
      <c r="B590" s="146" t="s">
        <v>488</v>
      </c>
      <c r="C590" s="147">
        <f>SUM(D590:E590)</f>
        <v>0</v>
      </c>
      <c r="D590" s="148">
        <f>156864-156864</f>
        <v>0</v>
      </c>
      <c r="E590" s="212"/>
      <c r="F590" s="173"/>
    </row>
    <row r="591" spans="1:6" hidden="1" x14ac:dyDescent="0.2">
      <c r="A591" s="142"/>
      <c r="B591" s="146" t="s">
        <v>489</v>
      </c>
      <c r="C591" s="147">
        <f>SUM(D591:E591)</f>
        <v>0</v>
      </c>
      <c r="D591" s="148"/>
      <c r="E591" s="212"/>
      <c r="F591" s="173"/>
    </row>
    <row r="592" spans="1:6" hidden="1" x14ac:dyDescent="0.2">
      <c r="A592" s="142"/>
      <c r="B592" s="146" t="s">
        <v>490</v>
      </c>
      <c r="C592" s="147">
        <f>SUM(D592:E592)</f>
        <v>0</v>
      </c>
      <c r="D592" s="148">
        <f>128-128</f>
        <v>0</v>
      </c>
      <c r="E592" s="212"/>
      <c r="F592" s="173"/>
    </row>
    <row r="593" spans="1:6" hidden="1" x14ac:dyDescent="0.2">
      <c r="A593" s="142"/>
      <c r="B593" s="146"/>
      <c r="C593" s="147">
        <f>SUM(D593:E593)</f>
        <v>0</v>
      </c>
      <c r="D593" s="148"/>
      <c r="E593" s="212"/>
      <c r="F593" s="173"/>
    </row>
    <row r="594" spans="1:6" hidden="1" x14ac:dyDescent="0.2">
      <c r="A594" s="149" t="s">
        <v>491</v>
      </c>
      <c r="B594" s="150" t="s">
        <v>487</v>
      </c>
      <c r="C594" s="151">
        <f>SUM(D594:E594)</f>
        <v>0</v>
      </c>
      <c r="D594" s="152">
        <f>SUM(D590:D593)</f>
        <v>0</v>
      </c>
      <c r="E594" s="213">
        <f>SUM(E590:E593)</f>
        <v>0</v>
      </c>
      <c r="F594" s="173"/>
    </row>
    <row r="595" spans="1:6" x14ac:dyDescent="0.2">
      <c r="A595" s="153"/>
      <c r="B595" s="91"/>
      <c r="C595" s="92"/>
      <c r="D595" s="93"/>
      <c r="E595" s="214"/>
      <c r="F595" s="173"/>
    </row>
    <row r="596" spans="1:6" x14ac:dyDescent="0.2">
      <c r="A596" s="149" t="s">
        <v>492</v>
      </c>
      <c r="B596" s="150" t="s">
        <v>493</v>
      </c>
      <c r="C596" s="151">
        <f>SUM(D596:E596)</f>
        <v>0</v>
      </c>
      <c r="D596" s="152">
        <v>0</v>
      </c>
      <c r="E596" s="215">
        <v>0</v>
      </c>
      <c r="F596" s="173"/>
    </row>
    <row r="597" spans="1:6" ht="13.5" thickBot="1" x14ac:dyDescent="0.25">
      <c r="A597" s="154"/>
      <c r="B597" s="155"/>
      <c r="C597" s="156"/>
      <c r="D597" s="157"/>
      <c r="E597" s="216"/>
      <c r="F597" s="173"/>
    </row>
    <row r="598" spans="1:6" ht="33.75" customHeight="1" thickBot="1" x14ac:dyDescent="0.25">
      <c r="A598" s="158" t="s">
        <v>494</v>
      </c>
      <c r="B598" s="159" t="s">
        <v>495</v>
      </c>
      <c r="C598" s="160">
        <f>C581+C547+C436+C414+C396+C379+C354+C94+C588+C594+C596+C552</f>
        <v>298414</v>
      </c>
      <c r="D598" s="161">
        <f>D581+D547+D436+D414+D396+D379+D354+D94+D588+D594+D596+D552</f>
        <v>272419</v>
      </c>
      <c r="E598" s="217">
        <f>E581+E547+E436+E414+E396+E379+E354+E94+E588+E594+E596+E552</f>
        <v>25995</v>
      </c>
      <c r="F598" s="173"/>
    </row>
    <row r="599" spans="1:6" ht="15" customHeight="1" thickBot="1" x14ac:dyDescent="0.3">
      <c r="A599" s="169"/>
      <c r="B599" s="170"/>
      <c r="C599" s="171"/>
      <c r="D599" s="218">
        <f>SUM(D598:E598)</f>
        <v>298414</v>
      </c>
      <c r="E599" s="219"/>
    </row>
    <row r="600" spans="1:6" ht="14.25" x14ac:dyDescent="0.2">
      <c r="A600" s="162"/>
      <c r="B600" s="163"/>
      <c r="C600" s="164"/>
      <c r="D600" s="165"/>
      <c r="E600" s="166"/>
    </row>
  </sheetData>
  <mergeCells count="7">
    <mergeCell ref="D599:E599"/>
    <mergeCell ref="A1:E1"/>
    <mergeCell ref="A3:A4"/>
    <mergeCell ref="B3:B4"/>
    <mergeCell ref="C3:C4"/>
    <mergeCell ref="D3:D4"/>
    <mergeCell ref="E3:E4"/>
  </mergeCells>
  <phoneticPr fontId="0" type="noConversion"/>
  <printOptions horizontalCentered="1"/>
  <pageMargins left="0.78740157480314965" right="0.78740157480314965" top="0.59055118110236227" bottom="0.19685039370078741" header="0.31496062992125984" footer="0.51181102362204722"/>
  <pageSetup paperSize="9" scale="65" orientation="portrait" r:id="rId1"/>
  <headerFooter alignWithMargins="0">
    <oddHeader>&amp;R&amp;12 6. számú melléklet</oddHeader>
  </headerFooter>
  <rowBreaks count="1" manualBreakCount="1">
    <brk id="59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</dc:creator>
  <cp:lastModifiedBy>Szigetiné Bangó Ildikó</cp:lastModifiedBy>
  <cp:lastPrinted>2014-06-23T09:00:40Z</cp:lastPrinted>
  <dcterms:created xsi:type="dcterms:W3CDTF">2013-05-28T13:15:08Z</dcterms:created>
  <dcterms:modified xsi:type="dcterms:W3CDTF">2014-06-23T10:08:57Z</dcterms:modified>
</cp:coreProperties>
</file>