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Penzugyi es Koltsegvetesi Osztaly\HUPENZU\2019\Rendelet módosítások\Első mód maradványos\Leadott\"/>
    </mc:Choice>
  </mc:AlternateContent>
  <bookViews>
    <workbookView xWindow="0" yWindow="0" windowWidth="28800" windowHeight="11835" activeTab="2"/>
  </bookViews>
  <sheets>
    <sheet name="5 m_Hivatal" sheetId="1" r:id="rId1"/>
    <sheet name="6 m_Önk" sheetId="2" r:id="rId2"/>
    <sheet name="7_ Önk_beruh " sheetId="4" r:id="rId3"/>
  </sheets>
  <externalReferences>
    <externalReference r:id="rId4"/>
  </externalReferences>
  <definedNames>
    <definedName name="_15_">#REF!</definedName>
    <definedName name="_16_">#REF!</definedName>
    <definedName name="a" localSheetId="2">#REF!</definedName>
    <definedName name="a">#REF!</definedName>
    <definedName name="Excel_BuiltIn_Print_Area_109_1" localSheetId="2">'7_ Önk_beruh '!$A$10:$E$257</definedName>
    <definedName name="Excel_BuiltIn_Print_Area_109_1">#REF!</definedName>
    <definedName name="Excel_BuiltIn_Print_Area_14_1" localSheetId="2">#REF!</definedName>
    <definedName name="Excel_BuiltIn_Print_Area_14_1">#REF!</definedName>
    <definedName name="Excel_BuiltIn_Print_Area_14_1_1" localSheetId="2">#REF!</definedName>
    <definedName name="Excel_BuiltIn_Print_Area_14_1_1">#REF!</definedName>
    <definedName name="Excel_BuiltIn_Print_Area_29_1" localSheetId="2">#REF!</definedName>
    <definedName name="Excel_BuiltIn_Print_Area_29_1">#REF!</definedName>
    <definedName name="Excel_BuiltIn_Print_Area_29_1_1" localSheetId="2">#REF!</definedName>
    <definedName name="Excel_BuiltIn_Print_Area_29_1_1">#REF!</definedName>
    <definedName name="Excel_BuiltIn_Print_Area_31_1" localSheetId="2">#REF!</definedName>
    <definedName name="Excel_BuiltIn_Print_Area_31_1">#REF!</definedName>
    <definedName name="Excel_BuiltIn_Print_Area_32_1" localSheetId="2">#REF!</definedName>
    <definedName name="Excel_BuiltIn_Print_Area_32_1">#REF!</definedName>
    <definedName name="Excel_BuiltIn_Print_Area_34_1" localSheetId="2">#REF!</definedName>
    <definedName name="Excel_BuiltIn_Print_Area_34_1">#REF!</definedName>
    <definedName name="Excel_BuiltIn_Print_Area_37_1" localSheetId="2">#REF!</definedName>
    <definedName name="Excel_BuiltIn_Print_Area_37_1">#REF!</definedName>
    <definedName name="Excel_BuiltIn_Print_Area_55_1" localSheetId="2">#REF!</definedName>
    <definedName name="Excel_BuiltIn_Print_Area_55_1">#REF!</definedName>
    <definedName name="Excel_BuiltIn_Print_Area_64_1" localSheetId="2">#REF!</definedName>
    <definedName name="Excel_BuiltIn_Print_Area_64_1">#REF!</definedName>
    <definedName name="Excel_BuiltIn_Print_Area_71_1" localSheetId="2">#REF!</definedName>
    <definedName name="Excel_BuiltIn_Print_Area_71_1">#REF!</definedName>
    <definedName name="mama" localSheetId="2">#REF!</definedName>
    <definedName name="mama">#REF!</definedName>
    <definedName name="_xlnm.Print_Titles" localSheetId="2">'7_ Önk_beruh '!$6:$9</definedName>
    <definedName name="_xlnm.Print_Area" localSheetId="2">'7_ Önk_beruh '!$A$1:$E$257</definedName>
    <definedName name="pm" localSheetId="2">#REF!</definedName>
    <definedName name="pm">#REF!</definedName>
    <definedName name="teszt" localSheetId="2">#REF!</definedName>
    <definedName name="teszt">#REF!</definedName>
    <definedName name="xxxx" localSheetId="2">#REF!</definedName>
    <definedName name="xxxx">#REF!</definedName>
    <definedName name="XXXXXX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2" l="1"/>
  <c r="D196" i="4" l="1"/>
  <c r="D188" i="4"/>
  <c r="D176" i="4"/>
  <c r="D160" i="4"/>
  <c r="D168" i="4"/>
  <c r="D153" i="4"/>
  <c r="D144" i="4"/>
  <c r="D132" i="4"/>
  <c r="D125" i="4"/>
  <c r="D110" i="4"/>
  <c r="D97" i="4"/>
  <c r="D85" i="4"/>
  <c r="D79" i="4"/>
  <c r="D67" i="4"/>
  <c r="D60" i="4"/>
  <c r="D31" i="4"/>
  <c r="D49" i="4" s="1"/>
  <c r="D134" i="4" s="1"/>
  <c r="C257" i="4"/>
  <c r="E254" i="4"/>
  <c r="E253" i="4"/>
  <c r="E252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04" i="4"/>
  <c r="E203" i="4"/>
  <c r="E202" i="4"/>
  <c r="E201" i="4"/>
  <c r="E200" i="4"/>
  <c r="C196" i="4"/>
  <c r="E196" i="4"/>
  <c r="C188" i="4"/>
  <c r="C176" i="4"/>
  <c r="C168" i="4"/>
  <c r="C160" i="4"/>
  <c r="E160" i="4"/>
  <c r="C153" i="4"/>
  <c r="C144" i="4"/>
  <c r="C132" i="4"/>
  <c r="C125" i="4"/>
  <c r="C110" i="4"/>
  <c r="C97" i="4"/>
  <c r="C85" i="4"/>
  <c r="C79" i="4"/>
  <c r="C67" i="4"/>
  <c r="C60" i="4"/>
  <c r="C49" i="4"/>
  <c r="F29" i="2"/>
  <c r="G19" i="1"/>
  <c r="G11" i="1"/>
  <c r="G30" i="1" s="1"/>
  <c r="C134" i="4" l="1"/>
  <c r="D198" i="4"/>
  <c r="C198" i="4"/>
  <c r="D208" i="4"/>
  <c r="E125" i="4"/>
  <c r="E188" i="4"/>
  <c r="E257" i="4"/>
  <c r="E132" i="4"/>
  <c r="E144" i="4"/>
  <c r="E176" i="4"/>
  <c r="E49" i="4"/>
  <c r="E85" i="4"/>
  <c r="E110" i="4"/>
  <c r="E60" i="4"/>
  <c r="E67" i="4"/>
  <c r="E79" i="4"/>
  <c r="E97" i="4"/>
  <c r="E153" i="4"/>
  <c r="E168" i="4"/>
  <c r="E134" i="4" l="1"/>
  <c r="E198" i="4"/>
  <c r="C208" i="4"/>
  <c r="E208" i="4" l="1"/>
</calcChain>
</file>

<file path=xl/sharedStrings.xml><?xml version="1.0" encoding="utf-8"?>
<sst xmlns="http://schemas.openxmlformats.org/spreadsheetml/2006/main" count="359" uniqueCount="254">
  <si>
    <t xml:space="preserve">5. számú melléklet </t>
  </si>
  <si>
    <t>ezer Ft-ban</t>
  </si>
  <si>
    <t>Kiemelt előirányzat</t>
  </si>
  <si>
    <t>Felmerülés helye</t>
  </si>
  <si>
    <t>Teljesítés</t>
  </si>
  <si>
    <t>Előirányzat maradványok mindösszesen</t>
  </si>
  <si>
    <t>Jelenleg visszaadni javasolt</t>
  </si>
  <si>
    <t>Költségvetési kiadások</t>
  </si>
  <si>
    <t>Személyi juttatások</t>
  </si>
  <si>
    <t>Hivatal</t>
  </si>
  <si>
    <t>Járulékok</t>
  </si>
  <si>
    <t>Dologi kiadások</t>
  </si>
  <si>
    <t>társadalom és szoc. pol. jutt.</t>
  </si>
  <si>
    <t>Ellátottak pénzbeli juttatásai</t>
  </si>
  <si>
    <t>Elvonások, befizetések</t>
  </si>
  <si>
    <t>Egyéb működési c. támog. áht-n belülre</t>
  </si>
  <si>
    <t>Egyéb működési c. támog. áht-n kívülre</t>
  </si>
  <si>
    <t>Egyéb felhalmozási c. támog. áht-n belülre</t>
  </si>
  <si>
    <t>Egyéb felhalmozási c. támog. áht-n kívülre</t>
  </si>
  <si>
    <t>Beruházások</t>
  </si>
  <si>
    <t>Felújítások</t>
  </si>
  <si>
    <t>Tartalék</t>
  </si>
  <si>
    <t>Egyéb felhalmozási célú kölcsön nyújtás</t>
  </si>
  <si>
    <t>Finanszírozási kiadások</t>
  </si>
  <si>
    <t xml:space="preserve">Belföldi értékpapírok </t>
  </si>
  <si>
    <t>Áht-n belüli megelőlegezések visszafizetése</t>
  </si>
  <si>
    <t>Intézmények kiegészítő finanszírozása</t>
  </si>
  <si>
    <t>Tárgyév eredeti kiadások finanszírozására már igénybe vett</t>
  </si>
  <si>
    <t>Polgármesteri Hivatal összesen</t>
  </si>
  <si>
    <t>Le nem utalt finanszírozási igény:</t>
  </si>
  <si>
    <t xml:space="preserve">6. számú melléklet </t>
  </si>
  <si>
    <t>Önkormányzat</t>
  </si>
  <si>
    <t>Tartalékok</t>
  </si>
  <si>
    <t>Int-ek és PH. kieg.finanszírozása maradványból</t>
  </si>
  <si>
    <t>Önkormányzat összesen</t>
  </si>
  <si>
    <t xml:space="preserve">7. számú melléklet </t>
  </si>
  <si>
    <t>( ezer forintban )</t>
  </si>
  <si>
    <t>Sor-</t>
  </si>
  <si>
    <t>Jogcím</t>
  </si>
  <si>
    <t>szám</t>
  </si>
  <si>
    <t>eredeti</t>
  </si>
  <si>
    <t>terhére történt</t>
  </si>
  <si>
    <t>javasolt</t>
  </si>
  <si>
    <t>előirányzat</t>
  </si>
  <si>
    <t>változás</t>
  </si>
  <si>
    <t>I.</t>
  </si>
  <si>
    <t>Önkormányzati feladatok</t>
  </si>
  <si>
    <t>A</t>
  </si>
  <si>
    <t xml:space="preserve">Kötelező feladatok </t>
  </si>
  <si>
    <t>Helyi közutak, közterek és parkok</t>
  </si>
  <si>
    <t>a</t>
  </si>
  <si>
    <t xml:space="preserve">Útépítés </t>
  </si>
  <si>
    <t>b</t>
  </si>
  <si>
    <t xml:space="preserve">Járdaépítés </t>
  </si>
  <si>
    <t>c</t>
  </si>
  <si>
    <t xml:space="preserve">Műszaki előkészítés </t>
  </si>
  <si>
    <t>d</t>
  </si>
  <si>
    <t>Közlekedési csomópontok áteresztőképességének növelése</t>
  </si>
  <si>
    <t>e</t>
  </si>
  <si>
    <t>Pesthidegkúti gyalogos közlekedés fejlesztése</t>
  </si>
  <si>
    <t>f</t>
  </si>
  <si>
    <t>KVSZ által előírt kötelező szabályozás miatti kártalanítás</t>
  </si>
  <si>
    <t>g</t>
  </si>
  <si>
    <t xml:space="preserve">Közlekedési kiskorrekció </t>
  </si>
  <si>
    <t>h</t>
  </si>
  <si>
    <t>Forgalomtechnikai eszközök láthatóságának fejlesztése</t>
  </si>
  <si>
    <t>i</t>
  </si>
  <si>
    <t xml:space="preserve">Gyalogátkelő helyek kialakítása </t>
  </si>
  <si>
    <t>j</t>
  </si>
  <si>
    <t>Közterületi parkolóhelyek kialakítása zöldterület rendezésével</t>
  </si>
  <si>
    <t>k</t>
  </si>
  <si>
    <t>Korlátozott várakozási övezet forgalomtechnikai beavatkozások</t>
  </si>
  <si>
    <t>l</t>
  </si>
  <si>
    <t>Játszóeszközök kihelyezése</t>
  </si>
  <si>
    <t>m</t>
  </si>
  <si>
    <t>Parkolók kialakítása</t>
  </si>
  <si>
    <t>n</t>
  </si>
  <si>
    <t xml:space="preserve">VEKOP-5.3.1 Közlekedésbizt.és kerékpáros-barát fejlesztések pályázat </t>
  </si>
  <si>
    <t>o</t>
  </si>
  <si>
    <t>TÉR_KÖZ 2016 pályázat - Ady ligeti fejlesztések</t>
  </si>
  <si>
    <t>p</t>
  </si>
  <si>
    <t>Fenyves park fejlesztése</t>
  </si>
  <si>
    <t>q</t>
  </si>
  <si>
    <t>Mechwart ligeti játszótér felújítása (kicsik játszótere)</t>
  </si>
  <si>
    <t>Klebelsberg Kúriához vezető híd</t>
  </si>
  <si>
    <t>Zöldsávok fejlesztése utak mentén</t>
  </si>
  <si>
    <t xml:space="preserve">Földutak szilárd burkolása </t>
  </si>
  <si>
    <t>Helyi közutak, közterek és parkok összesen:</t>
  </si>
  <si>
    <t>Parkoltatás</t>
  </si>
  <si>
    <t>Kommunikációs eszközök beszerzése</t>
  </si>
  <si>
    <t>Egyéb gépek, berendezések</t>
  </si>
  <si>
    <t>Parkoló automaták</t>
  </si>
  <si>
    <t>Fénymásoló és kiegészítő vásárlás</t>
  </si>
  <si>
    <t>Jármű vásárlás</t>
  </si>
  <si>
    <t>Elektromos autó töltőállomás</t>
  </si>
  <si>
    <t>Szerver vásárlás</t>
  </si>
  <si>
    <t>Parkoltatás összesen:</t>
  </si>
  <si>
    <t>Közterület-felügyelet</t>
  </si>
  <si>
    <t>Közterület-felügyelet összesen:</t>
  </si>
  <si>
    <t>Településrendezés, településfejlesztés</t>
  </si>
  <si>
    <t>Turizmussal kapcsolatos feladatok</t>
  </si>
  <si>
    <t>Egészségügyi alapellátás</t>
  </si>
  <si>
    <t xml:space="preserve">Hunyadi u. 81-85. rendelő </t>
  </si>
  <si>
    <t>Egészségügyi alapellátás összesen:</t>
  </si>
  <si>
    <t>Óvodai ellátás</t>
  </si>
  <si>
    <t xml:space="preserve">Kadarka u. 1-3. Óvoda 
</t>
  </si>
  <si>
    <t>Óvodai ellátás összesen:</t>
  </si>
  <si>
    <t>Szociális, gyermekjóléti szolg.és ell.</t>
  </si>
  <si>
    <t>Hajléktalan ellátás</t>
  </si>
  <si>
    <t>Helyi közművelődési tevékenység</t>
  </si>
  <si>
    <t>Saját tul.lakás- és helyiséggazdálkodás</t>
  </si>
  <si>
    <t>Saját tul.lakás- és helyiséggazdálkodás összesen:</t>
  </si>
  <si>
    <t>Helyi adóval kapcsolatos feladatok</t>
  </si>
  <si>
    <t>Sport és szabadidő tevékenység</t>
  </si>
  <si>
    <t>Kolozsvári Tamás utcai Sporttelep - pályázati önrész</t>
  </si>
  <si>
    <t>Balatonfenyves, Balaton u. 4. gyermeküdülő modernizálása</t>
  </si>
  <si>
    <t>Uszoda és tanmedence Pesthidegkút - Közlekedés fejlesztése</t>
  </si>
  <si>
    <t>Sport és szabadidő tevékenység összesen:</t>
  </si>
  <si>
    <t>Helyi közbiztonság</t>
  </si>
  <si>
    <t>Nemzetiségek támogatása</t>
  </si>
  <si>
    <t>Iskolai intézményi étkeztetés</t>
  </si>
  <si>
    <t>Egyéb jogi tevékenység</t>
  </si>
  <si>
    <t>Egyéb, jogszab.alapján kötelező feladat</t>
  </si>
  <si>
    <t>Beruházásokhoz kapcsolódó közműfejlesztés</t>
  </si>
  <si>
    <t>Központi Ügyfélszolgálat</t>
  </si>
  <si>
    <t>Egyéb, jogszab.alapján kötelező feladat összesen:</t>
  </si>
  <si>
    <t>Önk-i egyéb vagyonnal való gazdálkodás</t>
  </si>
  <si>
    <t>Frankel Leó u. 5. - gépészeti felmérés</t>
  </si>
  <si>
    <t>Gépjármű flotta színvonal megőrzését szolgáló beszerzések cserével</t>
  </si>
  <si>
    <t>Épületbontások és telekrendezések</t>
  </si>
  <si>
    <t>Önk-i egyéb vagyonnal való gazdálkodás összesen:</t>
  </si>
  <si>
    <t>Kötelező feladatok összesen ( A ):</t>
  </si>
  <si>
    <t>B</t>
  </si>
  <si>
    <t xml:space="preserve">Önként vállalt feladatok </t>
  </si>
  <si>
    <t>Állateü.tevékenység</t>
  </si>
  <si>
    <t>Hulladékgazdálkodás és környezetvédelem</t>
  </si>
  <si>
    <t>Hulladékgazdálkodás és környezetvédelem összesen:</t>
  </si>
  <si>
    <t>Média tevékenység</t>
  </si>
  <si>
    <t xml:space="preserve">Közvilágítás </t>
  </si>
  <si>
    <t>Közvilágítás fejlesztése</t>
  </si>
  <si>
    <t>Lámpateset sűrítés</t>
  </si>
  <si>
    <t>Közvilágítás összesen:</t>
  </si>
  <si>
    <t>Települési vízellátás</t>
  </si>
  <si>
    <t>Települési  vízellátás</t>
  </si>
  <si>
    <t>Települési vízellátás összesen:</t>
  </si>
  <si>
    <t>Szennyvízelvezetés és -kezelés</t>
  </si>
  <si>
    <t xml:space="preserve">Szennyvízcsatorna bekötővezeték kiépítése </t>
  </si>
  <si>
    <t>Felszíni vízelvezetés</t>
  </si>
  <si>
    <t>Szennyvízcsatorna gerincvezeték kiépítése</t>
  </si>
  <si>
    <t>Szennyvízelvezetés és kezelés összesen:</t>
  </si>
  <si>
    <t>Önk-i egyéb önként vállalt feladatok</t>
  </si>
  <si>
    <t>Önkormányzati egyéb önként vállalt feladatok összesen:</t>
  </si>
  <si>
    <t>Járóbeteg ellátás</t>
  </si>
  <si>
    <t>Támogatások, ösztöndíjak</t>
  </si>
  <si>
    <t>Parkoltatás Fővárosi tulajdonú területen</t>
  </si>
  <si>
    <t xml:space="preserve">Egyéb gép, berendezés </t>
  </si>
  <si>
    <t>Parkoltatás Fővárosi tulajdonú területen összesen:</t>
  </si>
  <si>
    <t>Okt-i int-k műk., fejl. - átmeneti időszakra</t>
  </si>
  <si>
    <t>Járóbeteg ellátás fejlesztése</t>
  </si>
  <si>
    <t>Frankel Leó u. 80-82. Egészségközpont</t>
  </si>
  <si>
    <t>Járóbeteg ellátás fejlesztése összesen:</t>
  </si>
  <si>
    <t>Önként vállalt feladatok összesen ( B ):</t>
  </si>
  <si>
    <t>Faház és konténer (II.Temető u.65.)</t>
  </si>
  <si>
    <t>II. ker. Temető utcában az 59072 hrsz. ingatlan megvásárlása</t>
  </si>
  <si>
    <t>Rezeda u. 10. szám alatti ingatlan felújításához kapcsolódó bútorbeszerzés</t>
  </si>
  <si>
    <t>Kútföldi út 1.</t>
  </si>
  <si>
    <t>Hűvösvölgyi út 211.sz.ingatlanon kerítés építés</t>
  </si>
  <si>
    <t>Önkormányzati feladatok összesen ( A + B )</t>
  </si>
  <si>
    <t>II.</t>
  </si>
  <si>
    <t>Polgármesteri Hivatal</t>
  </si>
  <si>
    <t>Szoftver vásárlás</t>
  </si>
  <si>
    <t>Számítógépek vásárlása</t>
  </si>
  <si>
    <t>Hálózat építés</t>
  </si>
  <si>
    <t>Aktív eszközök hálózathoz</t>
  </si>
  <si>
    <t>Szerver bővítése</t>
  </si>
  <si>
    <t>Szerver licensz</t>
  </si>
  <si>
    <t>Szünetmentes tápegység vásárlás</t>
  </si>
  <si>
    <t xml:space="preserve">Polgármesteri Hivatal bútorcsere </t>
  </si>
  <si>
    <t>Monitor és szkenner beszerzés</t>
  </si>
  <si>
    <t>Informatikai eszközök beszerzése képviselők részére</t>
  </si>
  <si>
    <t xml:space="preserve">Nyomtató vásárlás </t>
  </si>
  <si>
    <t>Fénymásoló és kieg. vásárlás</t>
  </si>
  <si>
    <t>Polgármesteri Hivatal - Házasságkötő-terem légkezelő hűtése</t>
  </si>
  <si>
    <t>Riasztórendszer egységesítése Káplár u.</t>
  </si>
  <si>
    <t>Polgármesteri Hivatal -  tűzjelző központ bővítése</t>
  </si>
  <si>
    <t>Polgármesteri Hivatal - klímaberendezés cseréje 409. szobában</t>
  </si>
  <si>
    <t>Polgármesteri Hivatal - új irodák kialakításának tervezése és kivitelezése</t>
  </si>
  <si>
    <t>Vonalas telefonközpont és készülékek beszerzése</t>
  </si>
  <si>
    <t>Informatikai egyéb eszközök beszerzése</t>
  </si>
  <si>
    <t>Polgármesteri Hivatal - Felvonó csere</t>
  </si>
  <si>
    <t>Házasságkötő terem futószőnyeg, dekoráció</t>
  </si>
  <si>
    <t>Parkolási osztályok részére bútor beszerzés</t>
  </si>
  <si>
    <t>Polgármesteri Hivatal Főépülete mellett  elektromos töltőállomás beszerzése, telepitése</t>
  </si>
  <si>
    <t>Margit krt. 7. informatikai rendszer kialakítása</t>
  </si>
  <si>
    <t>Digitális térképek felhasználási joga</t>
  </si>
  <si>
    <t>Informatika kortalanul program</t>
  </si>
  <si>
    <t>Margit krt. 25/c beruházása (kódzár felszerelés)</t>
  </si>
  <si>
    <t>Polgármesteri Hivatal - Kamerafigyelőrendszer csere+új</t>
  </si>
  <si>
    <t>Informatikai Iroda beléptető és biztonsági rendszer kiépítése</t>
  </si>
  <si>
    <t>Polgármesteri Hivatal IV. emelet bútor beszerzés I. ütem</t>
  </si>
  <si>
    <t>Q-monitor multimédiás rendszer</t>
  </si>
  <si>
    <t xml:space="preserve">Storage beszerzés </t>
  </si>
  <si>
    <t>Képzőműszeti alkotások (II.ker-i művészek)</t>
  </si>
  <si>
    <t xml:space="preserve">II. </t>
  </si>
  <si>
    <t>A Polgármesteri Hivatal 2019.évi költségvetésébe beemelésre kerülő maradványok levezetése</t>
  </si>
  <si>
    <t xml:space="preserve">2018. dec. 31-én
érvényes
előirányzat </t>
  </si>
  <si>
    <t>A 2019. év eredeti kiadások finanszírozására már igénybe vett</t>
  </si>
  <si>
    <t>2018. évi keletkezett maradvány összege:</t>
  </si>
  <si>
    <t>Az Önkormányzat 2019.évi költségvetésébe beemelésre kerülő maradványok levezetése</t>
  </si>
  <si>
    <t>2019. évi</t>
  </si>
  <si>
    <t>Dézsák kihelyezése utak mentén</t>
  </si>
  <si>
    <t>r</t>
  </si>
  <si>
    <t>Ütéscsillapító burkolatok cseréje</t>
  </si>
  <si>
    <t>s</t>
  </si>
  <si>
    <t>KRESZ park kialakítása a Zsigmond téren</t>
  </si>
  <si>
    <t>t</t>
  </si>
  <si>
    <t>Temető utcai park környezetalakítása</t>
  </si>
  <si>
    <t>u</t>
  </si>
  <si>
    <t>v</t>
  </si>
  <si>
    <t>TÉR_KÖZ 2018 pályázat - Közösségi Liget megvalósítása</t>
  </si>
  <si>
    <t>w</t>
  </si>
  <si>
    <t>x</t>
  </si>
  <si>
    <t>Lövőház utcai kertészeti fejlesztések</t>
  </si>
  <si>
    <t>y</t>
  </si>
  <si>
    <t>z</t>
  </si>
  <si>
    <t>Németh László szobor (Pasaréti út) környezetének rendezése</t>
  </si>
  <si>
    <t>aa</t>
  </si>
  <si>
    <t>ab</t>
  </si>
  <si>
    <t>Kutyafuttatók fejlesztése</t>
  </si>
  <si>
    <t>ac</t>
  </si>
  <si>
    <t>Margit krt.-Keleti K. u. csomópont zöldfelület fej.</t>
  </si>
  <si>
    <t>ad</t>
  </si>
  <si>
    <t>Fillér utca-Pengő utca sarok közterület fejlesztése</t>
  </si>
  <si>
    <t>ae</t>
  </si>
  <si>
    <t>Mechwart tér gyalogos-közlekedés fejlesztése</t>
  </si>
  <si>
    <t>Térfigyelő kamerarendszer telepítése</t>
  </si>
  <si>
    <t>Lövőház utcai rendszámfelismerő rendszer cseréje</t>
  </si>
  <si>
    <t>Rét utcai háziorvosi rendelő - párátalanító és klíma beszerzés</t>
  </si>
  <si>
    <t>Egyedi vízórák felszerelése önk-i lakásokban</t>
  </si>
  <si>
    <t>Balatonfenyves, Balaton u. 10. gyermeküdülő modernizálása</t>
  </si>
  <si>
    <t>Közösségi tér kialakítása - Keleti K. u. 11.</t>
  </si>
  <si>
    <t>Kutyaürülék gyűjtő edények beszerzése, felállítása</t>
  </si>
  <si>
    <t>Internet kortalanul tanfolyamhoz laptopok és projektor beszerzése</t>
  </si>
  <si>
    <t xml:space="preserve">Kerületünk az otthonunk frakció beruházása </t>
  </si>
  <si>
    <t>Koncepciótervek</t>
  </si>
  <si>
    <t>2013. évi L. törvényből adódó feladatok</t>
  </si>
  <si>
    <t xml:space="preserve">Polgármesteri Hivatal klímaberendezés telepítése II. emelet </t>
  </si>
  <si>
    <t>Központi Ügyfélszolgálat - tervezés, tervezői művezetés</t>
  </si>
  <si>
    <t>Polgármesteri Hivatal - I. em. alakítása</t>
  </si>
  <si>
    <t>Központi Ügyfélszolgálat - ügyfélhívó redszer</t>
  </si>
  <si>
    <t xml:space="preserve">Polgármesteri Hivatal - riasztórendszer egységesítése </t>
  </si>
  <si>
    <t>2018. évi maradv.</t>
  </si>
  <si>
    <t>Uszoda és tanmedence Pesthidegkút - beruh. lebonyolítási munkák</t>
  </si>
  <si>
    <r>
      <t xml:space="preserve">Budapest Főváros II.Kerületi Önkormányzat 2019. évi </t>
    </r>
    <r>
      <rPr>
        <b/>
        <u/>
        <sz val="12"/>
        <rFont val="Times New Roman CE"/>
        <charset val="238"/>
      </rPr>
      <t>maradvánnyal növelt</t>
    </r>
    <r>
      <rPr>
        <b/>
        <sz val="12"/>
        <rFont val="Times New Roman CE"/>
        <charset val="238"/>
      </rPr>
      <t xml:space="preserve"> beruházási előirányzatai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</si>
</sst>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6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sz val="10"/>
      <name val="Times New Roman CE"/>
      <family val="1"/>
      <charset val="238"/>
    </font>
    <font>
      <sz val="12"/>
      <name val="Times New Roman CE"/>
      <charset val="238"/>
    </font>
    <font>
      <sz val="11"/>
      <name val="Times New Roman CE"/>
      <charset val="238"/>
    </font>
    <font>
      <sz val="10"/>
      <color theme="1"/>
      <name val="Calibri"/>
      <family val="2"/>
      <charset val="238"/>
      <scheme val="minor"/>
    </font>
    <font>
      <b/>
      <sz val="10"/>
      <name val="Times New Roman CE"/>
      <family val="1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sz val="12"/>
      <name val="Arial CE"/>
      <charset val="238"/>
    </font>
    <font>
      <b/>
      <i/>
      <sz val="10"/>
      <name val="Times New Roman CE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 CE"/>
      <charset val="238"/>
    </font>
    <font>
      <i/>
      <sz val="10"/>
      <name val="Arial CE"/>
      <charset val="238"/>
    </font>
    <font>
      <i/>
      <sz val="10"/>
      <name val="Times New Roman CE"/>
      <family val="1"/>
      <charset val="238"/>
    </font>
    <font>
      <b/>
      <sz val="10"/>
      <color rgb="FFFF0000"/>
      <name val="Times New Roman CE"/>
      <family val="1"/>
      <charset val="238"/>
    </font>
    <font>
      <b/>
      <u/>
      <sz val="12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4">
    <xf numFmtId="0" fontId="0" fillId="0" borderId="0" xfId="0"/>
    <xf numFmtId="0" fontId="1" fillId="0" borderId="0" xfId="1"/>
    <xf numFmtId="0" fontId="4" fillId="0" borderId="0" xfId="1" applyFont="1" applyAlignment="1">
      <alignment horizontal="right"/>
    </xf>
    <xf numFmtId="0" fontId="6" fillId="0" borderId="0" xfId="1" applyFont="1" applyAlignment="1">
      <alignment horizontal="right"/>
    </xf>
    <xf numFmtId="0" fontId="7" fillId="0" borderId="1" xfId="1" applyFont="1" applyBorder="1" applyAlignment="1">
      <alignment horizontal="center"/>
    </xf>
    <xf numFmtId="0" fontId="7" fillId="0" borderId="2" xfId="1" applyFont="1" applyBorder="1" applyAlignment="1">
      <alignment horizontal="center" wrapText="1"/>
    </xf>
    <xf numFmtId="0" fontId="7" fillId="0" borderId="2" xfId="1" applyFont="1" applyBorder="1" applyAlignment="1">
      <alignment horizontal="center"/>
    </xf>
    <xf numFmtId="0" fontId="8" fillId="0" borderId="2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0" fontId="9" fillId="0" borderId="4" xfId="1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3" fontId="9" fillId="0" borderId="5" xfId="1" applyNumberFormat="1" applyFont="1" applyBorder="1" applyAlignment="1">
      <alignment horizontal="center"/>
    </xf>
    <xf numFmtId="3" fontId="9" fillId="0" borderId="6" xfId="1" applyNumberFormat="1" applyFont="1" applyBorder="1" applyAlignment="1">
      <alignment horizontal="center"/>
    </xf>
    <xf numFmtId="0" fontId="10" fillId="0" borderId="4" xfId="1" applyFont="1" applyBorder="1"/>
    <xf numFmtId="0" fontId="11" fillId="0" borderId="5" xfId="1" applyFont="1" applyBorder="1"/>
    <xf numFmtId="3" fontId="11" fillId="0" borderId="5" xfId="1" applyNumberFormat="1" applyFont="1" applyBorder="1"/>
    <xf numFmtId="3" fontId="11" fillId="0" borderId="5" xfId="1" applyNumberFormat="1" applyFont="1" applyBorder="1" applyAlignment="1">
      <alignment wrapText="1"/>
    </xf>
    <xf numFmtId="3" fontId="11" fillId="0" borderId="6" xfId="1" applyNumberFormat="1" applyFont="1" applyBorder="1"/>
    <xf numFmtId="0" fontId="9" fillId="0" borderId="4" xfId="1" applyFont="1" applyBorder="1"/>
    <xf numFmtId="0" fontId="9" fillId="0" borderId="5" xfId="1" applyFont="1" applyBorder="1"/>
    <xf numFmtId="3" fontId="9" fillId="0" borderId="5" xfId="1" applyNumberFormat="1" applyFont="1" applyBorder="1"/>
    <xf numFmtId="1" fontId="1" fillId="0" borderId="0" xfId="1" applyNumberFormat="1"/>
    <xf numFmtId="3" fontId="9" fillId="0" borderId="6" xfId="1" applyNumberFormat="1" applyFont="1" applyBorder="1"/>
    <xf numFmtId="3" fontId="9" fillId="0" borderId="5" xfId="1" applyNumberFormat="1" applyFont="1" applyFill="1" applyBorder="1"/>
    <xf numFmtId="3" fontId="9" fillId="0" borderId="6" xfId="1" applyNumberFormat="1" applyFont="1" applyFill="1" applyBorder="1"/>
    <xf numFmtId="0" fontId="12" fillId="0" borderId="7" xfId="1" applyFont="1" applyBorder="1"/>
    <xf numFmtId="3" fontId="12" fillId="0" borderId="5" xfId="1" applyNumberFormat="1" applyFont="1" applyBorder="1"/>
    <xf numFmtId="3" fontId="12" fillId="0" borderId="8" xfId="1" applyNumberFormat="1" applyFont="1" applyBorder="1"/>
    <xf numFmtId="3" fontId="12" fillId="0" borderId="9" xfId="1" applyNumberFormat="1" applyFont="1" applyBorder="1"/>
    <xf numFmtId="3" fontId="12" fillId="0" borderId="6" xfId="1" applyNumberFormat="1" applyFont="1" applyBorder="1"/>
    <xf numFmtId="3" fontId="12" fillId="0" borderId="10" xfId="1" applyNumberFormat="1" applyFont="1" applyBorder="1"/>
    <xf numFmtId="3" fontId="12" fillId="0" borderId="11" xfId="1" applyNumberFormat="1" applyFont="1" applyBorder="1"/>
    <xf numFmtId="3" fontId="12" fillId="0" borderId="12" xfId="1" applyNumberFormat="1" applyFont="1" applyBorder="1"/>
    <xf numFmtId="3" fontId="9" fillId="0" borderId="10" xfId="1" applyNumberFormat="1" applyFont="1" applyBorder="1"/>
    <xf numFmtId="3" fontId="12" fillId="0" borderId="13" xfId="1" applyNumberFormat="1" applyFont="1" applyBorder="1"/>
    <xf numFmtId="0" fontId="12" fillId="0" borderId="12" xfId="1" applyFont="1" applyBorder="1"/>
    <xf numFmtId="3" fontId="7" fillId="0" borderId="13" xfId="1" applyNumberFormat="1" applyFont="1" applyBorder="1"/>
    <xf numFmtId="0" fontId="1" fillId="0" borderId="14" xfId="1" applyBorder="1"/>
    <xf numFmtId="0" fontId="9" fillId="0" borderId="10" xfId="1" applyFont="1" applyBorder="1"/>
    <xf numFmtId="3" fontId="7" fillId="0" borderId="10" xfId="1" applyNumberFormat="1" applyFont="1" applyBorder="1"/>
    <xf numFmtId="3" fontId="7" fillId="0" borderId="15" xfId="1" applyNumberFormat="1" applyFont="1" applyBorder="1"/>
    <xf numFmtId="0" fontId="9" fillId="0" borderId="15" xfId="1" applyFont="1" applyBorder="1"/>
    <xf numFmtId="0" fontId="7" fillId="0" borderId="0" xfId="1" applyFont="1" applyBorder="1"/>
    <xf numFmtId="0" fontId="12" fillId="0" borderId="0" xfId="1" applyFont="1" applyBorder="1"/>
    <xf numFmtId="3" fontId="7" fillId="0" borderId="0" xfId="1" applyNumberFormat="1" applyFont="1" applyBorder="1"/>
    <xf numFmtId="0" fontId="10" fillId="0" borderId="0" xfId="1" applyFont="1" applyBorder="1"/>
    <xf numFmtId="0" fontId="3" fillId="0" borderId="0" xfId="1" applyFont="1"/>
    <xf numFmtId="3" fontId="1" fillId="0" borderId="0" xfId="1" applyNumberFormat="1"/>
    <xf numFmtId="0" fontId="12" fillId="0" borderId="18" xfId="1" applyFont="1" applyBorder="1" applyAlignment="1">
      <alignment horizontal="center"/>
    </xf>
    <xf numFmtId="0" fontId="12" fillId="0" borderId="19" xfId="1" applyFont="1" applyBorder="1" applyAlignment="1">
      <alignment horizontal="center"/>
    </xf>
    <xf numFmtId="0" fontId="12" fillId="0" borderId="19" xfId="1" applyFont="1" applyBorder="1" applyAlignment="1">
      <alignment horizontal="center" wrapText="1"/>
    </xf>
    <xf numFmtId="0" fontId="13" fillId="0" borderId="19" xfId="1" applyFont="1" applyBorder="1" applyAlignment="1">
      <alignment horizontal="center" wrapText="1"/>
    </xf>
    <xf numFmtId="0" fontId="12" fillId="0" borderId="20" xfId="1" applyFont="1" applyBorder="1" applyAlignment="1">
      <alignment horizontal="center" wrapText="1"/>
    </xf>
    <xf numFmtId="164" fontId="1" fillId="0" borderId="0" xfId="1" applyNumberFormat="1"/>
    <xf numFmtId="0" fontId="2" fillId="0" borderId="0" xfId="1" applyFont="1"/>
    <xf numFmtId="164" fontId="3" fillId="0" borderId="0" xfId="1" applyNumberFormat="1" applyFont="1"/>
    <xf numFmtId="0" fontId="9" fillId="0" borderId="12" xfId="1" applyFont="1" applyBorder="1"/>
    <xf numFmtId="0" fontId="1" fillId="0" borderId="0" xfId="1" applyAlignment="1">
      <alignment horizontal="right"/>
    </xf>
    <xf numFmtId="164" fontId="14" fillId="0" borderId="0" xfId="1" applyNumberFormat="1" applyFont="1"/>
    <xf numFmtId="3" fontId="9" fillId="0" borderId="0" xfId="1" applyNumberFormat="1" applyFont="1" applyBorder="1"/>
    <xf numFmtId="3" fontId="9" fillId="0" borderId="0" xfId="1" applyNumberFormat="1" applyFont="1"/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Border="1"/>
    <xf numFmtId="3" fontId="11" fillId="2" borderId="0" xfId="0" applyNumberFormat="1" applyFont="1" applyFill="1" applyBorder="1"/>
    <xf numFmtId="0" fontId="15" fillId="2" borderId="21" xfId="0" applyFont="1" applyFill="1" applyBorder="1" applyAlignment="1">
      <alignment horizontal="center"/>
    </xf>
    <xf numFmtId="0" fontId="15" fillId="2" borderId="22" xfId="0" applyFont="1" applyFill="1" applyBorder="1" applyAlignment="1">
      <alignment horizontal="center" wrapText="1"/>
    </xf>
    <xf numFmtId="0" fontId="16" fillId="0" borderId="21" xfId="0" applyFont="1" applyFill="1" applyBorder="1" applyAlignment="1">
      <alignment horizontal="center"/>
    </xf>
    <xf numFmtId="3" fontId="17" fillId="2" borderId="21" xfId="0" applyNumberFormat="1" applyFont="1" applyFill="1" applyBorder="1" applyAlignment="1">
      <alignment horizontal="center"/>
    </xf>
    <xf numFmtId="0" fontId="15" fillId="2" borderId="23" xfId="0" applyFont="1" applyFill="1" applyBorder="1" applyAlignment="1">
      <alignment horizontal="center"/>
    </xf>
    <xf numFmtId="0" fontId="15" fillId="2" borderId="23" xfId="0" applyFont="1" applyFill="1" applyBorder="1" applyAlignment="1">
      <alignment horizontal="center" wrapText="1"/>
    </xf>
    <xf numFmtId="3" fontId="17" fillId="2" borderId="23" xfId="0" applyNumberFormat="1" applyFont="1" applyFill="1" applyBorder="1" applyAlignment="1">
      <alignment horizontal="center"/>
    </xf>
    <xf numFmtId="3" fontId="16" fillId="2" borderId="23" xfId="0" applyNumberFormat="1" applyFont="1" applyFill="1" applyBorder="1" applyAlignment="1">
      <alignment horizontal="center"/>
    </xf>
    <xf numFmtId="0" fontId="11" fillId="2" borderId="24" xfId="0" applyFont="1" applyFill="1" applyBorder="1" applyAlignment="1">
      <alignment horizontal="center"/>
    </xf>
    <xf numFmtId="3" fontId="17" fillId="2" borderId="24" xfId="0" applyNumberFormat="1" applyFont="1" applyFill="1" applyBorder="1" applyAlignment="1">
      <alignment horizontal="center"/>
    </xf>
    <xf numFmtId="3" fontId="15" fillId="0" borderId="24" xfId="0" applyNumberFormat="1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5" fillId="2" borderId="26" xfId="0" applyFont="1" applyFill="1" applyBorder="1" applyAlignment="1">
      <alignment horizontal="center" wrapText="1"/>
    </xf>
    <xf numFmtId="3" fontId="15" fillId="0" borderId="27" xfId="0" applyNumberFormat="1" applyFont="1" applyFill="1" applyBorder="1" applyAlignment="1">
      <alignment horizontal="center"/>
    </xf>
    <xf numFmtId="3" fontId="15" fillId="2" borderId="27" xfId="0" applyNumberFormat="1" applyFont="1" applyFill="1" applyBorder="1" applyAlignment="1">
      <alignment horizontal="center"/>
    </xf>
    <xf numFmtId="0" fontId="18" fillId="2" borderId="23" xfId="0" applyFont="1" applyFill="1" applyBorder="1" applyAlignment="1">
      <alignment horizontal="center"/>
    </xf>
    <xf numFmtId="0" fontId="7" fillId="2" borderId="28" xfId="0" applyFont="1" applyFill="1" applyBorder="1"/>
    <xf numFmtId="3" fontId="7" fillId="2" borderId="29" xfId="0" applyNumberFormat="1" applyFont="1" applyFill="1" applyBorder="1" applyAlignment="1">
      <alignment horizontal="right"/>
    </xf>
    <xf numFmtId="3" fontId="9" fillId="0" borderId="29" xfId="0" applyNumberFormat="1" applyFont="1" applyFill="1" applyBorder="1" applyAlignment="1">
      <alignment horizontal="right"/>
    </xf>
    <xf numFmtId="0" fontId="0" fillId="2" borderId="0" xfId="0" applyFont="1" applyFill="1"/>
    <xf numFmtId="0" fontId="7" fillId="2" borderId="23" xfId="0" applyFont="1" applyFill="1" applyBorder="1" applyAlignment="1">
      <alignment horizontal="center"/>
    </xf>
    <xf numFmtId="3" fontId="7" fillId="0" borderId="29" xfId="0" applyNumberFormat="1" applyFont="1" applyFill="1" applyBorder="1" applyAlignment="1">
      <alignment horizontal="right"/>
    </xf>
    <xf numFmtId="0" fontId="7" fillId="2" borderId="0" xfId="0" applyFont="1" applyFill="1"/>
    <xf numFmtId="0" fontId="8" fillId="2" borderId="28" xfId="0" applyFont="1" applyFill="1" applyBorder="1" applyAlignment="1">
      <alignment horizontal="center"/>
    </xf>
    <xf numFmtId="0" fontId="8" fillId="2" borderId="28" xfId="0" applyFont="1" applyFill="1" applyBorder="1"/>
    <xf numFmtId="0" fontId="19" fillId="2" borderId="23" xfId="0" applyFont="1" applyFill="1" applyBorder="1" applyAlignment="1">
      <alignment horizontal="center"/>
    </xf>
    <xf numFmtId="0" fontId="19" fillId="2" borderId="28" xfId="0" applyFont="1" applyFill="1" applyBorder="1"/>
    <xf numFmtId="3" fontId="15" fillId="2" borderId="29" xfId="0" applyNumberFormat="1" applyFont="1" applyFill="1" applyBorder="1" applyAlignment="1">
      <alignment horizontal="right"/>
    </xf>
    <xf numFmtId="3" fontId="11" fillId="0" borderId="29" xfId="0" applyNumberFormat="1" applyFont="1" applyFill="1" applyBorder="1" applyAlignment="1">
      <alignment horizontal="right"/>
    </xf>
    <xf numFmtId="0" fontId="11" fillId="2" borderId="23" xfId="0" applyFont="1" applyFill="1" applyBorder="1" applyAlignment="1">
      <alignment horizontal="center"/>
    </xf>
    <xf numFmtId="0" fontId="11" fillId="2" borderId="28" xfId="0" applyFont="1" applyFill="1" applyBorder="1"/>
    <xf numFmtId="3" fontId="11" fillId="0" borderId="29" xfId="0" applyNumberFormat="1" applyFont="1" applyFill="1" applyBorder="1" applyAlignment="1">
      <alignment horizontal="right" vertical="center"/>
    </xf>
    <xf numFmtId="3" fontId="11" fillId="2" borderId="29" xfId="0" applyNumberFormat="1" applyFont="1" applyFill="1" applyBorder="1" applyAlignment="1">
      <alignment horizontal="right" vertical="center"/>
    </xf>
    <xf numFmtId="0" fontId="11" fillId="0" borderId="28" xfId="0" applyFont="1" applyFill="1" applyBorder="1"/>
    <xf numFmtId="3" fontId="11" fillId="0" borderId="29" xfId="0" applyNumberFormat="1" applyFont="1" applyBorder="1" applyAlignment="1">
      <alignment vertical="center"/>
    </xf>
    <xf numFmtId="0" fontId="11" fillId="0" borderId="23" xfId="0" applyFont="1" applyFill="1" applyBorder="1" applyAlignment="1">
      <alignment horizontal="center"/>
    </xf>
    <xf numFmtId="0" fontId="11" fillId="0" borderId="30" xfId="0" applyFont="1" applyFill="1" applyBorder="1"/>
    <xf numFmtId="0" fontId="20" fillId="0" borderId="28" xfId="0" applyFont="1" applyFill="1" applyBorder="1" applyAlignment="1">
      <alignment wrapText="1"/>
    </xf>
    <xf numFmtId="3" fontId="11" fillId="2" borderId="29" xfId="0" applyNumberFormat="1" applyFont="1" applyFill="1" applyBorder="1" applyAlignment="1">
      <alignment horizontal="right" vertical="top"/>
    </xf>
    <xf numFmtId="0" fontId="20" fillId="0" borderId="23" xfId="0" applyFont="1" applyFill="1" applyBorder="1"/>
    <xf numFmtId="0" fontId="20" fillId="0" borderId="28" xfId="0" applyFont="1" applyFill="1" applyBorder="1"/>
    <xf numFmtId="0" fontId="11" fillId="0" borderId="28" xfId="0" applyFont="1" applyBorder="1"/>
    <xf numFmtId="3" fontId="11" fillId="2" borderId="0" xfId="0" applyNumberFormat="1" applyFont="1" applyFill="1"/>
    <xf numFmtId="3" fontId="19" fillId="2" borderId="29" xfId="0" applyNumberFormat="1" applyFont="1" applyFill="1" applyBorder="1" applyAlignment="1">
      <alignment horizontal="right" vertical="center"/>
    </xf>
    <xf numFmtId="3" fontId="19" fillId="0" borderId="29" xfId="0" applyNumberFormat="1" applyFont="1" applyFill="1" applyBorder="1" applyAlignment="1">
      <alignment horizontal="right" vertical="center"/>
    </xf>
    <xf numFmtId="3" fontId="21" fillId="0" borderId="29" xfId="0" applyNumberFormat="1" applyFont="1" applyFill="1" applyBorder="1" applyAlignment="1">
      <alignment horizontal="right" vertical="center"/>
    </xf>
    <xf numFmtId="3" fontId="17" fillId="2" borderId="29" xfId="0" applyNumberFormat="1" applyFont="1" applyFill="1" applyBorder="1" applyAlignment="1">
      <alignment vertical="center"/>
    </xf>
    <xf numFmtId="0" fontId="11" fillId="0" borderId="28" xfId="0" applyFont="1" applyFill="1" applyBorder="1" applyAlignment="1">
      <alignment horizontal="left" wrapText="1"/>
    </xf>
    <xf numFmtId="0" fontId="11" fillId="2" borderId="28" xfId="0" applyFont="1" applyFill="1" applyBorder="1" applyAlignment="1">
      <alignment horizontal="left"/>
    </xf>
    <xf numFmtId="0" fontId="11" fillId="0" borderId="28" xfId="0" applyFont="1" applyFill="1" applyBorder="1" applyAlignment="1">
      <alignment horizontal="left"/>
    </xf>
    <xf numFmtId="0" fontId="19" fillId="2" borderId="31" xfId="0" applyFont="1" applyFill="1" applyBorder="1"/>
    <xf numFmtId="3" fontId="21" fillId="0" borderId="32" xfId="0" applyNumberFormat="1" applyFont="1" applyFill="1" applyBorder="1" applyAlignment="1">
      <alignment horizontal="right" vertical="center"/>
    </xf>
    <xf numFmtId="0" fontId="22" fillId="2" borderId="23" xfId="0" applyFont="1" applyFill="1" applyBorder="1" applyAlignment="1">
      <alignment horizontal="center"/>
    </xf>
    <xf numFmtId="3" fontId="19" fillId="2" borderId="29" xfId="0" applyNumberFormat="1" applyFont="1" applyFill="1" applyBorder="1" applyAlignment="1">
      <alignment vertical="center"/>
    </xf>
    <xf numFmtId="3" fontId="19" fillId="0" borderId="29" xfId="0" applyNumberFormat="1" applyFont="1" applyFill="1" applyBorder="1" applyAlignment="1">
      <alignment vertical="center"/>
    </xf>
    <xf numFmtId="0" fontId="19" fillId="2" borderId="23" xfId="0" applyFont="1" applyFill="1" applyBorder="1"/>
    <xf numFmtId="3" fontId="17" fillId="0" borderId="29" xfId="0" applyNumberFormat="1" applyFont="1" applyFill="1" applyBorder="1" applyAlignment="1">
      <alignment horizontal="right" vertical="center"/>
    </xf>
    <xf numFmtId="3" fontId="17" fillId="2" borderId="29" xfId="0" applyNumberFormat="1" applyFont="1" applyFill="1" applyBorder="1" applyAlignment="1">
      <alignment horizontal="right" vertical="center"/>
    </xf>
    <xf numFmtId="0" fontId="11" fillId="2" borderId="23" xfId="0" applyFont="1" applyFill="1" applyBorder="1" applyAlignment="1">
      <alignment horizontal="center" vertical="center"/>
    </xf>
    <xf numFmtId="0" fontId="19" fillId="2" borderId="23" xfId="0" applyFont="1" applyFill="1" applyBorder="1" applyAlignment="1">
      <alignment horizontal="center" vertical="top"/>
    </xf>
    <xf numFmtId="0" fontId="19" fillId="2" borderId="28" xfId="0" applyFont="1" applyFill="1" applyBorder="1" applyAlignment="1">
      <alignment vertical="top"/>
    </xf>
    <xf numFmtId="0" fontId="8" fillId="2" borderId="33" xfId="0" applyFont="1" applyFill="1" applyBorder="1" applyAlignment="1">
      <alignment vertical="center"/>
    </xf>
    <xf numFmtId="3" fontId="19" fillId="0" borderId="34" xfId="0" applyNumberFormat="1" applyFont="1" applyFill="1" applyBorder="1" applyAlignment="1">
      <alignment horizontal="right" vertical="center"/>
    </xf>
    <xf numFmtId="0" fontId="8" fillId="2" borderId="23" xfId="0" applyFont="1" applyFill="1" applyBorder="1" applyAlignment="1">
      <alignment horizontal="center"/>
    </xf>
    <xf numFmtId="0" fontId="8" fillId="2" borderId="30" xfId="0" applyFont="1" applyFill="1" applyBorder="1"/>
    <xf numFmtId="0" fontId="11" fillId="2" borderId="23" xfId="0" applyFont="1" applyFill="1" applyBorder="1"/>
    <xf numFmtId="3" fontId="17" fillId="0" borderId="30" xfId="0" applyNumberFormat="1" applyFont="1" applyFill="1" applyBorder="1" applyAlignment="1">
      <alignment horizontal="right" vertical="center"/>
    </xf>
    <xf numFmtId="0" fontId="19" fillId="2" borderId="35" xfId="0" applyFont="1" applyFill="1" applyBorder="1"/>
    <xf numFmtId="0" fontId="22" fillId="2" borderId="0" xfId="0" applyFont="1" applyFill="1"/>
    <xf numFmtId="49" fontId="11" fillId="0" borderId="23" xfId="0" applyNumberFormat="1" applyFont="1" applyFill="1" applyBorder="1" applyAlignment="1">
      <alignment horizontal="left" vertical="center"/>
    </xf>
    <xf numFmtId="49" fontId="11" fillId="0" borderId="28" xfId="0" applyNumberFormat="1" applyFont="1" applyFill="1" applyBorder="1" applyAlignment="1">
      <alignment horizontal="left" vertical="center"/>
    </xf>
    <xf numFmtId="0" fontId="10" fillId="2" borderId="27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vertical="center"/>
    </xf>
    <xf numFmtId="3" fontId="7" fillId="0" borderId="37" xfId="0" applyNumberFormat="1" applyFont="1" applyFill="1" applyBorder="1" applyAlignment="1">
      <alignment horizontal="right" vertical="center"/>
    </xf>
    <xf numFmtId="3" fontId="23" fillId="0" borderId="29" xfId="0" applyNumberFormat="1" applyFont="1" applyFill="1" applyBorder="1" applyAlignment="1">
      <alignment horizontal="right" vertical="center"/>
    </xf>
    <xf numFmtId="3" fontId="10" fillId="0" borderId="37" xfId="0" applyNumberFormat="1" applyFont="1" applyFill="1" applyBorder="1" applyAlignment="1">
      <alignment horizontal="right" vertical="center"/>
    </xf>
    <xf numFmtId="3" fontId="10" fillId="2" borderId="37" xfId="0" applyNumberFormat="1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0" fillId="0" borderId="0" xfId="0" applyBorder="1"/>
    <xf numFmtId="3" fontId="0" fillId="0" borderId="0" xfId="0" applyNumberFormat="1" applyBorder="1"/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wrapText="1"/>
    </xf>
    <xf numFmtId="3" fontId="7" fillId="0" borderId="16" xfId="1" applyNumberFormat="1" applyFont="1" applyBorder="1"/>
    <xf numFmtId="3" fontId="3" fillId="0" borderId="0" xfId="1" applyNumberFormat="1" applyFont="1"/>
    <xf numFmtId="3" fontId="16" fillId="2" borderId="21" xfId="0" applyNumberFormat="1" applyFont="1" applyFill="1" applyBorder="1" applyAlignment="1">
      <alignment horizontal="center"/>
    </xf>
    <xf numFmtId="3" fontId="16" fillId="2" borderId="24" xfId="0" applyNumberFormat="1" applyFont="1" applyFill="1" applyBorder="1" applyAlignment="1">
      <alignment horizontal="center"/>
    </xf>
    <xf numFmtId="3" fontId="17" fillId="0" borderId="38" xfId="0" applyNumberFormat="1" applyFont="1" applyFill="1" applyBorder="1" applyAlignment="1">
      <alignment horizontal="right" vertical="center"/>
    </xf>
    <xf numFmtId="0" fontId="19" fillId="2" borderId="25" xfId="0" applyFont="1" applyFill="1" applyBorder="1" applyAlignment="1">
      <alignment horizontal="center"/>
    </xf>
    <xf numFmtId="0" fontId="19" fillId="2" borderId="39" xfId="0" applyFont="1" applyFill="1" applyBorder="1"/>
    <xf numFmtId="3" fontId="19" fillId="0" borderId="40" xfId="0" applyNumberFormat="1" applyFont="1" applyFill="1" applyBorder="1" applyAlignment="1">
      <alignment horizontal="right" vertical="center"/>
    </xf>
    <xf numFmtId="0" fontId="0" fillId="2" borderId="0" xfId="0" quotePrefix="1" applyFont="1" applyFill="1"/>
    <xf numFmtId="0" fontId="24" fillId="2" borderId="25" xfId="0" applyFont="1" applyFill="1" applyBorder="1" applyAlignment="1">
      <alignment horizontal="center" vertical="center" wrapText="1"/>
    </xf>
    <xf numFmtId="3" fontId="9" fillId="0" borderId="6" xfId="1" applyNumberFormat="1" applyFont="1" applyBorder="1" applyAlignment="1"/>
    <xf numFmtId="3" fontId="19" fillId="0" borderId="29" xfId="0" applyNumberFormat="1" applyFont="1" applyFill="1" applyBorder="1" applyAlignment="1">
      <alignment horizontal="left" vertical="center"/>
    </xf>
    <xf numFmtId="0" fontId="5" fillId="0" borderId="0" xfId="1" applyFont="1" applyAlignment="1">
      <alignment horizontal="center"/>
    </xf>
    <xf numFmtId="3" fontId="10" fillId="0" borderId="17" xfId="1" applyNumberFormat="1" applyFont="1" applyBorder="1" applyAlignment="1">
      <alignment horizontal="center"/>
    </xf>
    <xf numFmtId="3" fontId="10" fillId="0" borderId="16" xfId="1" applyNumberFormat="1" applyFont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</cellXfs>
  <cellStyles count="2">
    <cellStyle name="Normál" xfId="0" builtinId="0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nzugyi%20es%20Koltsegvetesi%20Osztaly/HUPENZU/2019/EIM/2019%20els&#337;%20m&#243;dos&#237;t&#225;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ájékoztató"/>
      <sheetName val="Adósság"/>
      <sheetName val="Igazgatóságok"/>
      <sheetName val="PH_osztályok"/>
      <sheetName val="ÖNK_osztályok"/>
      <sheetName val="Osztályok"/>
      <sheetName val="03 VÁLASZT közp."/>
      <sheetName val="04 Választás saját k."/>
      <sheetName val="8010_K_B"/>
      <sheetName val="8020 OK"/>
      <sheetName val="8021 OK"/>
      <sheetName val="8022_OK_Cafeteria"/>
      <sheetName val="8023_Közp.Ikt."/>
      <sheetName val="8024 OK"/>
      <sheetName val="8041 OK K_B"/>
      <sheetName val="8043 OK"/>
      <sheetName val="8045 ISO"/>
      <sheetName val="8051_PmKab_bér"/>
      <sheetName val="8070 OK"/>
      <sheetName val="8090 OK"/>
      <sheetName val="8101_FU_BER"/>
      <sheetName val="8101_OK"/>
      <sheetName val="8101_bev"/>
      <sheetName val="8180 OK"/>
      <sheetName val="8401 Ép.Fejl.O."/>
      <sheetName val="8402 OK"/>
      <sheetName val="9000 OK Tartalékok &amp; IF"/>
      <sheetName val="9000_bev_"/>
      <sheetName val="9010_OK_"/>
      <sheetName val="9010_bev_"/>
      <sheetName val="9024 OK"/>
      <sheetName val="9025 OK"/>
      <sheetName val="9026 OK"/>
      <sheetName val="9028 OK"/>
      <sheetName val="9032_FIDESZ"/>
      <sheetName val="9034_Ker Otth."/>
      <sheetName val="9035_KDNP"/>
      <sheetName val="9041_Ig"/>
      <sheetName val="9042_Adó"/>
      <sheetName val="9043 OK"/>
      <sheetName val="9044 OK"/>
      <sheetName val="9052_PmKab_"/>
      <sheetName val="9053 OK"/>
      <sheetName val="9054 OK"/>
      <sheetName val="9055 OK"/>
      <sheetName val="9056_OK_Budai_Polgár"/>
      <sheetName val="9057 OK"/>
      <sheetName val="9060 OK"/>
      <sheetName val="9061 OK"/>
      <sheetName val="9080 OK"/>
      <sheetName val="9080_bev"/>
      <sheetName val="9085 OK"/>
      <sheetName val="9085_IGO_Finansz"/>
      <sheetName val="9085_IGO_Bev"/>
      <sheetName val="ö_086_Iskolák K_B"/>
      <sheetName val="9090 OK"/>
      <sheetName val="9090_bev_"/>
      <sheetName val="9101 OK"/>
      <sheetName val="9103_OK"/>
      <sheetName val="9121_OK_Beru"/>
      <sheetName val="9121_OK_"/>
      <sheetName val="9121_bev_ "/>
      <sheetName val="9150_OK"/>
      <sheetName val="9152 OK"/>
      <sheetName val="9154_OK"/>
      <sheetName val="9155 OK"/>
      <sheetName val="9180_beruFelu"/>
      <sheetName val="9180_OK_"/>
      <sheetName val="9180_bev_"/>
      <sheetName val="9181 OK"/>
      <sheetName val="9181 OK_bev_"/>
      <sheetName val="9182 OK_Kiad+Bev"/>
      <sheetName val="9190 OK"/>
      <sheetName val="9200 OK"/>
      <sheetName val="9200_bev_"/>
      <sheetName val="9201_K+B"/>
      <sheetName val="9420_MLSZ_pályaép"/>
      <sheetName val="9401 OK"/>
      <sheetName val="9421 Főv.EU-s csat.fejl_B"/>
      <sheetName val="9424_Uszoda Phkút"/>
      <sheetName val="9425_VEKOP-5.3.1 Kerékp.barát "/>
      <sheetName val="9427_TÉR-Köz_Adyligeti park"/>
      <sheetName val="9426 KEHOP-5.2.9 Ép.energ."/>
      <sheetName val="9428 Frankel L.u.EgKp"/>
      <sheetName val="9429 VEKOP-6.1.1 Kadarka Ó."/>
      <sheetName val="9430 TÉR_KÖZ Közösségi Liget"/>
      <sheetName val="2019_évi_OSZTÁLYOK_"/>
      <sheetName val="2019_szétválasztott_O"/>
      <sheetName val="003_Népszámlálás közp."/>
      <sheetName val="005_NÉPSZAV közp."/>
      <sheetName val="006_NÉPSZAV saját"/>
      <sheetName val="2019_feladatos"/>
      <sheetName val="ö_037_LMP"/>
      <sheetName val="ö_120_bevétel"/>
      <sheetName val="ö_151_"/>
      <sheetName val="Dologi+Beruh változás"/>
      <sheetName val="T_1_mérleg"/>
      <sheetName val="T_2_kiadás"/>
      <sheetName val="T_3_bevétel"/>
      <sheetName val="T_4_KÖT"/>
      <sheetName val="T_4_5_COFOG"/>
      <sheetName val="T_5_KÖT"/>
      <sheetName val="6. sz. 2019.K."/>
      <sheetName val="7. sz.2019.B."/>
      <sheetName val="8.sz. 2019."/>
      <sheetName val="T_9"/>
      <sheetName val="T_10"/>
      <sheetName val="T_11"/>
      <sheetName val="T_12"/>
      <sheetName val="T_13_kölcsönök"/>
      <sheetName val="T_14_Önk+PH_felúj_"/>
      <sheetName val="_14_int felúj. 2019."/>
      <sheetName val="15_ Önk+PH_beruh "/>
      <sheetName val="_15_int beruh. 2019.  "/>
      <sheetName val="T_16_tartalékjó"/>
      <sheetName val="17_ tábla_"/>
      <sheetName val="18_tábla"/>
      <sheetName val="19 a_ tábla"/>
      <sheetName val="19_b tábl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0">
          <cell r="AE50">
            <v>0</v>
          </cell>
        </row>
        <row r="60">
          <cell r="AE60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54">
          <cell r="AE54">
            <v>15550</v>
          </cell>
        </row>
        <row r="64">
          <cell r="AE64">
            <v>2500</v>
          </cell>
        </row>
        <row r="65">
          <cell r="AE65">
            <v>5080</v>
          </cell>
        </row>
        <row r="66">
          <cell r="AE66">
            <v>4790</v>
          </cell>
        </row>
        <row r="67">
          <cell r="AE67">
            <v>0</v>
          </cell>
        </row>
        <row r="68">
          <cell r="AE68">
            <v>0</v>
          </cell>
        </row>
        <row r="74">
          <cell r="AE74">
            <v>2500</v>
          </cell>
        </row>
        <row r="87">
          <cell r="AE87">
            <v>10216</v>
          </cell>
        </row>
        <row r="92">
          <cell r="AE92">
            <v>950</v>
          </cell>
        </row>
        <row r="93">
          <cell r="AE93">
            <v>1500</v>
          </cell>
        </row>
        <row r="94">
          <cell r="AE94">
            <v>577</v>
          </cell>
        </row>
        <row r="95">
          <cell r="AE95">
            <v>1100</v>
          </cell>
        </row>
        <row r="96">
          <cell r="AE96">
            <v>0</v>
          </cell>
        </row>
        <row r="97">
          <cell r="AE97">
            <v>1200</v>
          </cell>
        </row>
        <row r="98">
          <cell r="AE98">
            <v>3860</v>
          </cell>
        </row>
        <row r="100">
          <cell r="AE100">
            <v>0</v>
          </cell>
        </row>
        <row r="101">
          <cell r="AE101">
            <v>0</v>
          </cell>
        </row>
        <row r="102">
          <cell r="AE102">
            <v>485</v>
          </cell>
        </row>
        <row r="103">
          <cell r="AE103">
            <v>0</v>
          </cell>
        </row>
        <row r="104">
          <cell r="AE104">
            <v>0</v>
          </cell>
        </row>
        <row r="106">
          <cell r="AE106">
            <v>0</v>
          </cell>
        </row>
        <row r="122">
          <cell r="AE122">
            <v>0</v>
          </cell>
        </row>
        <row r="128">
          <cell r="AE128">
            <v>18985</v>
          </cell>
        </row>
        <row r="139">
          <cell r="AE139">
            <v>500</v>
          </cell>
        </row>
        <row r="145">
          <cell r="AE145">
            <v>47</v>
          </cell>
        </row>
        <row r="154">
          <cell r="AE154">
            <v>3032</v>
          </cell>
        </row>
        <row r="161">
          <cell r="AE161">
            <v>0</v>
          </cell>
        </row>
        <row r="168">
          <cell r="AE168">
            <v>0</v>
          </cell>
        </row>
        <row r="174">
          <cell r="AE174">
            <v>0</v>
          </cell>
        </row>
        <row r="183">
          <cell r="AE183">
            <v>0</v>
          </cell>
        </row>
      </sheetData>
      <sheetData sheetId="21"/>
      <sheetData sheetId="22"/>
      <sheetData sheetId="23"/>
      <sheetData sheetId="24">
        <row r="29">
          <cell r="AE29">
            <v>0</v>
          </cell>
        </row>
        <row r="35">
          <cell r="AE35">
            <v>2579</v>
          </cell>
        </row>
      </sheetData>
      <sheetData sheetId="25">
        <row r="39">
          <cell r="AE39">
            <v>44317</v>
          </cell>
        </row>
        <row r="50">
          <cell r="AE50">
            <v>64326</v>
          </cell>
        </row>
        <row r="58">
          <cell r="AE58">
            <v>22685</v>
          </cell>
        </row>
        <row r="69">
          <cell r="AE69">
            <v>4226</v>
          </cell>
        </row>
        <row r="77">
          <cell r="AE77">
            <v>10403</v>
          </cell>
        </row>
        <row r="82">
          <cell r="AE82">
            <v>23696</v>
          </cell>
        </row>
        <row r="83">
          <cell r="AE83">
            <v>36297</v>
          </cell>
        </row>
        <row r="94">
          <cell r="AE94">
            <v>1905</v>
          </cell>
        </row>
        <row r="100">
          <cell r="AE100">
            <v>17374</v>
          </cell>
        </row>
        <row r="110">
          <cell r="AE110">
            <v>8374</v>
          </cell>
        </row>
        <row r="125">
          <cell r="AE125">
            <v>2540</v>
          </cell>
        </row>
        <row r="131">
          <cell r="AE131">
            <v>0</v>
          </cell>
        </row>
        <row r="145">
          <cell r="AE145">
            <v>6200</v>
          </cell>
        </row>
        <row r="155">
          <cell r="AE155">
            <v>0</v>
          </cell>
        </row>
        <row r="159">
          <cell r="AE159">
            <v>0</v>
          </cell>
        </row>
        <row r="160">
          <cell r="AE160">
            <v>0</v>
          </cell>
        </row>
        <row r="168">
          <cell r="AE168">
            <v>0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65">
          <cell r="AE65">
            <v>0</v>
          </cell>
        </row>
        <row r="70">
          <cell r="AE70">
            <v>0</v>
          </cell>
        </row>
        <row r="74">
          <cell r="AE74">
            <v>0</v>
          </cell>
        </row>
      </sheetData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/>
  </sheetViews>
  <sheetFormatPr defaultRowHeight="15" x14ac:dyDescent="0.25"/>
  <cols>
    <col min="1" max="1" width="39.28515625" style="1" customWidth="1"/>
    <col min="2" max="2" width="11.85546875" style="1" customWidth="1"/>
    <col min="3" max="3" width="17.7109375" style="1" customWidth="1"/>
    <col min="4" max="4" width="12.5703125" style="1" customWidth="1"/>
    <col min="5" max="5" width="13.85546875" style="1" customWidth="1"/>
    <col min="6" max="6" width="17.7109375" style="1" customWidth="1"/>
    <col min="7" max="7" width="12.140625" style="1" customWidth="1"/>
    <col min="8" max="8" width="12.85546875" style="1" customWidth="1"/>
    <col min="9" max="16384" width="9.140625" style="1"/>
  </cols>
  <sheetData>
    <row r="1" spans="1:12" x14ac:dyDescent="0.25">
      <c r="G1" s="2" t="s">
        <v>0</v>
      </c>
    </row>
    <row r="3" spans="1:12" ht="15.75" x14ac:dyDescent="0.25">
      <c r="A3" s="159" t="s">
        <v>204</v>
      </c>
      <c r="B3" s="159"/>
      <c r="C3" s="159"/>
      <c r="D3" s="159"/>
      <c r="E3" s="159"/>
      <c r="F3" s="159"/>
      <c r="G3" s="159"/>
    </row>
    <row r="5" spans="1:12" ht="15.75" thickBot="1" x14ac:dyDescent="0.3">
      <c r="G5" s="3" t="s">
        <v>1</v>
      </c>
    </row>
    <row r="6" spans="1:12" ht="57.95" customHeight="1" x14ac:dyDescent="0.25">
      <c r="A6" s="4" t="s">
        <v>2</v>
      </c>
      <c r="B6" s="5" t="s">
        <v>3</v>
      </c>
      <c r="C6" s="5" t="s">
        <v>205</v>
      </c>
      <c r="D6" s="6" t="s">
        <v>4</v>
      </c>
      <c r="E6" s="5" t="s">
        <v>5</v>
      </c>
      <c r="F6" s="7" t="s">
        <v>206</v>
      </c>
      <c r="G6" s="8" t="s">
        <v>6</v>
      </c>
    </row>
    <row r="7" spans="1:12" ht="15.75" customHeight="1" x14ac:dyDescent="0.25">
      <c r="A7" s="9">
        <v>1</v>
      </c>
      <c r="B7" s="10">
        <v>2</v>
      </c>
      <c r="C7" s="11">
        <v>3</v>
      </c>
      <c r="D7" s="11">
        <v>4</v>
      </c>
      <c r="E7" s="11">
        <v>5</v>
      </c>
      <c r="F7" s="11">
        <v>6</v>
      </c>
      <c r="G7" s="12">
        <v>7</v>
      </c>
    </row>
    <row r="8" spans="1:12" ht="15.75" x14ac:dyDescent="0.25">
      <c r="A8" s="13" t="s">
        <v>7</v>
      </c>
      <c r="B8" s="14"/>
      <c r="C8" s="15"/>
      <c r="D8" s="15"/>
      <c r="E8" s="16"/>
      <c r="F8" s="15"/>
      <c r="G8" s="17"/>
    </row>
    <row r="9" spans="1:12" ht="15.75" x14ac:dyDescent="0.25">
      <c r="A9" s="18" t="s">
        <v>8</v>
      </c>
      <c r="B9" s="19" t="s">
        <v>9</v>
      </c>
      <c r="C9" s="20">
        <v>2295912.2279999997</v>
      </c>
      <c r="D9" s="20">
        <v>1656440.7939999995</v>
      </c>
      <c r="E9" s="20">
        <v>639471.43400000012</v>
      </c>
      <c r="F9" s="20"/>
      <c r="G9" s="22">
        <v>41796</v>
      </c>
      <c r="K9" s="21"/>
      <c r="L9" s="21"/>
    </row>
    <row r="10" spans="1:12" ht="15.75" x14ac:dyDescent="0.25">
      <c r="A10" s="18" t="s">
        <v>10</v>
      </c>
      <c r="B10" s="19" t="s">
        <v>9</v>
      </c>
      <c r="C10" s="20">
        <v>531263.93400000001</v>
      </c>
      <c r="D10" s="20">
        <v>361234.09399999992</v>
      </c>
      <c r="E10" s="20">
        <v>170029.84000000008</v>
      </c>
      <c r="F10" s="20"/>
      <c r="G10" s="22">
        <v>22251.999999999884</v>
      </c>
    </row>
    <row r="11" spans="1:12" ht="15.75" x14ac:dyDescent="0.25">
      <c r="A11" s="18" t="s">
        <v>11</v>
      </c>
      <c r="B11" s="19" t="s">
        <v>9</v>
      </c>
      <c r="C11" s="20">
        <v>738208.53899999999</v>
      </c>
      <c r="D11" s="20">
        <v>470604.82500000001</v>
      </c>
      <c r="E11" s="20">
        <v>267603.71399999998</v>
      </c>
      <c r="F11" s="20"/>
      <c r="G11" s="22">
        <f>60173+116127.39</f>
        <v>176300.39</v>
      </c>
    </row>
    <row r="12" spans="1:12" ht="15.75" hidden="1" x14ac:dyDescent="0.25">
      <c r="A12" s="18" t="s">
        <v>12</v>
      </c>
      <c r="B12" s="19" t="s">
        <v>9</v>
      </c>
      <c r="C12" s="20"/>
      <c r="D12" s="20"/>
      <c r="E12" s="20">
        <v>0</v>
      </c>
      <c r="F12" s="20"/>
      <c r="G12" s="22"/>
    </row>
    <row r="13" spans="1:12" ht="15.75" x14ac:dyDescent="0.25">
      <c r="A13" s="18" t="s">
        <v>13</v>
      </c>
      <c r="B13" s="19" t="s">
        <v>9</v>
      </c>
      <c r="C13" s="20">
        <v>185</v>
      </c>
      <c r="D13" s="20">
        <v>184.08</v>
      </c>
      <c r="E13" s="20">
        <v>0.91999999999998749</v>
      </c>
      <c r="F13" s="20"/>
      <c r="G13" s="22"/>
    </row>
    <row r="14" spans="1:12" ht="15.75" x14ac:dyDescent="0.25">
      <c r="A14" s="18" t="s">
        <v>14</v>
      </c>
      <c r="B14" s="19" t="s">
        <v>9</v>
      </c>
      <c r="C14" s="20">
        <v>0</v>
      </c>
      <c r="D14" s="20">
        <v>0</v>
      </c>
      <c r="E14" s="20">
        <v>0</v>
      </c>
      <c r="F14" s="20"/>
      <c r="G14" s="22"/>
    </row>
    <row r="15" spans="1:12" ht="15.75" x14ac:dyDescent="0.25">
      <c r="A15" s="18" t="s">
        <v>15</v>
      </c>
      <c r="B15" s="19" t="s">
        <v>9</v>
      </c>
      <c r="C15" s="20">
        <v>129.88300000000001</v>
      </c>
      <c r="D15" s="20">
        <v>129.88300000000001</v>
      </c>
      <c r="E15" s="20">
        <v>0</v>
      </c>
      <c r="F15" s="20"/>
      <c r="G15" s="22"/>
    </row>
    <row r="16" spans="1:12" ht="15.75" x14ac:dyDescent="0.25">
      <c r="A16" s="18" t="s">
        <v>16</v>
      </c>
      <c r="B16" s="19" t="s">
        <v>9</v>
      </c>
      <c r="C16" s="23">
        <v>277.09300000000002</v>
      </c>
      <c r="D16" s="23">
        <v>277.09300000000002</v>
      </c>
      <c r="E16" s="20">
        <v>0</v>
      </c>
      <c r="F16" s="23"/>
      <c r="G16" s="24"/>
    </row>
    <row r="17" spans="1:7" ht="15.75" x14ac:dyDescent="0.25">
      <c r="A17" s="18" t="s">
        <v>17</v>
      </c>
      <c r="B17" s="19" t="s">
        <v>9</v>
      </c>
      <c r="C17" s="20">
        <v>0</v>
      </c>
      <c r="D17" s="20">
        <v>0</v>
      </c>
      <c r="E17" s="20">
        <v>0</v>
      </c>
      <c r="F17" s="20"/>
      <c r="G17" s="22"/>
    </row>
    <row r="18" spans="1:7" ht="15.75" x14ac:dyDescent="0.25">
      <c r="A18" s="18" t="s">
        <v>18</v>
      </c>
      <c r="B18" s="19" t="s">
        <v>9</v>
      </c>
      <c r="C18" s="20">
        <v>0</v>
      </c>
      <c r="D18" s="20">
        <v>0</v>
      </c>
      <c r="E18" s="20">
        <v>0</v>
      </c>
      <c r="F18" s="20"/>
      <c r="G18" s="22"/>
    </row>
    <row r="19" spans="1:7" ht="15.75" x14ac:dyDescent="0.25">
      <c r="A19" s="18" t="s">
        <v>19</v>
      </c>
      <c r="B19" s="19" t="s">
        <v>9</v>
      </c>
      <c r="C19" s="20">
        <v>362607</v>
      </c>
      <c r="D19" s="20">
        <v>241230.94999999998</v>
      </c>
      <c r="E19" s="20">
        <v>121376.05000000002</v>
      </c>
      <c r="F19" s="20"/>
      <c r="G19" s="22">
        <f>15746+73534</f>
        <v>89280</v>
      </c>
    </row>
    <row r="20" spans="1:7" ht="15.75" x14ac:dyDescent="0.25">
      <c r="A20" s="18" t="s">
        <v>20</v>
      </c>
      <c r="B20" s="19" t="s">
        <v>9</v>
      </c>
      <c r="C20" s="20">
        <v>7400</v>
      </c>
      <c r="D20" s="20">
        <v>0</v>
      </c>
      <c r="E20" s="20">
        <v>7400</v>
      </c>
      <c r="F20" s="20"/>
      <c r="G20" s="22">
        <v>7400</v>
      </c>
    </row>
    <row r="21" spans="1:7" ht="15.75" x14ac:dyDescent="0.25">
      <c r="A21" s="18" t="s">
        <v>21</v>
      </c>
      <c r="B21" s="19" t="s">
        <v>9</v>
      </c>
      <c r="C21" s="20">
        <v>0</v>
      </c>
      <c r="D21" s="20">
        <v>0</v>
      </c>
      <c r="E21" s="20">
        <v>0</v>
      </c>
      <c r="F21" s="20"/>
      <c r="G21" s="22"/>
    </row>
    <row r="22" spans="1:7" ht="15.75" x14ac:dyDescent="0.25">
      <c r="A22" s="18" t="s">
        <v>22</v>
      </c>
      <c r="B22" s="19" t="s">
        <v>9</v>
      </c>
      <c r="C22" s="20">
        <v>6000</v>
      </c>
      <c r="D22" s="20">
        <v>3050.9059999999999</v>
      </c>
      <c r="E22" s="20">
        <v>2949.0940000000001</v>
      </c>
      <c r="F22" s="20"/>
      <c r="G22" s="22"/>
    </row>
    <row r="23" spans="1:7" ht="15.75" x14ac:dyDescent="0.25">
      <c r="A23" s="13" t="s">
        <v>23</v>
      </c>
      <c r="B23" s="19" t="s">
        <v>9</v>
      </c>
      <c r="C23" s="20"/>
      <c r="D23" s="20"/>
      <c r="E23" s="20"/>
      <c r="F23" s="20"/>
      <c r="G23" s="22"/>
    </row>
    <row r="24" spans="1:7" ht="15.75" x14ac:dyDescent="0.25">
      <c r="A24" s="18" t="s">
        <v>24</v>
      </c>
      <c r="B24" s="19" t="s">
        <v>9</v>
      </c>
      <c r="C24" s="20">
        <v>0</v>
      </c>
      <c r="D24" s="20">
        <v>0</v>
      </c>
      <c r="E24" s="20">
        <v>0</v>
      </c>
      <c r="F24" s="20"/>
      <c r="G24" s="22"/>
    </row>
    <row r="25" spans="1:7" ht="15.75" x14ac:dyDescent="0.25">
      <c r="A25" s="25" t="s">
        <v>25</v>
      </c>
      <c r="B25" s="19" t="s">
        <v>9</v>
      </c>
      <c r="C25" s="26">
        <v>0</v>
      </c>
      <c r="D25" s="27">
        <v>0</v>
      </c>
      <c r="E25" s="28">
        <v>0</v>
      </c>
      <c r="F25" s="20"/>
      <c r="G25" s="29"/>
    </row>
    <row r="26" spans="1:7" ht="15.75" hidden="1" x14ac:dyDescent="0.25">
      <c r="A26" s="25" t="s">
        <v>26</v>
      </c>
      <c r="B26" s="19" t="s">
        <v>9</v>
      </c>
      <c r="C26" s="30"/>
      <c r="D26" s="31"/>
      <c r="E26" s="32"/>
      <c r="F26" s="33"/>
      <c r="G26" s="34"/>
    </row>
    <row r="27" spans="1:7" ht="15.75" x14ac:dyDescent="0.25">
      <c r="A27" s="25"/>
      <c r="B27" s="35"/>
      <c r="C27" s="30"/>
      <c r="D27" s="31"/>
      <c r="E27" s="32"/>
      <c r="F27" s="33"/>
      <c r="G27" s="36"/>
    </row>
    <row r="28" spans="1:7" ht="15.75" x14ac:dyDescent="0.25">
      <c r="A28" s="25" t="s">
        <v>27</v>
      </c>
      <c r="B28" s="35"/>
      <c r="C28" s="30"/>
      <c r="D28" s="31"/>
      <c r="E28" s="32"/>
      <c r="F28" s="20">
        <v>0</v>
      </c>
      <c r="G28" s="36"/>
    </row>
    <row r="29" spans="1:7" ht="16.5" thickBot="1" x14ac:dyDescent="0.3">
      <c r="A29" s="37"/>
      <c r="B29" s="38"/>
      <c r="C29" s="39"/>
      <c r="D29" s="39"/>
      <c r="E29" s="39"/>
      <c r="F29" s="39"/>
      <c r="G29" s="36"/>
    </row>
    <row r="30" spans="1:7" ht="16.5" thickBot="1" x14ac:dyDescent="0.3">
      <c r="A30" s="40" t="s">
        <v>28</v>
      </c>
      <c r="B30" s="41" t="s">
        <v>9</v>
      </c>
      <c r="C30" s="40">
        <v>3941983.6769999992</v>
      </c>
      <c r="D30" s="40">
        <v>2733152.6249999995</v>
      </c>
      <c r="E30" s="40">
        <v>1208831.0520000001</v>
      </c>
      <c r="F30" s="40">
        <v>0</v>
      </c>
      <c r="G30" s="147">
        <f>SUM(G9:G28)</f>
        <v>337028.3899999999</v>
      </c>
    </row>
    <row r="31" spans="1:7" ht="16.5" thickBot="1" x14ac:dyDescent="0.3">
      <c r="A31" s="42"/>
      <c r="B31" s="43"/>
      <c r="C31" s="44"/>
      <c r="D31" s="44"/>
      <c r="E31" s="44"/>
      <c r="F31" s="44"/>
      <c r="G31" s="44"/>
    </row>
    <row r="32" spans="1:7" s="46" customFormat="1" ht="16.5" thickBot="1" x14ac:dyDescent="0.3">
      <c r="A32" s="45" t="s">
        <v>207</v>
      </c>
      <c r="F32" s="160">
        <v>220640.39</v>
      </c>
      <c r="G32" s="161"/>
    </row>
    <row r="33" spans="1:7" ht="16.5" thickBot="1" x14ac:dyDescent="0.3">
      <c r="A33" s="45"/>
      <c r="F33" s="47"/>
    </row>
    <row r="34" spans="1:7" ht="16.5" thickBot="1" x14ac:dyDescent="0.3">
      <c r="A34" s="45" t="s">
        <v>29</v>
      </c>
      <c r="F34" s="160">
        <v>116388</v>
      </c>
      <c r="G34" s="161"/>
    </row>
  </sheetData>
  <mergeCells count="3">
    <mergeCell ref="A3:G3"/>
    <mergeCell ref="F32:G32"/>
    <mergeCell ref="F34:G34"/>
  </mergeCells>
  <printOptions horizontalCentered="1"/>
  <pageMargins left="0.70866141732283472" right="0.70866141732283472" top="0.5118110236220472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="120" zoomScaleNormal="120" workbookViewId="0">
      <selection activeCell="G18" sqref="G18"/>
    </sheetView>
  </sheetViews>
  <sheetFormatPr defaultRowHeight="15" x14ac:dyDescent="0.25"/>
  <cols>
    <col min="1" max="1" width="43.28515625" style="1" customWidth="1"/>
    <col min="2" max="2" width="17" style="1" customWidth="1"/>
    <col min="3" max="3" width="17.7109375" style="1" customWidth="1"/>
    <col min="4" max="4" width="12.5703125" style="1" customWidth="1"/>
    <col min="5" max="5" width="14.28515625" style="1" customWidth="1"/>
    <col min="6" max="6" width="17.7109375" style="1" customWidth="1"/>
    <col min="7" max="7" width="15.140625" style="1" customWidth="1"/>
    <col min="8" max="8" width="13.28515625" style="1" customWidth="1"/>
    <col min="9" max="9" width="13.5703125" style="1" customWidth="1"/>
    <col min="10" max="10" width="12" style="1" customWidth="1"/>
    <col min="11" max="16384" width="9.140625" style="1"/>
  </cols>
  <sheetData>
    <row r="1" spans="1:9" x14ac:dyDescent="0.25">
      <c r="G1" s="2" t="s">
        <v>30</v>
      </c>
      <c r="I1" s="2"/>
    </row>
    <row r="3" spans="1:9" ht="15.75" x14ac:dyDescent="0.25">
      <c r="A3" s="159" t="s">
        <v>208</v>
      </c>
      <c r="B3" s="159"/>
      <c r="C3" s="159"/>
      <c r="D3" s="159"/>
      <c r="E3" s="159"/>
      <c r="F3" s="159"/>
      <c r="G3" s="159"/>
    </row>
    <row r="5" spans="1:9" ht="15.75" thickBot="1" x14ac:dyDescent="0.3">
      <c r="G5" s="3" t="s">
        <v>1</v>
      </c>
    </row>
    <row r="6" spans="1:9" ht="57.95" customHeight="1" x14ac:dyDescent="0.25">
      <c r="A6" s="4" t="s">
        <v>2</v>
      </c>
      <c r="B6" s="6" t="s">
        <v>3</v>
      </c>
      <c r="C6" s="5" t="s">
        <v>205</v>
      </c>
      <c r="D6" s="6" t="s">
        <v>4</v>
      </c>
      <c r="E6" s="5" t="s">
        <v>5</v>
      </c>
      <c r="F6" s="7" t="s">
        <v>206</v>
      </c>
      <c r="G6" s="8" t="s">
        <v>6</v>
      </c>
    </row>
    <row r="7" spans="1:9" ht="15" customHeight="1" x14ac:dyDescent="0.25">
      <c r="A7" s="48">
        <v>1</v>
      </c>
      <c r="B7" s="49">
        <v>2</v>
      </c>
      <c r="C7" s="50">
        <v>3</v>
      </c>
      <c r="D7" s="49">
        <v>4</v>
      </c>
      <c r="E7" s="50">
        <v>5</v>
      </c>
      <c r="F7" s="51">
        <v>6</v>
      </c>
      <c r="G7" s="52">
        <v>7</v>
      </c>
    </row>
    <row r="8" spans="1:9" ht="15.75" x14ac:dyDescent="0.25">
      <c r="A8" s="13" t="s">
        <v>7</v>
      </c>
      <c r="B8" s="14"/>
      <c r="C8" s="15"/>
      <c r="D8" s="15"/>
      <c r="E8" s="16"/>
      <c r="F8" s="15"/>
      <c r="G8" s="17"/>
    </row>
    <row r="9" spans="1:9" ht="15.75" x14ac:dyDescent="0.25">
      <c r="A9" s="18" t="s">
        <v>8</v>
      </c>
      <c r="B9" s="19" t="s">
        <v>31</v>
      </c>
      <c r="C9" s="20">
        <v>103197.13</v>
      </c>
      <c r="D9" s="20">
        <v>95098.299000000014</v>
      </c>
      <c r="E9" s="20">
        <v>8098.830999999991</v>
      </c>
      <c r="F9" s="20"/>
      <c r="G9" s="22">
        <v>1038</v>
      </c>
      <c r="H9" s="53"/>
    </row>
    <row r="10" spans="1:9" ht="15.75" x14ac:dyDescent="0.25">
      <c r="A10" s="18" t="s">
        <v>10</v>
      </c>
      <c r="B10" s="19" t="s">
        <v>31</v>
      </c>
      <c r="C10" s="20">
        <v>24071.984</v>
      </c>
      <c r="D10" s="20">
        <v>18764.572</v>
      </c>
      <c r="E10" s="20">
        <v>5307.4120000000003</v>
      </c>
      <c r="F10" s="20"/>
      <c r="G10" s="22">
        <v>203</v>
      </c>
      <c r="I10" s="54"/>
    </row>
    <row r="11" spans="1:9" ht="15.75" x14ac:dyDescent="0.25">
      <c r="A11" s="18" t="s">
        <v>11</v>
      </c>
      <c r="B11" s="19" t="s">
        <v>31</v>
      </c>
      <c r="C11" s="20">
        <v>4729467.8340000007</v>
      </c>
      <c r="D11" s="20">
        <v>3900191.2619999996</v>
      </c>
      <c r="E11" s="20">
        <v>829276.57200000109</v>
      </c>
      <c r="F11" s="20"/>
      <c r="G11" s="22">
        <v>567326.69400000002</v>
      </c>
      <c r="I11" s="54"/>
    </row>
    <row r="12" spans="1:9" ht="15.75" x14ac:dyDescent="0.25">
      <c r="A12" s="18" t="s">
        <v>13</v>
      </c>
      <c r="B12" s="19" t="s">
        <v>31</v>
      </c>
      <c r="C12" s="20">
        <v>155925</v>
      </c>
      <c r="D12" s="20">
        <v>131746.51500000001</v>
      </c>
      <c r="E12" s="20">
        <v>24178.484999999986</v>
      </c>
      <c r="F12" s="20"/>
      <c r="G12" s="22">
        <v>20230</v>
      </c>
      <c r="I12" s="54"/>
    </row>
    <row r="13" spans="1:9" ht="15.75" x14ac:dyDescent="0.25">
      <c r="A13" s="18" t="s">
        <v>14</v>
      </c>
      <c r="B13" s="19" t="s">
        <v>31</v>
      </c>
      <c r="C13" s="20">
        <v>302509.66500000004</v>
      </c>
      <c r="D13" s="20">
        <v>301401.61400000006</v>
      </c>
      <c r="E13" s="20">
        <v>1108.0509999999776</v>
      </c>
      <c r="F13" s="20"/>
      <c r="G13" s="22">
        <v>0</v>
      </c>
      <c r="H13" s="55"/>
      <c r="I13" s="54"/>
    </row>
    <row r="14" spans="1:9" ht="15.75" x14ac:dyDescent="0.25">
      <c r="A14" s="18" t="s">
        <v>15</v>
      </c>
      <c r="B14" s="19" t="s">
        <v>31</v>
      </c>
      <c r="C14" s="20">
        <v>153718</v>
      </c>
      <c r="D14" s="20">
        <v>153017.06200000001</v>
      </c>
      <c r="E14" s="20">
        <v>700.93799999999464</v>
      </c>
      <c r="F14" s="20"/>
      <c r="G14" s="22">
        <v>0</v>
      </c>
    </row>
    <row r="15" spans="1:9" ht="15.75" x14ac:dyDescent="0.25">
      <c r="A15" s="18" t="s">
        <v>16</v>
      </c>
      <c r="B15" s="19" t="s">
        <v>31</v>
      </c>
      <c r="C15" s="23">
        <v>682461</v>
      </c>
      <c r="D15" s="23">
        <v>677803.30200000003</v>
      </c>
      <c r="E15" s="20">
        <v>4657.6979999999749</v>
      </c>
      <c r="F15" s="23"/>
      <c r="G15" s="24">
        <v>22264</v>
      </c>
    </row>
    <row r="16" spans="1:9" ht="15.75" x14ac:dyDescent="0.25">
      <c r="A16" s="18" t="s">
        <v>17</v>
      </c>
      <c r="B16" s="19" t="s">
        <v>31</v>
      </c>
      <c r="C16" s="20">
        <v>15635</v>
      </c>
      <c r="D16" s="20">
        <v>15635</v>
      </c>
      <c r="E16" s="20">
        <v>0</v>
      </c>
      <c r="F16" s="20"/>
      <c r="G16" s="22">
        <v>0</v>
      </c>
      <c r="I16" s="54"/>
    </row>
    <row r="17" spans="1:11" ht="15.75" x14ac:dyDescent="0.25">
      <c r="A17" s="18" t="s">
        <v>18</v>
      </c>
      <c r="B17" s="19" t="s">
        <v>31</v>
      </c>
      <c r="C17" s="20">
        <v>637176</v>
      </c>
      <c r="D17" s="20">
        <v>425548.92700000003</v>
      </c>
      <c r="E17" s="20">
        <v>211627.07299999997</v>
      </c>
      <c r="F17" s="20"/>
      <c r="G17" s="157">
        <v>280197</v>
      </c>
      <c r="I17" s="54"/>
    </row>
    <row r="18" spans="1:11" ht="15.75" x14ac:dyDescent="0.25">
      <c r="A18" s="18" t="s">
        <v>19</v>
      </c>
      <c r="B18" s="19" t="s">
        <v>31</v>
      </c>
      <c r="C18" s="20">
        <v>5545483</v>
      </c>
      <c r="D18" s="20">
        <v>2937886.8590000002</v>
      </c>
      <c r="E18" s="20">
        <v>2607596.1409999998</v>
      </c>
      <c r="F18" s="20"/>
      <c r="G18" s="22">
        <v>2272215</v>
      </c>
      <c r="I18" s="54"/>
    </row>
    <row r="19" spans="1:11" ht="15.75" x14ac:dyDescent="0.25">
      <c r="A19" s="18" t="s">
        <v>20</v>
      </c>
      <c r="B19" s="19" t="s">
        <v>31</v>
      </c>
      <c r="C19" s="20">
        <v>51509</v>
      </c>
      <c r="D19" s="20">
        <v>11393.74</v>
      </c>
      <c r="E19" s="20">
        <v>40115.26</v>
      </c>
      <c r="F19" s="20"/>
      <c r="G19" s="22">
        <v>27913</v>
      </c>
      <c r="I19" s="54"/>
    </row>
    <row r="20" spans="1:11" ht="15.75" x14ac:dyDescent="0.25">
      <c r="A20" s="18" t="s">
        <v>32</v>
      </c>
      <c r="B20" s="19" t="s">
        <v>31</v>
      </c>
      <c r="C20" s="20">
        <v>701418.22600000002</v>
      </c>
      <c r="D20" s="20">
        <v>0</v>
      </c>
      <c r="E20" s="20">
        <v>701418.22600000002</v>
      </c>
      <c r="F20" s="20"/>
      <c r="G20" s="22">
        <v>1016521</v>
      </c>
      <c r="I20" s="54"/>
    </row>
    <row r="21" spans="1:11" ht="15.75" x14ac:dyDescent="0.25">
      <c r="A21" s="18" t="s">
        <v>22</v>
      </c>
      <c r="B21" s="19" t="s">
        <v>31</v>
      </c>
      <c r="C21" s="20">
        <v>5000</v>
      </c>
      <c r="D21" s="20">
        <v>2000</v>
      </c>
      <c r="E21" s="20">
        <v>3000</v>
      </c>
      <c r="F21" s="20"/>
      <c r="G21" s="22">
        <v>0</v>
      </c>
      <c r="H21" s="55"/>
      <c r="I21" s="54"/>
    </row>
    <row r="22" spans="1:11" ht="15.75" x14ac:dyDescent="0.25">
      <c r="A22" s="13" t="s">
        <v>23</v>
      </c>
      <c r="B22" s="19" t="s">
        <v>31</v>
      </c>
      <c r="C22" s="20"/>
      <c r="D22" s="20"/>
      <c r="E22" s="20"/>
      <c r="F22" s="20"/>
      <c r="G22" s="22"/>
    </row>
    <row r="23" spans="1:11" ht="15.75" x14ac:dyDescent="0.25">
      <c r="A23" s="18" t="s">
        <v>24</v>
      </c>
      <c r="B23" s="19" t="s">
        <v>31</v>
      </c>
      <c r="C23" s="20">
        <v>4832040.4440000001</v>
      </c>
      <c r="D23" s="20">
        <v>4832040.4440000001</v>
      </c>
      <c r="E23" s="20">
        <v>0</v>
      </c>
      <c r="F23" s="20"/>
      <c r="G23" s="22">
        <v>0</v>
      </c>
    </row>
    <row r="24" spans="1:11" ht="15.75" x14ac:dyDescent="0.25">
      <c r="A24" s="25" t="s">
        <v>25</v>
      </c>
      <c r="B24" s="19" t="s">
        <v>31</v>
      </c>
      <c r="C24" s="26">
        <v>39440.69</v>
      </c>
      <c r="D24" s="27">
        <v>39440.69</v>
      </c>
      <c r="E24" s="20">
        <v>0</v>
      </c>
      <c r="F24" s="20"/>
      <c r="G24" s="29">
        <v>0</v>
      </c>
    </row>
    <row r="25" spans="1:11" ht="15.75" x14ac:dyDescent="0.25">
      <c r="A25" s="25" t="s">
        <v>33</v>
      </c>
      <c r="B25" s="19" t="s">
        <v>31</v>
      </c>
      <c r="C25" s="30"/>
      <c r="D25" s="31"/>
      <c r="E25" s="32"/>
      <c r="F25" s="33"/>
      <c r="G25" s="34">
        <v>138849</v>
      </c>
    </row>
    <row r="26" spans="1:11" ht="9.9499999999999993" customHeight="1" x14ac:dyDescent="0.25">
      <c r="A26" s="25"/>
      <c r="B26" s="56"/>
      <c r="C26" s="30"/>
      <c r="D26" s="31"/>
      <c r="E26" s="32"/>
      <c r="F26" s="33"/>
      <c r="G26" s="34"/>
    </row>
    <row r="27" spans="1:11" ht="15.75" x14ac:dyDescent="0.25">
      <c r="A27" s="25" t="s">
        <v>27</v>
      </c>
      <c r="B27" s="35"/>
      <c r="C27" s="30"/>
      <c r="D27" s="31"/>
      <c r="E27" s="32"/>
      <c r="F27" s="33">
        <v>1111769</v>
      </c>
      <c r="G27" s="36"/>
      <c r="J27" s="57"/>
    </row>
    <row r="28" spans="1:11" ht="9.9499999999999993" customHeight="1" thickBot="1" x14ac:dyDescent="0.3">
      <c r="A28" s="37"/>
      <c r="B28" s="38"/>
      <c r="C28" s="39"/>
      <c r="D28" s="39"/>
      <c r="E28" s="39"/>
      <c r="F28" s="39"/>
      <c r="G28" s="36"/>
    </row>
    <row r="29" spans="1:11" ht="16.5" thickBot="1" x14ac:dyDescent="0.3">
      <c r="A29" s="40" t="s">
        <v>34</v>
      </c>
      <c r="B29" s="41" t="s">
        <v>31</v>
      </c>
      <c r="C29" s="40">
        <v>17979052.973000001</v>
      </c>
      <c r="D29" s="40">
        <v>13541968.285999998</v>
      </c>
      <c r="E29" s="40">
        <v>4437084.6870000008</v>
      </c>
      <c r="F29" s="40">
        <f t="shared" ref="F29" si="0">SUM(F9:F27)</f>
        <v>1111769</v>
      </c>
      <c r="G29" s="147">
        <f>SUM(G9:G27)</f>
        <v>4346756.6940000001</v>
      </c>
      <c r="H29" s="53"/>
      <c r="J29" s="58"/>
      <c r="K29" s="47"/>
    </row>
    <row r="30" spans="1:11" ht="16.5" thickBot="1" x14ac:dyDescent="0.3">
      <c r="A30" s="42"/>
      <c r="B30" s="43"/>
      <c r="C30" s="44"/>
      <c r="D30" s="44"/>
      <c r="E30" s="44"/>
      <c r="F30" s="44"/>
      <c r="G30" s="44"/>
    </row>
    <row r="31" spans="1:11" ht="16.5" customHeight="1" thickBot="1" x14ac:dyDescent="0.3">
      <c r="A31" s="45" t="s">
        <v>207</v>
      </c>
      <c r="D31" s="47"/>
      <c r="E31" s="59"/>
      <c r="F31" s="160">
        <v>5458525.6940000001</v>
      </c>
      <c r="G31" s="161"/>
    </row>
    <row r="32" spans="1:11" s="46" customFormat="1" ht="16.5" customHeight="1" x14ac:dyDescent="0.25">
      <c r="E32" s="60"/>
      <c r="F32" s="148"/>
      <c r="G32" s="148"/>
    </row>
    <row r="33" spans="6:7" x14ac:dyDescent="0.25">
      <c r="G33" s="47"/>
    </row>
    <row r="34" spans="6:7" x14ac:dyDescent="0.25">
      <c r="F34" s="47"/>
      <c r="G34" s="47"/>
    </row>
  </sheetData>
  <mergeCells count="2">
    <mergeCell ref="A3:G3"/>
    <mergeCell ref="F31:G31"/>
  </mergeCells>
  <printOptions horizontalCentered="1"/>
  <pageMargins left="0.31496062992125984" right="0.31496062992125984" top="0.59055118110236227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5"/>
  <sheetViews>
    <sheetView tabSelected="1" topLeftCell="A67" zoomScale="110" zoomScaleNormal="110" workbookViewId="0">
      <selection activeCell="A67" sqref="A67:XFD67"/>
    </sheetView>
  </sheetViews>
  <sheetFormatPr defaultColWidth="9.140625" defaultRowHeight="12.75" x14ac:dyDescent="0.2"/>
  <cols>
    <col min="1" max="1" width="5.7109375" style="145" customWidth="1"/>
    <col min="2" max="2" width="55.85546875" style="146" customWidth="1"/>
    <col min="3" max="3" width="11.7109375" style="63" customWidth="1"/>
    <col min="4" max="4" width="14.7109375" style="63" customWidth="1"/>
    <col min="5" max="5" width="11.7109375" style="64" customWidth="1"/>
    <col min="6" max="7" width="9.140625" style="107"/>
    <col min="8" max="16384" width="9.140625" style="84"/>
  </cols>
  <sheetData>
    <row r="1" spans="1:7" s="63" customFormat="1" ht="15" x14ac:dyDescent="0.25">
      <c r="A1" s="61"/>
      <c r="B1" s="62"/>
      <c r="E1" s="2" t="s">
        <v>35</v>
      </c>
      <c r="F1" s="64"/>
      <c r="G1" s="64"/>
    </row>
    <row r="2" spans="1:7" s="63" customFormat="1" x14ac:dyDescent="0.2">
      <c r="A2" s="61"/>
      <c r="B2" s="62"/>
      <c r="E2" s="64"/>
      <c r="F2" s="64"/>
      <c r="G2" s="64"/>
    </row>
    <row r="3" spans="1:7" s="63" customFormat="1" ht="19.5" customHeight="1" x14ac:dyDescent="0.25">
      <c r="A3" s="162" t="s">
        <v>253</v>
      </c>
      <c r="B3" s="162"/>
      <c r="C3" s="162"/>
      <c r="D3" s="162"/>
      <c r="E3" s="162"/>
      <c r="F3" s="64"/>
      <c r="G3" s="64"/>
    </row>
    <row r="4" spans="1:7" s="63" customFormat="1" ht="16.5" customHeight="1" x14ac:dyDescent="0.2">
      <c r="A4" s="163" t="s">
        <v>36</v>
      </c>
      <c r="B4" s="163"/>
      <c r="C4" s="163"/>
      <c r="D4" s="163"/>
      <c r="E4" s="163"/>
      <c r="F4" s="64"/>
      <c r="G4" s="64"/>
    </row>
    <row r="5" spans="1:7" s="63" customFormat="1" ht="17.25" customHeight="1" thickBot="1" x14ac:dyDescent="0.25">
      <c r="A5" s="61"/>
      <c r="B5" s="62"/>
      <c r="E5" s="64"/>
      <c r="F5" s="64"/>
      <c r="G5" s="64"/>
    </row>
    <row r="6" spans="1:7" s="63" customFormat="1" ht="12" customHeight="1" x14ac:dyDescent="0.2">
      <c r="A6" s="65" t="s">
        <v>37</v>
      </c>
      <c r="B6" s="66" t="s">
        <v>38</v>
      </c>
      <c r="C6" s="149" t="s">
        <v>209</v>
      </c>
      <c r="D6" s="68" t="s">
        <v>251</v>
      </c>
      <c r="E6" s="67" t="s">
        <v>209</v>
      </c>
    </row>
    <row r="7" spans="1:7" s="63" customFormat="1" ht="12" customHeight="1" x14ac:dyDescent="0.2">
      <c r="A7" s="69" t="s">
        <v>39</v>
      </c>
      <c r="B7" s="70"/>
      <c r="C7" s="72" t="s">
        <v>40</v>
      </c>
      <c r="D7" s="71" t="s">
        <v>41</v>
      </c>
      <c r="E7" s="72" t="s">
        <v>42</v>
      </c>
    </row>
    <row r="8" spans="1:7" s="63" customFormat="1" ht="12" customHeight="1" thickBot="1" x14ac:dyDescent="0.25">
      <c r="A8" s="73"/>
      <c r="B8" s="156"/>
      <c r="C8" s="150" t="s">
        <v>43</v>
      </c>
      <c r="D8" s="74" t="s">
        <v>44</v>
      </c>
      <c r="E8" s="75" t="s">
        <v>43</v>
      </c>
    </row>
    <row r="9" spans="1:7" s="63" customFormat="1" ht="15" customHeight="1" thickBot="1" x14ac:dyDescent="0.25">
      <c r="A9" s="76">
        <v>1</v>
      </c>
      <c r="B9" s="77">
        <v>2</v>
      </c>
      <c r="C9" s="79">
        <v>3</v>
      </c>
      <c r="D9" s="79">
        <v>4</v>
      </c>
      <c r="E9" s="78">
        <v>5</v>
      </c>
    </row>
    <row r="10" spans="1:7" ht="9.9499999999999993" customHeight="1" x14ac:dyDescent="0.25">
      <c r="A10" s="80"/>
      <c r="B10" s="81"/>
      <c r="C10" s="82"/>
      <c r="D10" s="82"/>
      <c r="E10" s="83"/>
      <c r="F10" s="84"/>
      <c r="G10" s="84"/>
    </row>
    <row r="11" spans="1:7" s="87" customFormat="1" ht="15.75" x14ac:dyDescent="0.25">
      <c r="A11" s="85" t="s">
        <v>45</v>
      </c>
      <c r="B11" s="81" t="s">
        <v>46</v>
      </c>
      <c r="C11" s="82"/>
      <c r="D11" s="82"/>
      <c r="E11" s="86"/>
    </row>
    <row r="12" spans="1:7" s="87" customFormat="1" ht="9.9499999999999993" customHeight="1" x14ac:dyDescent="0.25">
      <c r="A12" s="85"/>
      <c r="B12" s="81"/>
      <c r="C12" s="82"/>
      <c r="D12" s="82"/>
      <c r="E12" s="86"/>
    </row>
    <row r="13" spans="1:7" s="87" customFormat="1" ht="13.5" customHeight="1" x14ac:dyDescent="0.25">
      <c r="A13" s="88" t="s">
        <v>47</v>
      </c>
      <c r="B13" s="89" t="s">
        <v>48</v>
      </c>
      <c r="C13" s="82"/>
      <c r="D13" s="82"/>
      <c r="E13" s="86"/>
    </row>
    <row r="14" spans="1:7" s="87" customFormat="1" ht="6.75" customHeight="1" x14ac:dyDescent="0.25">
      <c r="A14" s="85"/>
      <c r="B14" s="81"/>
      <c r="C14" s="82"/>
      <c r="D14" s="82"/>
      <c r="E14" s="86"/>
    </row>
    <row r="15" spans="1:7" ht="13.5" customHeight="1" x14ac:dyDescent="0.25">
      <c r="A15" s="90">
        <v>1</v>
      </c>
      <c r="B15" s="91" t="s">
        <v>49</v>
      </c>
      <c r="C15" s="92"/>
      <c r="D15" s="92"/>
      <c r="E15" s="93"/>
      <c r="F15" s="84"/>
      <c r="G15" s="84"/>
    </row>
    <row r="16" spans="1:7" ht="6.75" customHeight="1" x14ac:dyDescent="0.25">
      <c r="A16" s="90"/>
      <c r="B16" s="91"/>
      <c r="C16" s="92"/>
      <c r="D16" s="92"/>
      <c r="E16" s="93"/>
      <c r="F16" s="84"/>
      <c r="G16" s="84"/>
    </row>
    <row r="17" spans="1:7" x14ac:dyDescent="0.2">
      <c r="A17" s="94" t="s">
        <v>50</v>
      </c>
      <c r="B17" s="95" t="s">
        <v>51</v>
      </c>
      <c r="C17" s="97">
        <v>374650</v>
      </c>
      <c r="D17" s="97">
        <v>64408</v>
      </c>
      <c r="E17" s="96">
        <v>449600</v>
      </c>
      <c r="F17" s="84"/>
      <c r="G17" s="84"/>
    </row>
    <row r="18" spans="1:7" x14ac:dyDescent="0.2">
      <c r="A18" s="94" t="s">
        <v>52</v>
      </c>
      <c r="B18" s="95" t="s">
        <v>53</v>
      </c>
      <c r="C18" s="97">
        <v>190500</v>
      </c>
      <c r="D18" s="97">
        <v>34083</v>
      </c>
      <c r="E18" s="96">
        <v>224583</v>
      </c>
      <c r="F18" s="84"/>
      <c r="G18" s="84"/>
    </row>
    <row r="19" spans="1:7" x14ac:dyDescent="0.2">
      <c r="A19" s="94" t="s">
        <v>54</v>
      </c>
      <c r="B19" s="95" t="s">
        <v>55</v>
      </c>
      <c r="C19" s="97">
        <v>48895</v>
      </c>
      <c r="D19" s="97">
        <v>66739</v>
      </c>
      <c r="E19" s="96">
        <v>87175</v>
      </c>
      <c r="F19" s="84"/>
      <c r="G19" s="84"/>
    </row>
    <row r="20" spans="1:7" x14ac:dyDescent="0.2">
      <c r="A20" s="94" t="s">
        <v>56</v>
      </c>
      <c r="B20" s="98" t="s">
        <v>57</v>
      </c>
      <c r="C20" s="99">
        <v>609147</v>
      </c>
      <c r="D20" s="99">
        <v>32008</v>
      </c>
      <c r="E20" s="96">
        <v>647378</v>
      </c>
      <c r="F20" s="84"/>
      <c r="G20" s="84"/>
    </row>
    <row r="21" spans="1:7" x14ac:dyDescent="0.2">
      <c r="A21" s="100" t="s">
        <v>58</v>
      </c>
      <c r="B21" s="98" t="s">
        <v>59</v>
      </c>
      <c r="C21" s="97">
        <v>311150</v>
      </c>
      <c r="D21" s="97"/>
      <c r="E21" s="96">
        <v>311150</v>
      </c>
      <c r="F21" s="84"/>
      <c r="G21" s="84"/>
    </row>
    <row r="22" spans="1:7" x14ac:dyDescent="0.2">
      <c r="A22" s="94" t="s">
        <v>60</v>
      </c>
      <c r="B22" s="101" t="s">
        <v>61</v>
      </c>
      <c r="C22" s="97">
        <v>2540</v>
      </c>
      <c r="D22" s="97">
        <v>20650</v>
      </c>
      <c r="E22" s="96">
        <v>29090</v>
      </c>
      <c r="F22" s="84"/>
      <c r="G22" s="84"/>
    </row>
    <row r="23" spans="1:7" x14ac:dyDescent="0.2">
      <c r="A23" s="94" t="s">
        <v>62</v>
      </c>
      <c r="B23" s="95" t="s">
        <v>63</v>
      </c>
      <c r="C23" s="97">
        <v>193850</v>
      </c>
      <c r="D23" s="97">
        <v>5549</v>
      </c>
      <c r="E23" s="96">
        <v>199399</v>
      </c>
      <c r="F23" s="84"/>
      <c r="G23" s="84"/>
    </row>
    <row r="24" spans="1:7" ht="13.5" customHeight="1" x14ac:dyDescent="0.2">
      <c r="A24" s="94" t="s">
        <v>64</v>
      </c>
      <c r="B24" s="98" t="s">
        <v>65</v>
      </c>
      <c r="C24" s="99">
        <v>14387</v>
      </c>
      <c r="D24" s="99">
        <v>1975</v>
      </c>
      <c r="E24" s="96">
        <v>16362</v>
      </c>
      <c r="F24" s="84"/>
      <c r="G24" s="84"/>
    </row>
    <row r="25" spans="1:7" ht="13.5" customHeight="1" x14ac:dyDescent="0.2">
      <c r="A25" s="94" t="s">
        <v>66</v>
      </c>
      <c r="B25" s="98" t="s">
        <v>67</v>
      </c>
      <c r="C25" s="99">
        <v>28903</v>
      </c>
      <c r="D25" s="99"/>
      <c r="E25" s="96">
        <v>28903</v>
      </c>
      <c r="F25" s="84"/>
      <c r="G25" s="84"/>
    </row>
    <row r="26" spans="1:7" ht="13.5" customHeight="1" x14ac:dyDescent="0.2">
      <c r="A26" s="94" t="s">
        <v>68</v>
      </c>
      <c r="B26" s="98" t="s">
        <v>69</v>
      </c>
      <c r="C26" s="99">
        <v>34580</v>
      </c>
      <c r="D26" s="99"/>
      <c r="E26" s="96">
        <v>34580</v>
      </c>
      <c r="F26" s="84"/>
      <c r="G26" s="84"/>
    </row>
    <row r="27" spans="1:7" ht="13.5" customHeight="1" x14ac:dyDescent="0.2">
      <c r="A27" s="94" t="s">
        <v>70</v>
      </c>
      <c r="B27" s="98" t="s">
        <v>71</v>
      </c>
      <c r="C27" s="99">
        <v>14519</v>
      </c>
      <c r="D27" s="99"/>
      <c r="E27" s="96">
        <v>14519</v>
      </c>
      <c r="F27" s="84"/>
      <c r="G27" s="84"/>
    </row>
    <row r="28" spans="1:7" ht="13.5" customHeight="1" x14ac:dyDescent="0.2">
      <c r="A28" s="94" t="s">
        <v>72</v>
      </c>
      <c r="B28" s="102" t="s">
        <v>73</v>
      </c>
      <c r="C28" s="103">
        <v>50800</v>
      </c>
      <c r="D28" s="103"/>
      <c r="E28" s="96">
        <v>50800</v>
      </c>
      <c r="F28" s="84"/>
      <c r="G28" s="84"/>
    </row>
    <row r="29" spans="1:7" ht="13.5" customHeight="1" x14ac:dyDescent="0.2">
      <c r="A29" s="94" t="s">
        <v>74</v>
      </c>
      <c r="B29" s="102" t="s">
        <v>75</v>
      </c>
      <c r="C29" s="103">
        <v>44450</v>
      </c>
      <c r="D29" s="103">
        <v>6185</v>
      </c>
      <c r="E29" s="96">
        <v>50635</v>
      </c>
      <c r="F29" s="84"/>
      <c r="G29" s="84"/>
    </row>
    <row r="30" spans="1:7" ht="13.5" customHeight="1" x14ac:dyDescent="0.2">
      <c r="A30" s="94" t="s">
        <v>76</v>
      </c>
      <c r="B30" s="98" t="s">
        <v>77</v>
      </c>
      <c r="C30" s="99">
        <v>273327</v>
      </c>
      <c r="D30" s="99">
        <v>5674</v>
      </c>
      <c r="E30" s="96">
        <v>279001</v>
      </c>
      <c r="F30" s="84"/>
      <c r="G30" s="84"/>
    </row>
    <row r="31" spans="1:7" ht="13.5" customHeight="1" x14ac:dyDescent="0.2">
      <c r="A31" s="94" t="s">
        <v>78</v>
      </c>
      <c r="B31" s="105" t="s">
        <v>84</v>
      </c>
      <c r="C31" s="97">
        <v>63500</v>
      </c>
      <c r="D31" s="97">
        <f>2400+648</f>
        <v>3048</v>
      </c>
      <c r="E31" s="96">
        <v>55050</v>
      </c>
      <c r="F31" s="155"/>
      <c r="G31" s="84"/>
    </row>
    <row r="32" spans="1:7" ht="13.5" customHeight="1" x14ac:dyDescent="0.2">
      <c r="A32" s="94" t="s">
        <v>80</v>
      </c>
      <c r="B32" s="105" t="s">
        <v>83</v>
      </c>
      <c r="C32" s="97">
        <v>63500</v>
      </c>
      <c r="D32" s="97"/>
      <c r="E32" s="96">
        <v>63500</v>
      </c>
      <c r="F32" s="84"/>
      <c r="G32" s="84"/>
    </row>
    <row r="33" spans="1:7" ht="13.5" customHeight="1" x14ac:dyDescent="0.2">
      <c r="A33" s="94" t="s">
        <v>82</v>
      </c>
      <c r="B33" s="102" t="s">
        <v>210</v>
      </c>
      <c r="C33" s="103">
        <v>19050</v>
      </c>
      <c r="D33" s="103"/>
      <c r="E33" s="96">
        <v>19050</v>
      </c>
      <c r="F33" s="84"/>
      <c r="G33" s="84"/>
    </row>
    <row r="34" spans="1:7" ht="13.5" customHeight="1" x14ac:dyDescent="0.2">
      <c r="A34" s="94" t="s">
        <v>211</v>
      </c>
      <c r="B34" s="98" t="s">
        <v>212</v>
      </c>
      <c r="C34" s="99">
        <v>31750</v>
      </c>
      <c r="D34" s="99">
        <v>31727</v>
      </c>
      <c r="E34" s="96">
        <v>63477</v>
      </c>
      <c r="F34" s="84"/>
      <c r="G34" s="84"/>
    </row>
    <row r="35" spans="1:7" ht="13.5" customHeight="1" x14ac:dyDescent="0.2">
      <c r="A35" s="94" t="s">
        <v>213</v>
      </c>
      <c r="B35" s="98" t="s">
        <v>214</v>
      </c>
      <c r="C35" s="99">
        <v>31750</v>
      </c>
      <c r="D35" s="99"/>
      <c r="E35" s="96">
        <v>32951</v>
      </c>
      <c r="F35" s="84"/>
      <c r="G35" s="84"/>
    </row>
    <row r="36" spans="1:7" ht="13.5" customHeight="1" x14ac:dyDescent="0.2">
      <c r="A36" s="94" t="s">
        <v>215</v>
      </c>
      <c r="B36" s="98" t="s">
        <v>216</v>
      </c>
      <c r="C36" s="99">
        <v>78740</v>
      </c>
      <c r="D36" s="99"/>
      <c r="E36" s="96">
        <v>81740</v>
      </c>
      <c r="F36" s="84"/>
      <c r="G36" s="84"/>
    </row>
    <row r="37" spans="1:7" ht="13.5" customHeight="1" x14ac:dyDescent="0.2">
      <c r="A37" s="94" t="s">
        <v>217</v>
      </c>
      <c r="B37" s="95" t="s">
        <v>86</v>
      </c>
      <c r="C37" s="99">
        <v>146000</v>
      </c>
      <c r="D37" s="99">
        <v>3705</v>
      </c>
      <c r="E37" s="96">
        <v>157159</v>
      </c>
      <c r="F37" s="84"/>
      <c r="G37" s="84"/>
    </row>
    <row r="38" spans="1:7" ht="13.5" customHeight="1" x14ac:dyDescent="0.2">
      <c r="A38" s="94" t="s">
        <v>218</v>
      </c>
      <c r="B38" s="95" t="s">
        <v>219</v>
      </c>
      <c r="C38" s="99">
        <v>1363500</v>
      </c>
      <c r="D38" s="99">
        <v>122809</v>
      </c>
      <c r="E38" s="96">
        <v>1486309</v>
      </c>
      <c r="F38" s="84"/>
      <c r="G38" s="84"/>
    </row>
    <row r="39" spans="1:7" ht="13.5" customHeight="1" x14ac:dyDescent="0.2">
      <c r="A39" s="94" t="s">
        <v>220</v>
      </c>
      <c r="B39" s="98" t="s">
        <v>79</v>
      </c>
      <c r="C39" s="99">
        <v>0</v>
      </c>
      <c r="D39" s="99">
        <v>152858</v>
      </c>
      <c r="E39" s="96">
        <v>153055</v>
      </c>
      <c r="F39" s="84"/>
      <c r="G39" s="84"/>
    </row>
    <row r="40" spans="1:7" ht="13.5" customHeight="1" x14ac:dyDescent="0.2">
      <c r="A40" s="94" t="s">
        <v>221</v>
      </c>
      <c r="B40" s="98" t="s">
        <v>222</v>
      </c>
      <c r="C40" s="99">
        <v>0</v>
      </c>
      <c r="D40" s="99">
        <v>25400</v>
      </c>
      <c r="E40" s="96">
        <v>25400</v>
      </c>
      <c r="F40" s="84"/>
      <c r="G40" s="84"/>
    </row>
    <row r="41" spans="1:7" ht="13.5" customHeight="1" x14ac:dyDescent="0.2">
      <c r="A41" s="94" t="s">
        <v>223</v>
      </c>
      <c r="B41" s="98" t="s">
        <v>85</v>
      </c>
      <c r="C41" s="99">
        <v>0</v>
      </c>
      <c r="D41" s="99">
        <v>19000</v>
      </c>
      <c r="E41" s="96">
        <v>19000</v>
      </c>
      <c r="F41" s="84"/>
      <c r="G41" s="84"/>
    </row>
    <row r="42" spans="1:7" ht="13.5" customHeight="1" x14ac:dyDescent="0.2">
      <c r="A42" s="94" t="s">
        <v>224</v>
      </c>
      <c r="B42" s="98" t="s">
        <v>225</v>
      </c>
      <c r="C42" s="99">
        <v>0</v>
      </c>
      <c r="D42" s="99">
        <v>9600</v>
      </c>
      <c r="E42" s="96">
        <v>9600</v>
      </c>
      <c r="F42" s="84"/>
      <c r="G42" s="84"/>
    </row>
    <row r="43" spans="1:7" ht="13.5" customHeight="1" x14ac:dyDescent="0.2">
      <c r="A43" s="94" t="s">
        <v>226</v>
      </c>
      <c r="B43" s="104" t="s">
        <v>81</v>
      </c>
      <c r="C43" s="97">
        <v>0</v>
      </c>
      <c r="D43" s="97">
        <v>31750</v>
      </c>
      <c r="E43" s="96">
        <v>31750</v>
      </c>
      <c r="F43" s="84"/>
      <c r="G43" s="84"/>
    </row>
    <row r="44" spans="1:7" ht="13.5" customHeight="1" x14ac:dyDescent="0.2">
      <c r="A44" s="94" t="s">
        <v>227</v>
      </c>
      <c r="B44" s="105" t="s">
        <v>228</v>
      </c>
      <c r="C44" s="97">
        <v>0</v>
      </c>
      <c r="D44" s="97">
        <v>31750</v>
      </c>
      <c r="E44" s="96">
        <v>31750</v>
      </c>
      <c r="F44" s="84"/>
      <c r="G44" s="84"/>
    </row>
    <row r="45" spans="1:7" ht="13.5" customHeight="1" x14ac:dyDescent="0.2">
      <c r="A45" s="94" t="s">
        <v>229</v>
      </c>
      <c r="B45" s="98" t="s">
        <v>230</v>
      </c>
      <c r="C45" s="99">
        <v>0</v>
      </c>
      <c r="D45" s="99">
        <v>31750</v>
      </c>
      <c r="E45" s="96">
        <v>33870</v>
      </c>
      <c r="F45" s="84"/>
      <c r="G45" s="84"/>
    </row>
    <row r="46" spans="1:7" ht="13.5" customHeight="1" x14ac:dyDescent="0.2">
      <c r="A46" s="94" t="s">
        <v>231</v>
      </c>
      <c r="B46" s="95" t="s">
        <v>232</v>
      </c>
      <c r="C46" s="99">
        <v>0</v>
      </c>
      <c r="D46" s="99">
        <v>67056</v>
      </c>
      <c r="E46" s="96">
        <v>67056</v>
      </c>
      <c r="F46" s="84"/>
      <c r="G46" s="84"/>
    </row>
    <row r="47" spans="1:7" ht="13.5" customHeight="1" x14ac:dyDescent="0.2">
      <c r="A47" s="94" t="s">
        <v>233</v>
      </c>
      <c r="B47" s="95" t="s">
        <v>234</v>
      </c>
      <c r="C47" s="99">
        <v>0</v>
      </c>
      <c r="D47" s="99">
        <v>31750</v>
      </c>
      <c r="E47" s="96">
        <v>31750</v>
      </c>
      <c r="F47" s="84"/>
      <c r="G47" s="84"/>
    </row>
    <row r="48" spans="1:7" ht="6" customHeight="1" x14ac:dyDescent="0.2">
      <c r="A48" s="94"/>
      <c r="B48" s="98"/>
      <c r="C48" s="99"/>
      <c r="D48" s="99"/>
      <c r="E48" s="96"/>
      <c r="F48" s="84"/>
      <c r="G48" s="84"/>
    </row>
    <row r="49" spans="1:7" ht="13.5" customHeight="1" x14ac:dyDescent="0.25">
      <c r="A49" s="94"/>
      <c r="B49" s="91" t="s">
        <v>87</v>
      </c>
      <c r="C49" s="108">
        <f>SUM(C17:C48)</f>
        <v>3989488</v>
      </c>
      <c r="D49" s="108">
        <f>SUM(D17:D48)</f>
        <v>799474</v>
      </c>
      <c r="E49" s="109">
        <f>SUM(E17:E48)</f>
        <v>4785642</v>
      </c>
      <c r="F49" s="84"/>
      <c r="G49" s="84"/>
    </row>
    <row r="50" spans="1:7" ht="6" customHeight="1" x14ac:dyDescent="0.25">
      <c r="A50" s="94"/>
      <c r="B50" s="91"/>
      <c r="C50" s="108"/>
      <c r="D50" s="108"/>
      <c r="E50" s="109"/>
      <c r="F50" s="84"/>
      <c r="G50" s="84"/>
    </row>
    <row r="51" spans="1:7" ht="13.5" customHeight="1" x14ac:dyDescent="0.25">
      <c r="A51" s="90">
        <v>2</v>
      </c>
      <c r="B51" s="91" t="s">
        <v>88</v>
      </c>
      <c r="C51" s="110"/>
      <c r="D51" s="110"/>
      <c r="E51" s="110"/>
      <c r="F51" s="84"/>
      <c r="G51" s="84"/>
    </row>
    <row r="52" spans="1:7" ht="6" customHeight="1" x14ac:dyDescent="0.25">
      <c r="A52" s="94"/>
      <c r="B52" s="91"/>
      <c r="C52" s="110"/>
      <c r="D52" s="110"/>
      <c r="E52" s="110"/>
      <c r="F52" s="84"/>
      <c r="G52" s="84"/>
    </row>
    <row r="53" spans="1:7" ht="12.75" customHeight="1" x14ac:dyDescent="0.2">
      <c r="A53" s="94" t="s">
        <v>50</v>
      </c>
      <c r="B53" s="95" t="s">
        <v>89</v>
      </c>
      <c r="C53" s="111">
        <v>508</v>
      </c>
      <c r="D53" s="111"/>
      <c r="E53" s="96">
        <v>508</v>
      </c>
      <c r="F53" s="84"/>
      <c r="G53" s="84"/>
    </row>
    <row r="54" spans="1:7" ht="12.75" customHeight="1" x14ac:dyDescent="0.2">
      <c r="A54" s="94" t="s">
        <v>52</v>
      </c>
      <c r="B54" s="95" t="s">
        <v>90</v>
      </c>
      <c r="C54" s="111">
        <v>2324</v>
      </c>
      <c r="D54" s="111"/>
      <c r="E54" s="96">
        <v>2774</v>
      </c>
      <c r="F54" s="84"/>
      <c r="G54" s="84"/>
    </row>
    <row r="55" spans="1:7" ht="12.75" customHeight="1" x14ac:dyDescent="0.2">
      <c r="A55" s="94" t="s">
        <v>54</v>
      </c>
      <c r="B55" s="95" t="s">
        <v>91</v>
      </c>
      <c r="C55" s="111">
        <v>2921</v>
      </c>
      <c r="D55" s="111"/>
      <c r="E55" s="96">
        <v>2921</v>
      </c>
      <c r="F55" s="84"/>
      <c r="G55" s="84"/>
    </row>
    <row r="56" spans="1:7" ht="12.75" customHeight="1" x14ac:dyDescent="0.2">
      <c r="A56" s="94" t="s">
        <v>56</v>
      </c>
      <c r="B56" s="95" t="s">
        <v>93</v>
      </c>
      <c r="C56" s="111">
        <v>7620</v>
      </c>
      <c r="D56" s="111"/>
      <c r="E56" s="96">
        <v>7620</v>
      </c>
      <c r="F56" s="84"/>
      <c r="G56" s="84"/>
    </row>
    <row r="57" spans="1:7" ht="12.75" customHeight="1" x14ac:dyDescent="0.2">
      <c r="A57" s="94" t="s">
        <v>58</v>
      </c>
      <c r="B57" s="95" t="s">
        <v>92</v>
      </c>
      <c r="C57" s="111">
        <v>0</v>
      </c>
      <c r="D57" s="111"/>
      <c r="E57" s="96">
        <v>65</v>
      </c>
      <c r="F57" s="84"/>
      <c r="G57" s="84"/>
    </row>
    <row r="58" spans="1:7" ht="12.75" customHeight="1" x14ac:dyDescent="0.2">
      <c r="A58" s="94" t="s">
        <v>60</v>
      </c>
      <c r="B58" s="95" t="s">
        <v>94</v>
      </c>
      <c r="C58" s="111">
        <v>0</v>
      </c>
      <c r="D58" s="111">
        <v>50800</v>
      </c>
      <c r="E58" s="96">
        <v>50800</v>
      </c>
      <c r="F58" s="84"/>
      <c r="G58" s="84"/>
    </row>
    <row r="59" spans="1:7" ht="6" customHeight="1" x14ac:dyDescent="0.25">
      <c r="A59" s="94"/>
      <c r="B59" s="91"/>
      <c r="C59" s="110"/>
      <c r="D59" s="110"/>
      <c r="E59" s="110"/>
      <c r="F59" s="84"/>
      <c r="G59" s="84"/>
    </row>
    <row r="60" spans="1:7" ht="13.5" customHeight="1" x14ac:dyDescent="0.25">
      <c r="A60" s="94"/>
      <c r="B60" s="91" t="s">
        <v>96</v>
      </c>
      <c r="C60" s="110">
        <f>SUM(C53:C59)</f>
        <v>13373</v>
      </c>
      <c r="D60" s="110">
        <f>SUM(D53:D59)</f>
        <v>50800</v>
      </c>
      <c r="E60" s="110">
        <f>SUM(E53:E59)</f>
        <v>64688</v>
      </c>
      <c r="F60" s="84"/>
      <c r="G60" s="84"/>
    </row>
    <row r="61" spans="1:7" ht="6" customHeight="1" x14ac:dyDescent="0.25">
      <c r="A61" s="94"/>
      <c r="B61" s="91"/>
      <c r="C61" s="110"/>
      <c r="D61" s="110"/>
      <c r="E61" s="110"/>
      <c r="F61" s="84"/>
      <c r="G61" s="84"/>
    </row>
    <row r="62" spans="1:7" ht="12.75" customHeight="1" x14ac:dyDescent="0.25">
      <c r="A62" s="90">
        <v>3</v>
      </c>
      <c r="B62" s="91" t="s">
        <v>97</v>
      </c>
      <c r="C62" s="110"/>
      <c r="D62" s="110"/>
      <c r="E62" s="110"/>
      <c r="F62" s="84"/>
      <c r="G62" s="84"/>
    </row>
    <row r="63" spans="1:7" ht="6" customHeight="1" x14ac:dyDescent="0.25">
      <c r="A63" s="90"/>
      <c r="B63" s="91"/>
      <c r="C63" s="110"/>
      <c r="D63" s="110"/>
      <c r="E63" s="110"/>
      <c r="F63" s="84"/>
      <c r="G63" s="84"/>
    </row>
    <row r="64" spans="1:7" ht="12.75" customHeight="1" x14ac:dyDescent="0.2">
      <c r="A64" s="94" t="s">
        <v>50</v>
      </c>
      <c r="B64" s="106" t="s">
        <v>235</v>
      </c>
      <c r="C64" s="97">
        <v>0</v>
      </c>
      <c r="D64" s="97"/>
      <c r="E64" s="96">
        <v>298</v>
      </c>
      <c r="F64" s="84"/>
      <c r="G64" s="84"/>
    </row>
    <row r="65" spans="1:7" ht="12.75" customHeight="1" x14ac:dyDescent="0.2">
      <c r="A65" s="94" t="s">
        <v>52</v>
      </c>
      <c r="B65" s="106" t="s">
        <v>236</v>
      </c>
      <c r="C65" s="97">
        <v>0</v>
      </c>
      <c r="D65" s="97"/>
      <c r="E65" s="96">
        <v>1108</v>
      </c>
      <c r="F65" s="84"/>
      <c r="G65" s="84"/>
    </row>
    <row r="66" spans="1:7" ht="5.0999999999999996" customHeight="1" x14ac:dyDescent="0.25">
      <c r="A66" s="94"/>
      <c r="B66" s="91"/>
      <c r="C66" s="110"/>
      <c r="D66" s="110"/>
      <c r="E66" s="110"/>
      <c r="F66" s="84"/>
      <c r="G66" s="84"/>
    </row>
    <row r="67" spans="1:7" ht="12.75" customHeight="1" x14ac:dyDescent="0.25">
      <c r="A67" s="94"/>
      <c r="B67" s="91" t="s">
        <v>98</v>
      </c>
      <c r="C67" s="110">
        <f>SUM(C64:C66)</f>
        <v>0</v>
      </c>
      <c r="D67" s="110">
        <f>SUM(D64:D66)</f>
        <v>0</v>
      </c>
      <c r="E67" s="110">
        <f>SUM(E64:E66)</f>
        <v>1406</v>
      </c>
      <c r="F67" s="84"/>
      <c r="G67" s="84"/>
    </row>
    <row r="68" spans="1:7" ht="6.95" customHeight="1" x14ac:dyDescent="0.25">
      <c r="A68" s="94"/>
      <c r="B68" s="91"/>
      <c r="C68" s="110"/>
      <c r="D68" s="110"/>
      <c r="E68" s="110"/>
      <c r="F68" s="84"/>
      <c r="G68" s="84"/>
    </row>
    <row r="69" spans="1:7" ht="12.75" customHeight="1" x14ac:dyDescent="0.25">
      <c r="A69" s="90">
        <v>4</v>
      </c>
      <c r="B69" s="91" t="s">
        <v>99</v>
      </c>
      <c r="C69" s="110"/>
      <c r="D69" s="110"/>
      <c r="E69" s="110"/>
      <c r="F69" s="84"/>
      <c r="G69" s="84"/>
    </row>
    <row r="70" spans="1:7" ht="6" customHeight="1" x14ac:dyDescent="0.25">
      <c r="A70" s="94"/>
      <c r="B70" s="91"/>
      <c r="C70" s="110"/>
      <c r="D70" s="110"/>
      <c r="E70" s="110"/>
      <c r="F70" s="84"/>
      <c r="G70" s="84"/>
    </row>
    <row r="71" spans="1:7" ht="12.75" customHeight="1" x14ac:dyDescent="0.25">
      <c r="A71" s="90">
        <v>5</v>
      </c>
      <c r="B71" s="91" t="s">
        <v>100</v>
      </c>
      <c r="C71" s="110"/>
      <c r="D71" s="110"/>
      <c r="E71" s="110"/>
      <c r="F71" s="84"/>
      <c r="G71" s="84"/>
    </row>
    <row r="72" spans="1:7" ht="6" customHeight="1" thickBot="1" x14ac:dyDescent="0.3">
      <c r="A72" s="73"/>
      <c r="B72" s="115"/>
      <c r="C72" s="116"/>
      <c r="D72" s="116"/>
      <c r="E72" s="116"/>
      <c r="F72" s="84"/>
      <c r="G72" s="84"/>
    </row>
    <row r="73" spans="1:7" ht="6" customHeight="1" x14ac:dyDescent="0.25">
      <c r="A73" s="94"/>
      <c r="B73" s="91"/>
      <c r="C73" s="110"/>
      <c r="D73" s="110"/>
      <c r="E73" s="110"/>
      <c r="F73" s="84"/>
      <c r="G73" s="84"/>
    </row>
    <row r="74" spans="1:7" ht="12.75" customHeight="1" x14ac:dyDescent="0.25">
      <c r="A74" s="90">
        <v>6</v>
      </c>
      <c r="B74" s="91" t="s">
        <v>101</v>
      </c>
      <c r="C74" s="110"/>
      <c r="D74" s="110"/>
      <c r="E74" s="110"/>
      <c r="F74" s="84"/>
      <c r="G74" s="84"/>
    </row>
    <row r="75" spans="1:7" ht="6" customHeight="1" x14ac:dyDescent="0.25">
      <c r="A75" s="94"/>
      <c r="B75" s="91"/>
      <c r="C75" s="110"/>
      <c r="D75" s="110"/>
      <c r="E75" s="110"/>
      <c r="F75" s="84"/>
      <c r="G75" s="84"/>
    </row>
    <row r="76" spans="1:7" ht="12.75" customHeight="1" x14ac:dyDescent="0.2">
      <c r="A76" s="94" t="s">
        <v>50</v>
      </c>
      <c r="B76" s="95" t="s">
        <v>237</v>
      </c>
      <c r="C76" s="111">
        <v>1081</v>
      </c>
      <c r="D76" s="111"/>
      <c r="E76" s="96">
        <v>1081</v>
      </c>
      <c r="F76" s="84"/>
      <c r="G76" s="84"/>
    </row>
    <row r="77" spans="1:7" ht="12.75" customHeight="1" x14ac:dyDescent="0.2">
      <c r="A77" s="94" t="s">
        <v>52</v>
      </c>
      <c r="B77" s="95" t="s">
        <v>102</v>
      </c>
      <c r="C77" s="111">
        <v>16500</v>
      </c>
      <c r="D77" s="111"/>
      <c r="E77" s="96">
        <v>16500</v>
      </c>
      <c r="F77" s="84"/>
      <c r="G77" s="84"/>
    </row>
    <row r="78" spans="1:7" ht="6" customHeight="1" x14ac:dyDescent="0.2">
      <c r="A78" s="94"/>
      <c r="B78" s="95"/>
      <c r="C78" s="111"/>
      <c r="D78" s="111"/>
      <c r="E78" s="96"/>
      <c r="F78" s="84"/>
      <c r="G78" s="84"/>
    </row>
    <row r="79" spans="1:7" ht="12.75" customHeight="1" x14ac:dyDescent="0.25">
      <c r="A79" s="94"/>
      <c r="B79" s="91" t="s">
        <v>103</v>
      </c>
      <c r="C79" s="110">
        <f>SUM(C76:C78)</f>
        <v>17581</v>
      </c>
      <c r="D79" s="110">
        <f>SUM(D76:D78)</f>
        <v>0</v>
      </c>
      <c r="E79" s="110">
        <f>SUM(E76:E77)</f>
        <v>17581</v>
      </c>
      <c r="F79" s="84"/>
      <c r="G79" s="84"/>
    </row>
    <row r="80" spans="1:7" ht="6" customHeight="1" x14ac:dyDescent="0.25">
      <c r="A80" s="94"/>
      <c r="B80" s="91"/>
      <c r="C80" s="110"/>
      <c r="D80" s="110"/>
      <c r="E80" s="110"/>
      <c r="F80" s="84"/>
      <c r="G80" s="84"/>
    </row>
    <row r="81" spans="1:7" ht="12.75" customHeight="1" x14ac:dyDescent="0.25">
      <c r="A81" s="90">
        <v>7</v>
      </c>
      <c r="B81" s="91" t="s">
        <v>104</v>
      </c>
      <c r="C81" s="110"/>
      <c r="D81" s="110"/>
      <c r="E81" s="110"/>
      <c r="F81" s="84"/>
      <c r="G81" s="84"/>
    </row>
    <row r="82" spans="1:7" ht="6" customHeight="1" x14ac:dyDescent="0.25">
      <c r="A82" s="94"/>
      <c r="B82" s="91"/>
      <c r="C82" s="110"/>
      <c r="D82" s="110"/>
      <c r="E82" s="110"/>
      <c r="F82" s="84"/>
      <c r="G82" s="84"/>
    </row>
    <row r="83" spans="1:7" ht="12.75" customHeight="1" x14ac:dyDescent="0.2">
      <c r="A83" s="94" t="s">
        <v>50</v>
      </c>
      <c r="B83" s="112" t="s">
        <v>105</v>
      </c>
      <c r="C83" s="97">
        <v>57000</v>
      </c>
      <c r="D83" s="97">
        <v>653243</v>
      </c>
      <c r="E83" s="96">
        <v>710269</v>
      </c>
      <c r="F83" s="84"/>
      <c r="G83" s="84"/>
    </row>
    <row r="84" spans="1:7" ht="6" customHeight="1" x14ac:dyDescent="0.2">
      <c r="A84" s="94"/>
      <c r="B84" s="114"/>
      <c r="C84" s="97"/>
      <c r="D84" s="97"/>
      <c r="E84" s="96"/>
      <c r="F84" s="84"/>
      <c r="G84" s="84"/>
    </row>
    <row r="85" spans="1:7" ht="12.75" customHeight="1" x14ac:dyDescent="0.25">
      <c r="A85" s="69"/>
      <c r="B85" s="91" t="s">
        <v>106</v>
      </c>
      <c r="C85" s="109">
        <f>SUM(C83:C84)</f>
        <v>57000</v>
      </c>
      <c r="D85" s="109">
        <f>SUM(D83:D84)</f>
        <v>653243</v>
      </c>
      <c r="E85" s="109">
        <f>SUM(E83:E84)</f>
        <v>710269</v>
      </c>
      <c r="F85" s="84"/>
      <c r="G85" s="84"/>
    </row>
    <row r="86" spans="1:7" ht="6" customHeight="1" x14ac:dyDescent="0.25">
      <c r="A86" s="94"/>
      <c r="B86" s="91"/>
      <c r="C86" s="110"/>
      <c r="D86" s="110"/>
      <c r="E86" s="110"/>
      <c r="F86" s="84"/>
      <c r="G86" s="84"/>
    </row>
    <row r="87" spans="1:7" ht="12.75" customHeight="1" x14ac:dyDescent="0.25">
      <c r="A87" s="90">
        <v>8</v>
      </c>
      <c r="B87" s="91" t="s">
        <v>107</v>
      </c>
      <c r="C87" s="110"/>
      <c r="D87" s="110"/>
      <c r="E87" s="110"/>
      <c r="F87" s="84"/>
      <c r="G87" s="84"/>
    </row>
    <row r="88" spans="1:7" ht="6" customHeight="1" x14ac:dyDescent="0.25">
      <c r="A88" s="94"/>
      <c r="B88" s="91"/>
      <c r="C88" s="110"/>
      <c r="D88" s="110"/>
      <c r="E88" s="110"/>
      <c r="F88" s="84"/>
      <c r="G88" s="84"/>
    </row>
    <row r="89" spans="1:7" ht="12.75" customHeight="1" x14ac:dyDescent="0.25">
      <c r="A89" s="90">
        <v>9</v>
      </c>
      <c r="B89" s="91" t="s">
        <v>108</v>
      </c>
      <c r="C89" s="110"/>
      <c r="D89" s="110"/>
      <c r="E89" s="110"/>
      <c r="F89" s="84"/>
      <c r="G89" s="84"/>
    </row>
    <row r="90" spans="1:7" ht="6" customHeight="1" x14ac:dyDescent="0.25">
      <c r="A90" s="90"/>
      <c r="B90" s="91"/>
      <c r="C90" s="110"/>
      <c r="D90" s="110"/>
      <c r="E90" s="110"/>
      <c r="F90" s="84"/>
      <c r="G90" s="84"/>
    </row>
    <row r="91" spans="1:7" ht="12.75" customHeight="1" x14ac:dyDescent="0.25">
      <c r="A91" s="90">
        <v>10</v>
      </c>
      <c r="B91" s="91" t="s">
        <v>109</v>
      </c>
      <c r="C91" s="110"/>
      <c r="D91" s="110"/>
      <c r="E91" s="110"/>
      <c r="F91" s="84"/>
      <c r="G91" s="84"/>
    </row>
    <row r="92" spans="1:7" ht="6.75" customHeight="1" x14ac:dyDescent="0.25">
      <c r="A92" s="90"/>
      <c r="B92" s="91"/>
      <c r="C92" s="110"/>
      <c r="D92" s="110"/>
      <c r="E92" s="110"/>
      <c r="F92" s="84"/>
      <c r="G92" s="84"/>
    </row>
    <row r="93" spans="1:7" ht="12.75" customHeight="1" x14ac:dyDescent="0.25">
      <c r="A93" s="90">
        <v>11</v>
      </c>
      <c r="B93" s="91" t="s">
        <v>110</v>
      </c>
      <c r="C93" s="110"/>
      <c r="D93" s="110"/>
      <c r="E93" s="110"/>
      <c r="F93" s="84"/>
      <c r="G93" s="84"/>
    </row>
    <row r="94" spans="1:7" ht="6.75" customHeight="1" x14ac:dyDescent="0.25">
      <c r="A94" s="90"/>
      <c r="B94" s="91"/>
      <c r="C94" s="110"/>
      <c r="D94" s="110"/>
      <c r="E94" s="110"/>
      <c r="F94" s="84"/>
      <c r="G94" s="84"/>
    </row>
    <row r="95" spans="1:7" ht="12.75" customHeight="1" x14ac:dyDescent="0.2">
      <c r="A95" s="94" t="s">
        <v>50</v>
      </c>
      <c r="B95" s="95" t="s">
        <v>238</v>
      </c>
      <c r="C95" s="122">
        <v>2000</v>
      </c>
      <c r="D95" s="122"/>
      <c r="E95" s="121">
        <v>2000</v>
      </c>
      <c r="F95" s="84"/>
      <c r="G95" s="84"/>
    </row>
    <row r="96" spans="1:7" ht="5.0999999999999996" customHeight="1" x14ac:dyDescent="0.25">
      <c r="A96" s="90"/>
      <c r="B96" s="91"/>
      <c r="C96" s="110"/>
      <c r="D96" s="110"/>
      <c r="E96" s="110"/>
      <c r="F96" s="84"/>
      <c r="G96" s="84"/>
    </row>
    <row r="97" spans="1:7" ht="12.75" customHeight="1" x14ac:dyDescent="0.25">
      <c r="A97" s="90"/>
      <c r="B97" s="91" t="s">
        <v>111</v>
      </c>
      <c r="C97" s="119">
        <f>SUM(C95:C96)</f>
        <v>2000</v>
      </c>
      <c r="D97" s="119">
        <f>SUM(D95:D96)</f>
        <v>0</v>
      </c>
      <c r="E97" s="119">
        <f>SUM(E95:E96)</f>
        <v>2000</v>
      </c>
      <c r="F97" s="84"/>
      <c r="G97" s="84"/>
    </row>
    <row r="98" spans="1:7" ht="6.75" customHeight="1" x14ac:dyDescent="0.25">
      <c r="A98" s="90"/>
      <c r="B98" s="91"/>
      <c r="C98" s="110"/>
      <c r="D98" s="110"/>
      <c r="E98" s="110"/>
      <c r="F98" s="84"/>
      <c r="G98" s="84"/>
    </row>
    <row r="99" spans="1:7" ht="12.75" customHeight="1" x14ac:dyDescent="0.25">
      <c r="A99" s="90">
        <v>12</v>
      </c>
      <c r="B99" s="91" t="s">
        <v>112</v>
      </c>
      <c r="C99" s="110"/>
      <c r="D99" s="110"/>
      <c r="E99" s="110"/>
      <c r="F99" s="84"/>
      <c r="G99" s="84"/>
    </row>
    <row r="100" spans="1:7" ht="6.75" customHeight="1" x14ac:dyDescent="0.25">
      <c r="A100" s="90"/>
      <c r="B100" s="91"/>
      <c r="C100" s="110"/>
      <c r="D100" s="110"/>
      <c r="E100" s="110"/>
      <c r="F100" s="84"/>
      <c r="G100" s="84"/>
    </row>
    <row r="101" spans="1:7" ht="12.75" customHeight="1" x14ac:dyDescent="0.25">
      <c r="A101" s="90">
        <v>13</v>
      </c>
      <c r="B101" s="91" t="s">
        <v>113</v>
      </c>
      <c r="C101" s="110"/>
      <c r="D101" s="110"/>
      <c r="E101" s="110"/>
      <c r="F101" s="84"/>
      <c r="G101" s="84"/>
    </row>
    <row r="102" spans="1:7" ht="6" customHeight="1" x14ac:dyDescent="0.25">
      <c r="A102" s="90"/>
      <c r="B102" s="91"/>
      <c r="C102" s="110"/>
      <c r="D102" s="110"/>
      <c r="E102" s="110"/>
      <c r="F102" s="84"/>
      <c r="G102" s="84"/>
    </row>
    <row r="103" spans="1:7" ht="12.75" customHeight="1" x14ac:dyDescent="0.2">
      <c r="A103" s="123" t="s">
        <v>50</v>
      </c>
      <c r="B103" s="114" t="s">
        <v>239</v>
      </c>
      <c r="C103" s="121">
        <v>29210</v>
      </c>
      <c r="D103" s="121"/>
      <c r="E103" s="121">
        <v>29210</v>
      </c>
      <c r="F103" s="84"/>
      <c r="G103" s="84"/>
    </row>
    <row r="104" spans="1:7" ht="12.75" customHeight="1" x14ac:dyDescent="0.2">
      <c r="A104" s="94" t="s">
        <v>52</v>
      </c>
      <c r="B104" s="95" t="s">
        <v>240</v>
      </c>
      <c r="C104" s="121">
        <v>62194</v>
      </c>
      <c r="D104" s="121"/>
      <c r="E104" s="121">
        <v>62194</v>
      </c>
      <c r="F104" s="84"/>
      <c r="G104" s="84"/>
    </row>
    <row r="105" spans="1:7" ht="12.75" customHeight="1" x14ac:dyDescent="0.2">
      <c r="A105" s="94" t="s">
        <v>54</v>
      </c>
      <c r="B105" s="113" t="s">
        <v>115</v>
      </c>
      <c r="C105" s="121">
        <v>0</v>
      </c>
      <c r="D105" s="121">
        <v>469</v>
      </c>
      <c r="E105" s="121">
        <v>469</v>
      </c>
      <c r="F105" s="84"/>
      <c r="G105" s="84"/>
    </row>
    <row r="106" spans="1:7" ht="12.75" customHeight="1" x14ac:dyDescent="0.2">
      <c r="A106" s="94" t="s">
        <v>56</v>
      </c>
      <c r="B106" s="95" t="s">
        <v>252</v>
      </c>
      <c r="C106" s="121">
        <v>0</v>
      </c>
      <c r="D106" s="121">
        <v>6096</v>
      </c>
      <c r="E106" s="121">
        <v>6096</v>
      </c>
      <c r="F106" s="84"/>
      <c r="G106" s="84"/>
    </row>
    <row r="107" spans="1:7" ht="12.75" customHeight="1" x14ac:dyDescent="0.2">
      <c r="A107" s="94" t="s">
        <v>58</v>
      </c>
      <c r="B107" s="95" t="s">
        <v>116</v>
      </c>
      <c r="C107" s="121">
        <v>0</v>
      </c>
      <c r="D107" s="121">
        <v>381</v>
      </c>
      <c r="E107" s="121">
        <v>381</v>
      </c>
      <c r="F107" s="84"/>
      <c r="G107" s="84"/>
    </row>
    <row r="108" spans="1:7" ht="12.75" customHeight="1" x14ac:dyDescent="0.2">
      <c r="A108" s="123" t="s">
        <v>60</v>
      </c>
      <c r="B108" s="95" t="s">
        <v>114</v>
      </c>
      <c r="C108" s="121">
        <v>0</v>
      </c>
      <c r="D108" s="121">
        <v>69850</v>
      </c>
      <c r="E108" s="121">
        <v>69850</v>
      </c>
      <c r="F108" s="84"/>
      <c r="G108" s="84"/>
    </row>
    <row r="109" spans="1:7" ht="6" customHeight="1" x14ac:dyDescent="0.25">
      <c r="A109" s="90"/>
      <c r="B109" s="91"/>
      <c r="C109" s="110"/>
      <c r="D109" s="110"/>
      <c r="E109" s="110"/>
      <c r="F109" s="84"/>
      <c r="G109" s="84"/>
    </row>
    <row r="110" spans="1:7" ht="12.75" customHeight="1" x14ac:dyDescent="0.25">
      <c r="A110" s="90"/>
      <c r="B110" s="91" t="s">
        <v>117</v>
      </c>
      <c r="C110" s="118">
        <f>SUM(C102:C109)</f>
        <v>91404</v>
      </c>
      <c r="D110" s="118">
        <f>SUM(D102:D109)</f>
        <v>76796</v>
      </c>
      <c r="E110" s="119">
        <f>SUM(E102:E109)</f>
        <v>168200</v>
      </c>
      <c r="F110" s="84"/>
      <c r="G110" s="84"/>
    </row>
    <row r="111" spans="1:7" ht="6" customHeight="1" x14ac:dyDescent="0.25">
      <c r="A111" s="90"/>
      <c r="B111" s="91"/>
      <c r="C111" s="110"/>
      <c r="D111" s="110"/>
      <c r="E111" s="110"/>
      <c r="F111" s="84"/>
      <c r="G111" s="84"/>
    </row>
    <row r="112" spans="1:7" ht="15" customHeight="1" x14ac:dyDescent="0.2">
      <c r="A112" s="124">
        <v>14</v>
      </c>
      <c r="B112" s="125" t="s">
        <v>118</v>
      </c>
      <c r="C112" s="110"/>
      <c r="D112" s="110"/>
      <c r="E112" s="110"/>
      <c r="F112" s="84"/>
      <c r="G112" s="84"/>
    </row>
    <row r="113" spans="1:7" ht="6" customHeight="1" x14ac:dyDescent="0.25">
      <c r="A113" s="90"/>
      <c r="B113" s="91"/>
      <c r="C113" s="110"/>
      <c r="D113" s="110"/>
      <c r="E113" s="110"/>
      <c r="F113" s="84"/>
      <c r="G113" s="84"/>
    </row>
    <row r="114" spans="1:7" ht="12.75" customHeight="1" x14ac:dyDescent="0.25">
      <c r="A114" s="90">
        <v>15</v>
      </c>
      <c r="B114" s="91" t="s">
        <v>119</v>
      </c>
      <c r="C114" s="110"/>
      <c r="D114" s="110"/>
      <c r="E114" s="110"/>
      <c r="F114" s="84"/>
      <c r="G114" s="84"/>
    </row>
    <row r="115" spans="1:7" ht="6" customHeight="1" x14ac:dyDescent="0.25">
      <c r="A115" s="94"/>
      <c r="B115" s="91"/>
      <c r="C115" s="110"/>
      <c r="D115" s="110"/>
      <c r="E115" s="110"/>
      <c r="F115" s="84"/>
      <c r="G115" s="84"/>
    </row>
    <row r="116" spans="1:7" ht="12.75" customHeight="1" x14ac:dyDescent="0.25">
      <c r="A116" s="90">
        <v>16</v>
      </c>
      <c r="B116" s="91" t="s">
        <v>120</v>
      </c>
      <c r="C116" s="110"/>
      <c r="D116" s="110"/>
      <c r="E116" s="110"/>
      <c r="F116" s="84"/>
      <c r="G116" s="84"/>
    </row>
    <row r="117" spans="1:7" ht="6" customHeight="1" x14ac:dyDescent="0.25">
      <c r="A117" s="94"/>
      <c r="B117" s="91"/>
      <c r="C117" s="108"/>
      <c r="D117" s="108"/>
      <c r="E117" s="109"/>
      <c r="F117" s="84"/>
      <c r="G117" s="84"/>
    </row>
    <row r="118" spans="1:7" ht="12.75" customHeight="1" x14ac:dyDescent="0.25">
      <c r="A118" s="90">
        <v>17</v>
      </c>
      <c r="B118" s="91" t="s">
        <v>121</v>
      </c>
      <c r="C118" s="108"/>
      <c r="D118" s="108"/>
      <c r="E118" s="109"/>
      <c r="F118" s="84"/>
      <c r="G118" s="84"/>
    </row>
    <row r="119" spans="1:7" ht="6" customHeight="1" x14ac:dyDescent="0.25">
      <c r="A119" s="90"/>
      <c r="B119" s="91"/>
      <c r="C119" s="108"/>
      <c r="D119" s="108"/>
      <c r="E119" s="109"/>
      <c r="F119" s="84"/>
      <c r="G119" s="84"/>
    </row>
    <row r="120" spans="1:7" ht="12.75" customHeight="1" x14ac:dyDescent="0.25">
      <c r="A120" s="90">
        <v>18</v>
      </c>
      <c r="B120" s="91" t="s">
        <v>122</v>
      </c>
      <c r="C120" s="108"/>
      <c r="D120" s="108"/>
      <c r="E120" s="109"/>
      <c r="F120" s="84"/>
      <c r="G120" s="84"/>
    </row>
    <row r="121" spans="1:7" ht="6" customHeight="1" x14ac:dyDescent="0.25">
      <c r="A121" s="90"/>
      <c r="B121" s="91"/>
      <c r="C121" s="108"/>
      <c r="D121" s="108"/>
      <c r="E121" s="109"/>
      <c r="F121" s="84"/>
      <c r="G121" s="84"/>
    </row>
    <row r="122" spans="1:7" ht="12.75" customHeight="1" x14ac:dyDescent="0.2">
      <c r="A122" s="94" t="s">
        <v>50</v>
      </c>
      <c r="B122" s="113" t="s">
        <v>123</v>
      </c>
      <c r="C122" s="97">
        <v>1270</v>
      </c>
      <c r="D122" s="97">
        <v>12700</v>
      </c>
      <c r="E122" s="96">
        <v>13747</v>
      </c>
      <c r="F122" s="84"/>
      <c r="G122" s="84"/>
    </row>
    <row r="123" spans="1:7" ht="12.75" customHeight="1" x14ac:dyDescent="0.2">
      <c r="A123" s="94" t="s">
        <v>52</v>
      </c>
      <c r="B123" s="113" t="s">
        <v>124</v>
      </c>
      <c r="C123" s="97">
        <v>0</v>
      </c>
      <c r="D123" s="97">
        <v>216785</v>
      </c>
      <c r="E123" s="96">
        <v>222842</v>
      </c>
      <c r="F123" s="84"/>
      <c r="G123" s="84"/>
    </row>
    <row r="124" spans="1:7" ht="6" customHeight="1" x14ac:dyDescent="0.25">
      <c r="A124" s="94"/>
      <c r="B124" s="91"/>
      <c r="C124" s="108"/>
      <c r="D124" s="108"/>
      <c r="E124" s="109"/>
      <c r="F124" s="84"/>
      <c r="G124" s="84"/>
    </row>
    <row r="125" spans="1:7" ht="12.75" customHeight="1" x14ac:dyDescent="0.25">
      <c r="A125" s="94"/>
      <c r="B125" s="91" t="s">
        <v>125</v>
      </c>
      <c r="C125" s="109">
        <f>SUM(C122:C124)</f>
        <v>1270</v>
      </c>
      <c r="D125" s="109">
        <f>SUM(D122:D124)</f>
        <v>229485</v>
      </c>
      <c r="E125" s="109">
        <f>SUM(E122:E124)</f>
        <v>236589</v>
      </c>
      <c r="F125" s="84"/>
      <c r="G125" s="84"/>
    </row>
    <row r="126" spans="1:7" ht="6" customHeight="1" x14ac:dyDescent="0.25">
      <c r="A126" s="94"/>
      <c r="B126" s="91"/>
      <c r="C126" s="109"/>
      <c r="D126" s="109"/>
      <c r="E126" s="109"/>
      <c r="F126" s="84"/>
      <c r="G126" s="84"/>
    </row>
    <row r="127" spans="1:7" ht="12.75" customHeight="1" x14ac:dyDescent="0.25">
      <c r="A127" s="90">
        <v>19</v>
      </c>
      <c r="B127" s="91" t="s">
        <v>126</v>
      </c>
      <c r="C127" s="109"/>
      <c r="D127" s="109"/>
      <c r="E127" s="109"/>
      <c r="F127" s="84"/>
      <c r="G127" s="84"/>
    </row>
    <row r="128" spans="1:7" ht="6" customHeight="1" x14ac:dyDescent="0.25">
      <c r="A128" s="90"/>
      <c r="B128" s="91"/>
      <c r="C128" s="109"/>
      <c r="D128" s="109"/>
      <c r="E128" s="109"/>
      <c r="F128" s="84"/>
      <c r="G128" s="84"/>
    </row>
    <row r="129" spans="1:7" ht="12.75" customHeight="1" x14ac:dyDescent="0.2">
      <c r="A129" s="94" t="s">
        <v>50</v>
      </c>
      <c r="B129" s="114" t="s">
        <v>127</v>
      </c>
      <c r="C129" s="97">
        <v>0</v>
      </c>
      <c r="D129" s="97">
        <v>1651</v>
      </c>
      <c r="E129" s="96">
        <v>1651</v>
      </c>
      <c r="F129" s="84"/>
      <c r="G129" s="84"/>
    </row>
    <row r="130" spans="1:7" ht="12.75" customHeight="1" x14ac:dyDescent="0.2">
      <c r="A130" s="94" t="s">
        <v>52</v>
      </c>
      <c r="B130" s="98" t="s">
        <v>129</v>
      </c>
      <c r="C130" s="97">
        <v>0</v>
      </c>
      <c r="D130" s="97">
        <v>101600</v>
      </c>
      <c r="E130" s="96">
        <v>101600</v>
      </c>
      <c r="F130" s="84"/>
      <c r="G130" s="84"/>
    </row>
    <row r="131" spans="1:7" ht="3.95" customHeight="1" x14ac:dyDescent="0.25">
      <c r="A131" s="90"/>
      <c r="B131" s="91"/>
      <c r="C131" s="109"/>
      <c r="D131" s="109"/>
      <c r="E131" s="109"/>
      <c r="F131" s="84"/>
      <c r="G131" s="84"/>
    </row>
    <row r="132" spans="1:7" ht="12.75" customHeight="1" x14ac:dyDescent="0.25">
      <c r="A132" s="90"/>
      <c r="B132" s="91" t="s">
        <v>130</v>
      </c>
      <c r="C132" s="109">
        <f>SUM(C129:C131)</f>
        <v>0</v>
      </c>
      <c r="D132" s="109">
        <f>SUM(D129:D131)</f>
        <v>103251</v>
      </c>
      <c r="E132" s="109">
        <f>SUM(E129:E131)</f>
        <v>103251</v>
      </c>
      <c r="F132" s="84"/>
      <c r="G132" s="84"/>
    </row>
    <row r="133" spans="1:7" ht="15" customHeight="1" x14ac:dyDescent="0.25">
      <c r="A133" s="94"/>
      <c r="B133" s="91"/>
      <c r="C133" s="109"/>
      <c r="D133" s="109"/>
      <c r="E133" s="109"/>
      <c r="F133" s="84"/>
      <c r="G133" s="84"/>
    </row>
    <row r="134" spans="1:7" ht="21.95" customHeight="1" x14ac:dyDescent="0.2">
      <c r="A134" s="94"/>
      <c r="B134" s="126" t="s">
        <v>131</v>
      </c>
      <c r="C134" s="127">
        <f>C49+C60+C67+C69+C71+C79+C85+C89+C91+C97+C99+C110+C112+C114+C118+C125+C132</f>
        <v>4172116</v>
      </c>
      <c r="D134" s="127">
        <f>D49+D60+D67+D69+D71+D79+D85+D89+D91+D97+D99+D110+D112+D114+D118+D125+D132</f>
        <v>1913049</v>
      </c>
      <c r="E134" s="127">
        <f>E49+E60+E67+E69+E71+E79+E85+E89+E91+E97+E99+E110+E112+E114+E118+E125+E132</f>
        <v>6089626</v>
      </c>
      <c r="F134" s="84"/>
      <c r="G134" s="84"/>
    </row>
    <row r="135" spans="1:7" ht="15" customHeight="1" x14ac:dyDescent="0.25">
      <c r="A135" s="94"/>
      <c r="B135" s="91"/>
      <c r="C135" s="109"/>
      <c r="D135" s="109"/>
      <c r="E135" s="109"/>
      <c r="F135" s="84"/>
      <c r="G135" s="84"/>
    </row>
    <row r="136" spans="1:7" ht="20.100000000000001" customHeight="1" x14ac:dyDescent="0.2">
      <c r="A136" s="88" t="s">
        <v>132</v>
      </c>
      <c r="B136" s="89" t="s">
        <v>133</v>
      </c>
      <c r="C136" s="109"/>
      <c r="D136" s="109"/>
      <c r="E136" s="109"/>
      <c r="F136" s="84"/>
      <c r="G136" s="84"/>
    </row>
    <row r="137" spans="1:7" ht="8.1" customHeight="1" x14ac:dyDescent="0.2">
      <c r="A137" s="128"/>
      <c r="B137" s="129"/>
      <c r="C137" s="109"/>
      <c r="D137" s="109"/>
      <c r="E137" s="109"/>
      <c r="F137" s="84"/>
      <c r="G137" s="84"/>
    </row>
    <row r="138" spans="1:7" ht="12.75" customHeight="1" x14ac:dyDescent="0.25">
      <c r="A138" s="90">
        <v>1</v>
      </c>
      <c r="B138" s="91" t="s">
        <v>134</v>
      </c>
      <c r="C138" s="111"/>
      <c r="D138" s="111"/>
      <c r="E138" s="96"/>
      <c r="F138" s="84"/>
      <c r="G138" s="84"/>
    </row>
    <row r="139" spans="1:7" ht="3.95" customHeight="1" x14ac:dyDescent="0.25">
      <c r="A139" s="90"/>
      <c r="B139" s="91"/>
      <c r="C139" s="109"/>
      <c r="D139" s="109"/>
      <c r="E139" s="109"/>
      <c r="F139" s="84"/>
      <c r="G139" s="84"/>
    </row>
    <row r="140" spans="1:7" ht="12.75" customHeight="1" x14ac:dyDescent="0.25">
      <c r="A140" s="90">
        <v>2</v>
      </c>
      <c r="B140" s="91" t="s">
        <v>135</v>
      </c>
      <c r="C140" s="109"/>
      <c r="D140" s="109"/>
      <c r="E140" s="109"/>
      <c r="F140" s="84"/>
      <c r="G140" s="84"/>
    </row>
    <row r="141" spans="1:7" ht="3.95" customHeight="1" x14ac:dyDescent="0.25">
      <c r="A141" s="90"/>
      <c r="B141" s="91"/>
      <c r="C141" s="109"/>
      <c r="D141" s="109"/>
      <c r="E141" s="109"/>
      <c r="F141" s="84"/>
      <c r="G141" s="84"/>
    </row>
    <row r="142" spans="1:7" ht="12.75" customHeight="1" x14ac:dyDescent="0.2">
      <c r="A142" s="94" t="s">
        <v>50</v>
      </c>
      <c r="B142" s="98" t="s">
        <v>241</v>
      </c>
      <c r="C142" s="121">
        <v>0</v>
      </c>
      <c r="D142" s="121">
        <v>10668</v>
      </c>
      <c r="E142" s="96">
        <v>19050</v>
      </c>
      <c r="F142" s="84"/>
      <c r="G142" s="84"/>
    </row>
    <row r="143" spans="1:7" ht="3.95" customHeight="1" x14ac:dyDescent="0.25">
      <c r="A143" s="90"/>
      <c r="B143" s="91"/>
      <c r="C143" s="109"/>
      <c r="D143" s="109"/>
      <c r="E143" s="109"/>
      <c r="F143" s="84"/>
      <c r="G143" s="84"/>
    </row>
    <row r="144" spans="1:7" ht="12.75" customHeight="1" x14ac:dyDescent="0.25">
      <c r="A144" s="90"/>
      <c r="B144" s="91" t="s">
        <v>136</v>
      </c>
      <c r="C144" s="109">
        <f>SUM(C142:C143)</f>
        <v>0</v>
      </c>
      <c r="D144" s="109">
        <f>SUM(D142:D143)</f>
        <v>10668</v>
      </c>
      <c r="E144" s="109">
        <f>SUM(E142:E143)</f>
        <v>19050</v>
      </c>
      <c r="F144" s="84"/>
      <c r="G144" s="84"/>
    </row>
    <row r="145" spans="1:7" ht="3.95" customHeight="1" x14ac:dyDescent="0.25">
      <c r="A145" s="90"/>
      <c r="B145" s="91"/>
      <c r="C145" s="109"/>
      <c r="D145" s="109"/>
      <c r="E145" s="109"/>
      <c r="F145" s="84"/>
      <c r="G145" s="84"/>
    </row>
    <row r="146" spans="1:7" ht="12.75" customHeight="1" x14ac:dyDescent="0.25">
      <c r="A146" s="90">
        <v>3</v>
      </c>
      <c r="B146" s="91" t="s">
        <v>137</v>
      </c>
      <c r="C146" s="109"/>
      <c r="D146" s="109"/>
      <c r="E146" s="109"/>
      <c r="F146" s="84"/>
      <c r="G146" s="84"/>
    </row>
    <row r="147" spans="1:7" ht="3.95" customHeight="1" x14ac:dyDescent="0.25">
      <c r="A147" s="90"/>
      <c r="B147" s="91"/>
      <c r="C147" s="109"/>
      <c r="D147" s="109"/>
      <c r="E147" s="109"/>
      <c r="F147" s="84"/>
      <c r="G147" s="84"/>
    </row>
    <row r="148" spans="1:7" ht="12.75" customHeight="1" x14ac:dyDescent="0.25">
      <c r="A148" s="90">
        <v>4</v>
      </c>
      <c r="B148" s="91" t="s">
        <v>138</v>
      </c>
      <c r="C148" s="109"/>
      <c r="D148" s="109"/>
      <c r="E148" s="109"/>
      <c r="F148" s="84"/>
      <c r="G148" s="84"/>
    </row>
    <row r="149" spans="1:7" ht="3.95" customHeight="1" x14ac:dyDescent="0.25">
      <c r="A149" s="90"/>
      <c r="B149" s="91"/>
      <c r="C149" s="109"/>
      <c r="D149" s="109"/>
      <c r="E149" s="109"/>
      <c r="F149" s="84"/>
      <c r="G149" s="84"/>
    </row>
    <row r="150" spans="1:7" ht="12.75" customHeight="1" x14ac:dyDescent="0.2">
      <c r="A150" s="94" t="s">
        <v>50</v>
      </c>
      <c r="B150" s="106" t="s">
        <v>139</v>
      </c>
      <c r="C150" s="121">
        <v>25400</v>
      </c>
      <c r="D150" s="121">
        <v>30017</v>
      </c>
      <c r="E150" s="121">
        <v>55417</v>
      </c>
      <c r="F150" s="84"/>
      <c r="G150" s="84"/>
    </row>
    <row r="151" spans="1:7" ht="12.75" customHeight="1" x14ac:dyDescent="0.2">
      <c r="A151" s="94" t="s">
        <v>52</v>
      </c>
      <c r="B151" s="106" t="s">
        <v>140</v>
      </c>
      <c r="C151" s="121">
        <v>5080</v>
      </c>
      <c r="D151" s="121">
        <v>5372</v>
      </c>
      <c r="E151" s="121">
        <v>10452</v>
      </c>
      <c r="F151" s="84"/>
      <c r="G151" s="84"/>
    </row>
    <row r="152" spans="1:7" ht="3.95" customHeight="1" x14ac:dyDescent="0.25">
      <c r="A152" s="90"/>
      <c r="B152" s="91"/>
      <c r="C152" s="109"/>
      <c r="D152" s="109"/>
      <c r="E152" s="109"/>
      <c r="F152" s="84"/>
      <c r="G152" s="84"/>
    </row>
    <row r="153" spans="1:7" ht="12.75" customHeight="1" x14ac:dyDescent="0.25">
      <c r="A153" s="90"/>
      <c r="B153" s="91" t="s">
        <v>141</v>
      </c>
      <c r="C153" s="119">
        <f>SUM(C150:C152)</f>
        <v>30480</v>
      </c>
      <c r="D153" s="119">
        <f>SUM(D150:D152)</f>
        <v>35389</v>
      </c>
      <c r="E153" s="119">
        <f>SUM(E150:E152)</f>
        <v>65869</v>
      </c>
      <c r="F153" s="84"/>
      <c r="G153" s="84"/>
    </row>
    <row r="154" spans="1:7" ht="6.75" customHeight="1" thickBot="1" x14ac:dyDescent="0.3">
      <c r="A154" s="152"/>
      <c r="B154" s="153"/>
      <c r="C154" s="154"/>
      <c r="D154" s="154"/>
      <c r="E154" s="154"/>
      <c r="F154" s="84"/>
      <c r="G154" s="84"/>
    </row>
    <row r="155" spans="1:7" ht="6.75" customHeight="1" x14ac:dyDescent="0.25">
      <c r="A155" s="90"/>
      <c r="B155" s="91"/>
      <c r="C155" s="109"/>
      <c r="D155" s="109"/>
      <c r="E155" s="109"/>
      <c r="F155" s="84"/>
      <c r="G155" s="84"/>
    </row>
    <row r="156" spans="1:7" ht="12.75" customHeight="1" x14ac:dyDescent="0.25">
      <c r="A156" s="90">
        <v>5</v>
      </c>
      <c r="B156" s="91" t="s">
        <v>142</v>
      </c>
      <c r="C156" s="109"/>
      <c r="D156" s="109"/>
      <c r="E156" s="109"/>
      <c r="F156" s="84"/>
      <c r="G156" s="84"/>
    </row>
    <row r="157" spans="1:7" ht="6" customHeight="1" x14ac:dyDescent="0.25">
      <c r="A157" s="90"/>
      <c r="B157" s="91"/>
      <c r="C157" s="109"/>
      <c r="D157" s="109"/>
      <c r="E157" s="109"/>
      <c r="F157" s="84"/>
      <c r="G157" s="84"/>
    </row>
    <row r="158" spans="1:7" ht="12.75" customHeight="1" x14ac:dyDescent="0.2">
      <c r="A158" s="94" t="s">
        <v>50</v>
      </c>
      <c r="B158" s="95" t="s">
        <v>143</v>
      </c>
      <c r="C158" s="97">
        <v>0</v>
      </c>
      <c r="D158" s="97">
        <v>20193</v>
      </c>
      <c r="E158" s="96">
        <v>20193</v>
      </c>
      <c r="F158" s="84"/>
      <c r="G158" s="84"/>
    </row>
    <row r="159" spans="1:7" ht="6" customHeight="1" x14ac:dyDescent="0.2">
      <c r="A159" s="94"/>
      <c r="B159" s="95"/>
      <c r="C159" s="97"/>
      <c r="D159" s="97"/>
      <c r="E159" s="96"/>
      <c r="F159" s="84"/>
      <c r="G159" s="84"/>
    </row>
    <row r="160" spans="1:7" ht="12.75" customHeight="1" x14ac:dyDescent="0.25">
      <c r="A160" s="117"/>
      <c r="B160" s="91" t="s">
        <v>144</v>
      </c>
      <c r="C160" s="118">
        <f>SUM(C158)</f>
        <v>0</v>
      </c>
      <c r="D160" s="118">
        <f>SUM(D158)</f>
        <v>20193</v>
      </c>
      <c r="E160" s="119">
        <f>SUM(E158)</f>
        <v>20193</v>
      </c>
      <c r="F160" s="84"/>
      <c r="G160" s="84"/>
    </row>
    <row r="161" spans="1:7" ht="6" customHeight="1" x14ac:dyDescent="0.25">
      <c r="A161" s="90"/>
      <c r="B161" s="91"/>
      <c r="C161" s="109"/>
      <c r="D161" s="109"/>
      <c r="E161" s="109"/>
      <c r="F161" s="84"/>
      <c r="G161" s="84"/>
    </row>
    <row r="162" spans="1:7" ht="12.75" customHeight="1" x14ac:dyDescent="0.25">
      <c r="A162" s="90">
        <v>6</v>
      </c>
      <c r="B162" s="91" t="s">
        <v>145</v>
      </c>
      <c r="C162" s="109"/>
      <c r="D162" s="109"/>
      <c r="E162" s="109"/>
      <c r="F162" s="84"/>
      <c r="G162" s="84"/>
    </row>
    <row r="163" spans="1:7" ht="6" customHeight="1" x14ac:dyDescent="0.25">
      <c r="A163" s="90"/>
      <c r="B163" s="91"/>
      <c r="C163" s="109"/>
      <c r="D163" s="109"/>
      <c r="E163" s="109"/>
      <c r="F163" s="84"/>
      <c r="G163" s="84"/>
    </row>
    <row r="164" spans="1:7" ht="12.75" customHeight="1" x14ac:dyDescent="0.2">
      <c r="A164" s="94" t="s">
        <v>50</v>
      </c>
      <c r="B164" s="106" t="s">
        <v>146</v>
      </c>
      <c r="C164" s="97">
        <v>30480</v>
      </c>
      <c r="D164" s="97">
        <v>21811</v>
      </c>
      <c r="E164" s="96">
        <v>52291</v>
      </c>
      <c r="F164" s="84"/>
      <c r="G164" s="84"/>
    </row>
    <row r="165" spans="1:7" ht="12.75" customHeight="1" x14ac:dyDescent="0.2">
      <c r="A165" s="94" t="s">
        <v>52</v>
      </c>
      <c r="B165" s="95" t="s">
        <v>147</v>
      </c>
      <c r="C165" s="97">
        <v>31763</v>
      </c>
      <c r="D165" s="97">
        <v>11009</v>
      </c>
      <c r="E165" s="96">
        <v>42772</v>
      </c>
      <c r="F165" s="84"/>
      <c r="G165" s="84"/>
    </row>
    <row r="166" spans="1:7" ht="12.75" customHeight="1" x14ac:dyDescent="0.2">
      <c r="A166" s="94" t="s">
        <v>54</v>
      </c>
      <c r="B166" s="95" t="s">
        <v>148</v>
      </c>
      <c r="C166" s="97">
        <v>31750</v>
      </c>
      <c r="D166" s="97">
        <v>6350</v>
      </c>
      <c r="E166" s="96">
        <v>38100</v>
      </c>
      <c r="F166" s="84"/>
      <c r="G166" s="84"/>
    </row>
    <row r="167" spans="1:7" ht="6" customHeight="1" x14ac:dyDescent="0.2">
      <c r="A167" s="94"/>
      <c r="B167" s="106"/>
      <c r="C167" s="97"/>
      <c r="D167" s="97"/>
      <c r="E167" s="96"/>
      <c r="F167" s="84"/>
      <c r="G167" s="84"/>
    </row>
    <row r="168" spans="1:7" ht="12.75" customHeight="1" x14ac:dyDescent="0.25">
      <c r="A168" s="90"/>
      <c r="B168" s="91" t="s">
        <v>149</v>
      </c>
      <c r="C168" s="108">
        <f>SUM(C164:C167)</f>
        <v>93993</v>
      </c>
      <c r="D168" s="108">
        <f>SUM(D164:D167)</f>
        <v>39170</v>
      </c>
      <c r="E168" s="109">
        <f>SUM(E164:E167)</f>
        <v>133163</v>
      </c>
      <c r="F168" s="84"/>
      <c r="G168" s="84"/>
    </row>
    <row r="169" spans="1:7" ht="6" customHeight="1" x14ac:dyDescent="0.25">
      <c r="A169" s="90"/>
      <c r="B169" s="91"/>
      <c r="C169" s="109"/>
      <c r="D169" s="109"/>
      <c r="E169" s="109"/>
      <c r="F169" s="84"/>
      <c r="G169" s="84"/>
    </row>
    <row r="170" spans="1:7" ht="12.75" customHeight="1" x14ac:dyDescent="0.25">
      <c r="A170" s="90">
        <v>7</v>
      </c>
      <c r="B170" s="91" t="s">
        <v>150</v>
      </c>
      <c r="C170" s="109"/>
      <c r="D170" s="109"/>
      <c r="E170" s="109"/>
      <c r="F170" s="84"/>
      <c r="G170" s="84"/>
    </row>
    <row r="171" spans="1:7" ht="6" customHeight="1" x14ac:dyDescent="0.25">
      <c r="A171" s="90"/>
      <c r="B171" s="91"/>
      <c r="C171" s="109"/>
      <c r="D171" s="109"/>
      <c r="E171" s="109"/>
      <c r="F171" s="84"/>
      <c r="G171" s="84"/>
    </row>
    <row r="172" spans="1:7" ht="12.75" customHeight="1" x14ac:dyDescent="0.2">
      <c r="A172" s="94" t="s">
        <v>50</v>
      </c>
      <c r="B172" s="113" t="s">
        <v>242</v>
      </c>
      <c r="C172" s="97">
        <v>7600</v>
      </c>
      <c r="D172" s="97"/>
      <c r="E172" s="96">
        <v>7600</v>
      </c>
      <c r="F172" s="84"/>
      <c r="G172" s="84"/>
    </row>
    <row r="173" spans="1:7" ht="12.75" customHeight="1" x14ac:dyDescent="0.2">
      <c r="A173" s="94" t="s">
        <v>52</v>
      </c>
      <c r="B173" s="113" t="s">
        <v>243</v>
      </c>
      <c r="C173" s="97">
        <v>0</v>
      </c>
      <c r="D173" s="97"/>
      <c r="E173" s="96">
        <v>500</v>
      </c>
      <c r="F173" s="84"/>
      <c r="G173" s="84"/>
    </row>
    <row r="174" spans="1:7" ht="12.75" customHeight="1" x14ac:dyDescent="0.2">
      <c r="A174" s="94" t="s">
        <v>54</v>
      </c>
      <c r="B174" s="113" t="s">
        <v>244</v>
      </c>
      <c r="C174" s="97">
        <v>0</v>
      </c>
      <c r="D174" s="97">
        <v>10160</v>
      </c>
      <c r="E174" s="96">
        <v>10160</v>
      </c>
      <c r="F174" s="84"/>
      <c r="G174" s="84"/>
    </row>
    <row r="175" spans="1:7" ht="6" customHeight="1" x14ac:dyDescent="0.25">
      <c r="A175" s="94"/>
      <c r="B175" s="91"/>
      <c r="C175" s="110"/>
      <c r="D175" s="110"/>
      <c r="E175" s="110"/>
      <c r="F175" s="84"/>
      <c r="G175" s="84"/>
    </row>
    <row r="176" spans="1:7" ht="12.75" customHeight="1" x14ac:dyDescent="0.25">
      <c r="A176" s="94"/>
      <c r="B176" s="91" t="s">
        <v>151</v>
      </c>
      <c r="C176" s="110">
        <f>SUM(C172:C175)</f>
        <v>7600</v>
      </c>
      <c r="D176" s="110">
        <f>SUM(D172:D175)</f>
        <v>10160</v>
      </c>
      <c r="E176" s="110">
        <f>SUM(E172:E175)</f>
        <v>18260</v>
      </c>
      <c r="F176" s="84"/>
      <c r="G176" s="84"/>
    </row>
    <row r="177" spans="1:7" ht="6" customHeight="1" x14ac:dyDescent="0.25">
      <c r="A177" s="90"/>
      <c r="B177" s="91"/>
      <c r="C177" s="109"/>
      <c r="D177" s="109"/>
      <c r="E177" s="109"/>
      <c r="F177" s="84"/>
      <c r="G177" s="84"/>
    </row>
    <row r="178" spans="1:7" ht="12.75" customHeight="1" x14ac:dyDescent="0.25">
      <c r="A178" s="90">
        <v>8</v>
      </c>
      <c r="B178" s="91" t="s">
        <v>152</v>
      </c>
      <c r="C178" s="109"/>
      <c r="D178" s="109"/>
      <c r="E178" s="109"/>
      <c r="F178" s="84"/>
      <c r="G178" s="84"/>
    </row>
    <row r="179" spans="1:7" ht="6" customHeight="1" x14ac:dyDescent="0.25">
      <c r="A179" s="90"/>
      <c r="B179" s="91"/>
      <c r="C179" s="109"/>
      <c r="D179" s="109"/>
      <c r="E179" s="109"/>
      <c r="F179" s="84"/>
      <c r="G179" s="84"/>
    </row>
    <row r="180" spans="1:7" ht="12.75" customHeight="1" x14ac:dyDescent="0.25">
      <c r="A180" s="90">
        <v>9</v>
      </c>
      <c r="B180" s="91" t="s">
        <v>153</v>
      </c>
      <c r="C180" s="109"/>
      <c r="D180" s="109"/>
      <c r="E180" s="109"/>
      <c r="F180" s="84"/>
      <c r="G180" s="84"/>
    </row>
    <row r="181" spans="1:7" ht="6.75" customHeight="1" x14ac:dyDescent="0.25">
      <c r="A181" s="90"/>
      <c r="B181" s="91"/>
      <c r="C181" s="109"/>
      <c r="D181" s="109"/>
      <c r="E181" s="109"/>
      <c r="F181" s="84"/>
      <c r="G181" s="84"/>
    </row>
    <row r="182" spans="1:7" ht="12.75" customHeight="1" x14ac:dyDescent="0.25">
      <c r="A182" s="90">
        <v>10</v>
      </c>
      <c r="B182" s="91" t="s">
        <v>154</v>
      </c>
      <c r="C182" s="109"/>
      <c r="D182" s="109"/>
      <c r="E182" s="109"/>
      <c r="F182" s="84"/>
      <c r="G182" s="84"/>
    </row>
    <row r="183" spans="1:7" ht="6.75" customHeight="1" x14ac:dyDescent="0.25">
      <c r="A183" s="90"/>
      <c r="B183" s="91"/>
      <c r="C183" s="109"/>
      <c r="D183" s="109"/>
      <c r="E183" s="109"/>
      <c r="F183" s="84"/>
      <c r="G183" s="84"/>
    </row>
    <row r="184" spans="1:7" ht="12.75" customHeight="1" x14ac:dyDescent="0.2">
      <c r="A184" s="94" t="s">
        <v>50</v>
      </c>
      <c r="B184" s="98" t="s">
        <v>155</v>
      </c>
      <c r="C184" s="121">
        <v>406</v>
      </c>
      <c r="D184" s="121"/>
      <c r="E184" s="96">
        <v>406</v>
      </c>
      <c r="F184" s="84"/>
      <c r="G184" s="84"/>
    </row>
    <row r="185" spans="1:7" ht="12.75" customHeight="1" x14ac:dyDescent="0.2">
      <c r="A185" s="94" t="s">
        <v>52</v>
      </c>
      <c r="B185" s="95" t="s">
        <v>91</v>
      </c>
      <c r="C185" s="121">
        <v>2921</v>
      </c>
      <c r="D185" s="121"/>
      <c r="E185" s="96">
        <v>1301</v>
      </c>
      <c r="F185" s="84"/>
      <c r="G185" s="84"/>
    </row>
    <row r="186" spans="1:7" ht="12.75" customHeight="1" x14ac:dyDescent="0.2">
      <c r="A186" s="94" t="s">
        <v>54</v>
      </c>
      <c r="B186" s="95" t="s">
        <v>89</v>
      </c>
      <c r="C186" s="121">
        <v>685</v>
      </c>
      <c r="D186" s="121"/>
      <c r="E186" s="96">
        <v>685</v>
      </c>
      <c r="F186" s="84"/>
      <c r="G186" s="84"/>
    </row>
    <row r="187" spans="1:7" ht="6.75" customHeight="1" x14ac:dyDescent="0.25">
      <c r="A187" s="90"/>
      <c r="B187" s="91"/>
      <c r="C187" s="109"/>
      <c r="D187" s="109"/>
      <c r="E187" s="109"/>
      <c r="F187" s="84"/>
      <c r="G187" s="84"/>
    </row>
    <row r="188" spans="1:7" ht="12.75" customHeight="1" x14ac:dyDescent="0.25">
      <c r="A188" s="90"/>
      <c r="B188" s="91" t="s">
        <v>156</v>
      </c>
      <c r="C188" s="109">
        <f>SUM(C184:C187)</f>
        <v>4012</v>
      </c>
      <c r="D188" s="109">
        <f>SUM(D184:D187)</f>
        <v>0</v>
      </c>
      <c r="E188" s="109">
        <f>SUM(E184:E187)</f>
        <v>2392</v>
      </c>
      <c r="F188" s="84"/>
      <c r="G188" s="84"/>
    </row>
    <row r="189" spans="1:7" ht="6.75" customHeight="1" x14ac:dyDescent="0.25">
      <c r="A189" s="90"/>
      <c r="B189" s="91"/>
      <c r="C189" s="109"/>
      <c r="D189" s="109"/>
      <c r="E189" s="109"/>
      <c r="F189" s="84"/>
      <c r="G189" s="84"/>
    </row>
    <row r="190" spans="1:7" ht="12.75" customHeight="1" x14ac:dyDescent="0.25">
      <c r="A190" s="90">
        <v>11</v>
      </c>
      <c r="B190" s="91" t="s">
        <v>157</v>
      </c>
      <c r="C190" s="109"/>
      <c r="D190" s="109"/>
      <c r="E190" s="109"/>
      <c r="F190" s="84"/>
      <c r="G190" s="84"/>
    </row>
    <row r="191" spans="1:7" ht="6.75" customHeight="1" x14ac:dyDescent="0.25">
      <c r="A191" s="90"/>
      <c r="B191" s="91"/>
      <c r="C191" s="109"/>
      <c r="D191" s="109"/>
      <c r="E191" s="109"/>
      <c r="F191" s="84"/>
      <c r="G191" s="84"/>
    </row>
    <row r="192" spans="1:7" ht="12.75" customHeight="1" x14ac:dyDescent="0.25">
      <c r="A192" s="90">
        <v>12</v>
      </c>
      <c r="B192" s="120" t="s">
        <v>158</v>
      </c>
      <c r="C192" s="119"/>
      <c r="D192" s="119"/>
      <c r="E192" s="119"/>
      <c r="F192" s="84"/>
      <c r="G192" s="84"/>
    </row>
    <row r="193" spans="1:7" ht="6.75" customHeight="1" x14ac:dyDescent="0.25">
      <c r="A193" s="90"/>
      <c r="B193" s="120"/>
      <c r="C193" s="119"/>
      <c r="D193" s="119"/>
      <c r="E193" s="119"/>
      <c r="F193" s="84"/>
      <c r="G193" s="84"/>
    </row>
    <row r="194" spans="1:7" ht="12.75" customHeight="1" x14ac:dyDescent="0.2">
      <c r="A194" s="94" t="s">
        <v>50</v>
      </c>
      <c r="B194" s="130" t="s">
        <v>159</v>
      </c>
      <c r="C194" s="131">
        <v>3594996</v>
      </c>
      <c r="D194" s="151">
        <v>243586</v>
      </c>
      <c r="E194" s="121">
        <v>3838582</v>
      </c>
      <c r="F194" s="84"/>
      <c r="G194" s="84"/>
    </row>
    <row r="195" spans="1:7" ht="6.75" customHeight="1" x14ac:dyDescent="0.25">
      <c r="A195" s="90"/>
      <c r="B195" s="120"/>
      <c r="C195" s="119"/>
      <c r="D195" s="119"/>
      <c r="E195" s="119"/>
      <c r="F195" s="84"/>
      <c r="G195" s="84"/>
    </row>
    <row r="196" spans="1:7" ht="12.75" customHeight="1" x14ac:dyDescent="0.25">
      <c r="A196" s="90"/>
      <c r="B196" s="120" t="s">
        <v>160</v>
      </c>
      <c r="C196" s="119">
        <f>SUM(C193:C195)</f>
        <v>3594996</v>
      </c>
      <c r="D196" s="119">
        <f>SUM(D193:D195)</f>
        <v>243586</v>
      </c>
      <c r="E196" s="119">
        <f>SUM(E193:E195)</f>
        <v>3838582</v>
      </c>
      <c r="F196" s="84"/>
      <c r="G196" s="84"/>
    </row>
    <row r="197" spans="1:7" ht="15" customHeight="1" x14ac:dyDescent="0.25">
      <c r="A197" s="94"/>
      <c r="B197" s="132"/>
      <c r="C197" s="109"/>
      <c r="D197" s="109"/>
      <c r="E197" s="109"/>
      <c r="F197" s="84"/>
      <c r="G197" s="84"/>
    </row>
    <row r="198" spans="1:7" ht="20.100000000000001" customHeight="1" x14ac:dyDescent="0.2">
      <c r="A198" s="94"/>
      <c r="B198" s="126" t="s">
        <v>161</v>
      </c>
      <c r="C198" s="127">
        <f>C138+C144+C146+C153+C160+C168+C176+C178+C180+C188+C196</f>
        <v>3731081</v>
      </c>
      <c r="D198" s="127">
        <f>D138+D144+D146+D153+D160+D168+D176+D178+D180+D188+D196</f>
        <v>359166</v>
      </c>
      <c r="E198" s="127">
        <f>E138+E144+E146+E153+E160+E168+E176+E178+E180+E188+E196</f>
        <v>4097509</v>
      </c>
      <c r="F198" s="84"/>
      <c r="G198" s="84"/>
    </row>
    <row r="199" spans="1:7" ht="12.75" hidden="1" customHeight="1" x14ac:dyDescent="0.25">
      <c r="A199" s="94"/>
      <c r="B199" s="91"/>
      <c r="C199" s="109"/>
      <c r="D199" s="109"/>
      <c r="E199" s="109"/>
      <c r="F199" s="84"/>
      <c r="G199" s="84"/>
    </row>
    <row r="200" spans="1:7" s="133" customFormat="1" hidden="1" x14ac:dyDescent="0.2">
      <c r="A200" s="94"/>
      <c r="B200" s="98" t="s">
        <v>162</v>
      </c>
      <c r="C200" s="97"/>
      <c r="D200" s="97"/>
      <c r="E200" s="96">
        <f>'[1]9180_beruFelu'!AE58</f>
        <v>0</v>
      </c>
    </row>
    <row r="201" spans="1:7" s="133" customFormat="1" hidden="1" x14ac:dyDescent="0.2">
      <c r="A201" s="94"/>
      <c r="B201" s="98" t="s">
        <v>163</v>
      </c>
      <c r="C201" s="97"/>
      <c r="D201" s="97"/>
      <c r="E201" s="96">
        <f>'[1]9180_beruFelu'!AE65</f>
        <v>0</v>
      </c>
    </row>
    <row r="202" spans="1:7" s="133" customFormat="1" hidden="1" x14ac:dyDescent="0.2">
      <c r="A202" s="94"/>
      <c r="B202" s="98" t="s">
        <v>164</v>
      </c>
      <c r="C202" s="97"/>
      <c r="D202" s="97"/>
      <c r="E202" s="96" t="e">
        <f>#REF!</f>
        <v>#REF!</v>
      </c>
    </row>
    <row r="203" spans="1:7" s="133" customFormat="1" ht="12.75" hidden="1" customHeight="1" x14ac:dyDescent="0.2">
      <c r="A203" s="94"/>
      <c r="B203" s="134" t="s">
        <v>165</v>
      </c>
      <c r="C203" s="97"/>
      <c r="D203" s="97"/>
      <c r="E203" s="96">
        <f>'[1]9180_beruFelu'!AE70</f>
        <v>0</v>
      </c>
    </row>
    <row r="204" spans="1:7" s="133" customFormat="1" ht="12.75" hidden="1" customHeight="1" x14ac:dyDescent="0.2">
      <c r="A204" s="94"/>
      <c r="B204" s="135" t="s">
        <v>166</v>
      </c>
      <c r="C204" s="97"/>
      <c r="D204" s="97"/>
      <c r="E204" s="96">
        <f>'[1]9180_beruFelu'!AE74</f>
        <v>0</v>
      </c>
    </row>
    <row r="205" spans="1:7" ht="13.5" hidden="1" x14ac:dyDescent="0.25">
      <c r="A205" s="117"/>
      <c r="B205" s="91"/>
      <c r="C205" s="118"/>
      <c r="D205" s="118"/>
      <c r="E205" s="119"/>
    </row>
    <row r="206" spans="1:7" ht="6" hidden="1" customHeight="1" x14ac:dyDescent="0.25">
      <c r="A206" s="117"/>
      <c r="B206" s="91"/>
      <c r="C206" s="118"/>
      <c r="D206" s="118"/>
      <c r="E206" s="119"/>
    </row>
    <row r="207" spans="1:7" ht="15" customHeight="1" thickBot="1" x14ac:dyDescent="0.3">
      <c r="A207" s="117"/>
      <c r="B207" s="91"/>
      <c r="C207" s="118"/>
      <c r="D207" s="158"/>
      <c r="E207" s="119"/>
    </row>
    <row r="208" spans="1:7" ht="24" customHeight="1" thickBot="1" x14ac:dyDescent="0.25">
      <c r="A208" s="136" t="s">
        <v>45</v>
      </c>
      <c r="B208" s="137" t="s">
        <v>167</v>
      </c>
      <c r="C208" s="138">
        <f>C134+C198</f>
        <v>7903197</v>
      </c>
      <c r="D208" s="138">
        <f>D134+D198</f>
        <v>2272215</v>
      </c>
      <c r="E208" s="138">
        <f>E134+E198</f>
        <v>10187135</v>
      </c>
    </row>
    <row r="209" spans="1:8" ht="15" hidden="1" customHeight="1" x14ac:dyDescent="0.25">
      <c r="A209" s="117"/>
      <c r="B209" s="91"/>
      <c r="C209" s="118"/>
      <c r="D209" s="118"/>
      <c r="E209" s="119"/>
    </row>
    <row r="210" spans="1:8" ht="20.25" hidden="1" customHeight="1" x14ac:dyDescent="0.25">
      <c r="A210" s="85" t="s">
        <v>168</v>
      </c>
      <c r="B210" s="81" t="s">
        <v>169</v>
      </c>
      <c r="C210" s="108"/>
      <c r="D210" s="108"/>
      <c r="E210" s="139"/>
    </row>
    <row r="211" spans="1:8" ht="9.9499999999999993" hidden="1" customHeight="1" x14ac:dyDescent="0.25">
      <c r="A211" s="90"/>
      <c r="B211" s="91"/>
      <c r="C211" s="108"/>
      <c r="D211" s="108"/>
      <c r="E211" s="139"/>
    </row>
    <row r="212" spans="1:8" s="107" customFormat="1" ht="12.75" hidden="1" customHeight="1" x14ac:dyDescent="0.2">
      <c r="A212" s="94">
        <v>1</v>
      </c>
      <c r="B212" s="98" t="s">
        <v>155</v>
      </c>
      <c r="C212" s="97">
        <v>5700</v>
      </c>
      <c r="D212" s="97"/>
      <c r="E212" s="96">
        <f>'[1]8101_FU_BER'!AE64+'[1]8101_FU_BER'!AE66+'[1]8101_FU_BER'!AE161</f>
        <v>7290</v>
      </c>
      <c r="H212" s="84"/>
    </row>
    <row r="213" spans="1:8" s="107" customFormat="1" ht="12.75" hidden="1" customHeight="1" x14ac:dyDescent="0.2">
      <c r="A213" s="94">
        <v>2</v>
      </c>
      <c r="B213" s="114" t="s">
        <v>170</v>
      </c>
      <c r="C213" s="97">
        <v>17304</v>
      </c>
      <c r="D213" s="97"/>
      <c r="E213" s="96">
        <f>'[1]8402 OK'!AE39</f>
        <v>44317</v>
      </c>
      <c r="H213" s="84"/>
    </row>
    <row r="214" spans="1:8" s="107" customFormat="1" ht="12.75" hidden="1" customHeight="1" x14ac:dyDescent="0.2">
      <c r="A214" s="94">
        <v>3</v>
      </c>
      <c r="B214" s="98" t="s">
        <v>171</v>
      </c>
      <c r="C214" s="97">
        <v>14491</v>
      </c>
      <c r="D214" s="97"/>
      <c r="E214" s="96">
        <f>'[1]8402 OK'!AE58</f>
        <v>22685</v>
      </c>
      <c r="H214" s="84"/>
    </row>
    <row r="215" spans="1:8" s="107" customFormat="1" ht="12.75" hidden="1" customHeight="1" x14ac:dyDescent="0.2">
      <c r="A215" s="94">
        <v>4</v>
      </c>
      <c r="B215" s="114" t="s">
        <v>172</v>
      </c>
      <c r="C215" s="97">
        <v>4310</v>
      </c>
      <c r="D215" s="97"/>
      <c r="E215" s="96">
        <f>'[1]8101_FU_BER'!AE139+'[1]8402 OK'!AE69</f>
        <v>4726</v>
      </c>
      <c r="H215" s="84"/>
    </row>
    <row r="216" spans="1:8" s="107" customFormat="1" ht="12.75" hidden="1" customHeight="1" x14ac:dyDescent="0.2">
      <c r="A216" s="94">
        <v>5</v>
      </c>
      <c r="B216" s="113" t="s">
        <v>173</v>
      </c>
      <c r="C216" s="97">
        <v>8636</v>
      </c>
      <c r="D216" s="97"/>
      <c r="E216" s="96">
        <f>'[1]8402 OK'!AE77</f>
        <v>10403</v>
      </c>
      <c r="H216" s="84"/>
    </row>
    <row r="217" spans="1:8" s="107" customFormat="1" ht="12.75" hidden="1" customHeight="1" x14ac:dyDescent="0.2">
      <c r="A217" s="94">
        <v>6</v>
      </c>
      <c r="B217" s="114" t="s">
        <v>174</v>
      </c>
      <c r="C217" s="97">
        <v>36297</v>
      </c>
      <c r="D217" s="97"/>
      <c r="E217" s="96">
        <f>'[1]8402 OK'!AE83</f>
        <v>36297</v>
      </c>
      <c r="H217" s="84"/>
    </row>
    <row r="218" spans="1:8" s="107" customFormat="1" ht="12.75" hidden="1" customHeight="1" x14ac:dyDescent="0.2">
      <c r="A218" s="94">
        <v>7</v>
      </c>
      <c r="B218" s="114" t="s">
        <v>175</v>
      </c>
      <c r="C218" s="97">
        <v>59500</v>
      </c>
      <c r="D218" s="97"/>
      <c r="E218" s="96">
        <f>'[1]8402 OK'!AE50</f>
        <v>64326</v>
      </c>
      <c r="H218" s="84"/>
    </row>
    <row r="219" spans="1:8" s="107" customFormat="1" ht="12.75" hidden="1" customHeight="1" x14ac:dyDescent="0.2">
      <c r="A219" s="94">
        <v>8</v>
      </c>
      <c r="B219" s="98" t="s">
        <v>176</v>
      </c>
      <c r="C219" s="97">
        <v>1905</v>
      </c>
      <c r="D219" s="97"/>
      <c r="E219" s="96">
        <f>'[1]8402 OK'!AE94</f>
        <v>1905</v>
      </c>
      <c r="H219" s="84"/>
    </row>
    <row r="220" spans="1:8" s="107" customFormat="1" ht="12.75" hidden="1" customHeight="1" x14ac:dyDescent="0.2">
      <c r="A220" s="94">
        <v>9</v>
      </c>
      <c r="B220" s="98" t="s">
        <v>177</v>
      </c>
      <c r="C220" s="96">
        <v>13500</v>
      </c>
      <c r="D220" s="96"/>
      <c r="E220" s="96">
        <f>'[1]8101_FU_BER'!AE54</f>
        <v>15550</v>
      </c>
      <c r="H220" s="84"/>
    </row>
    <row r="221" spans="1:8" s="107" customFormat="1" ht="12.75" hidden="1" customHeight="1" x14ac:dyDescent="0.2">
      <c r="A221" s="94">
        <v>10</v>
      </c>
      <c r="B221" s="98" t="s">
        <v>178</v>
      </c>
      <c r="C221" s="97">
        <v>14478</v>
      </c>
      <c r="D221" s="97"/>
      <c r="E221" s="96">
        <f>'[1]8402 OK'!AE100</f>
        <v>17374</v>
      </c>
      <c r="H221" s="84"/>
    </row>
    <row r="222" spans="1:8" s="107" customFormat="1" ht="12.75" hidden="1" customHeight="1" x14ac:dyDescent="0.2">
      <c r="A222" s="94">
        <v>11</v>
      </c>
      <c r="B222" s="98" t="s">
        <v>89</v>
      </c>
      <c r="C222" s="97">
        <v>10176</v>
      </c>
      <c r="D222" s="97"/>
      <c r="E222" s="96">
        <f>'[1]8101_FU_BER'!AE87+'[1]8101_FU_BER'!AE174</f>
        <v>10216</v>
      </c>
      <c r="H222" s="84"/>
    </row>
    <row r="223" spans="1:8" s="107" customFormat="1" ht="12.75" hidden="1" customHeight="1" x14ac:dyDescent="0.2">
      <c r="A223" s="94">
        <v>12</v>
      </c>
      <c r="B223" s="98" t="s">
        <v>179</v>
      </c>
      <c r="C223" s="97">
        <v>3032</v>
      </c>
      <c r="D223" s="97"/>
      <c r="E223" s="96">
        <f>'[1]8101_FU_BER'!AE154</f>
        <v>3032</v>
      </c>
      <c r="H223" s="84"/>
    </row>
    <row r="224" spans="1:8" s="107" customFormat="1" ht="12.75" hidden="1" customHeight="1" x14ac:dyDescent="0.2">
      <c r="A224" s="94">
        <v>13</v>
      </c>
      <c r="B224" s="114" t="s">
        <v>180</v>
      </c>
      <c r="C224" s="97">
        <v>2540</v>
      </c>
      <c r="D224" s="97"/>
      <c r="E224" s="96">
        <f>'[1]8402 OK'!AE125</f>
        <v>2540</v>
      </c>
      <c r="H224" s="84"/>
    </row>
    <row r="225" spans="1:8" s="107" customFormat="1" ht="12.75" hidden="1" customHeight="1" x14ac:dyDescent="0.2">
      <c r="A225" s="94">
        <v>14</v>
      </c>
      <c r="B225" s="98" t="s">
        <v>181</v>
      </c>
      <c r="C225" s="97">
        <v>2500</v>
      </c>
      <c r="D225" s="97"/>
      <c r="E225" s="96">
        <f>'[1]8101_FU_BER'!AE74</f>
        <v>2500</v>
      </c>
      <c r="H225" s="84"/>
    </row>
    <row r="226" spans="1:8" s="107" customFormat="1" ht="12.75" hidden="1" customHeight="1" x14ac:dyDescent="0.2">
      <c r="A226" s="94">
        <v>15</v>
      </c>
      <c r="B226" s="98" t="s">
        <v>183</v>
      </c>
      <c r="C226" s="97">
        <v>1270</v>
      </c>
      <c r="D226" s="97"/>
      <c r="E226" s="96">
        <f>'[1]8101_FU_BER'!AE65</f>
        <v>5080</v>
      </c>
      <c r="H226" s="84"/>
    </row>
    <row r="227" spans="1:8" s="107" customFormat="1" ht="12.75" hidden="1" customHeight="1" x14ac:dyDescent="0.2">
      <c r="A227" s="94">
        <v>16</v>
      </c>
      <c r="B227" s="114" t="s">
        <v>187</v>
      </c>
      <c r="C227" s="97">
        <v>2976</v>
      </c>
      <c r="D227" s="97"/>
      <c r="E227" s="96">
        <f>'[1]8402 OK'!AE110</f>
        <v>8374</v>
      </c>
      <c r="H227" s="84"/>
    </row>
    <row r="228" spans="1:8" s="107" customFormat="1" ht="12.75" hidden="1" customHeight="1" x14ac:dyDescent="0.2">
      <c r="A228" s="94">
        <v>17</v>
      </c>
      <c r="B228" s="114" t="s">
        <v>245</v>
      </c>
      <c r="C228" s="97">
        <v>2500</v>
      </c>
      <c r="D228" s="97"/>
      <c r="E228" s="96">
        <f>'[1]8101_FU_BER'!AE98</f>
        <v>3860</v>
      </c>
      <c r="H228" s="84"/>
    </row>
    <row r="229" spans="1:8" s="107" customFormat="1" ht="12.75" hidden="1" customHeight="1" x14ac:dyDescent="0.2">
      <c r="A229" s="94">
        <v>18</v>
      </c>
      <c r="B229" s="98" t="s">
        <v>128</v>
      </c>
      <c r="C229" s="97">
        <v>10512</v>
      </c>
      <c r="D229" s="97"/>
      <c r="E229" s="96">
        <f>'[1]8101_FU_BER'!AE128</f>
        <v>18985</v>
      </c>
      <c r="H229" s="84"/>
    </row>
    <row r="230" spans="1:8" s="107" customFormat="1" ht="12.75" hidden="1" customHeight="1" x14ac:dyDescent="0.2">
      <c r="A230" s="94">
        <v>19</v>
      </c>
      <c r="B230" s="98" t="s">
        <v>246</v>
      </c>
      <c r="C230" s="97">
        <v>2450</v>
      </c>
      <c r="D230" s="97"/>
      <c r="E230" s="96">
        <f>'[1]8101_FU_BER'!AE92+'[1]8101_FU_BER'!AE93</f>
        <v>2450</v>
      </c>
      <c r="H230" s="84"/>
    </row>
    <row r="231" spans="1:8" s="107" customFormat="1" ht="12.75" hidden="1" customHeight="1" x14ac:dyDescent="0.2">
      <c r="A231" s="94">
        <v>20</v>
      </c>
      <c r="B231" s="114" t="s">
        <v>95</v>
      </c>
      <c r="C231" s="97">
        <v>2921</v>
      </c>
      <c r="D231" s="97"/>
      <c r="E231" s="96">
        <f>'[1]8402 OK'!AE82</f>
        <v>23696</v>
      </c>
      <c r="H231" s="84"/>
    </row>
    <row r="232" spans="1:8" s="107" customFormat="1" ht="12.75" hidden="1" customHeight="1" x14ac:dyDescent="0.2">
      <c r="A232" s="94">
        <v>21</v>
      </c>
      <c r="B232" s="113" t="s">
        <v>247</v>
      </c>
      <c r="C232" s="97">
        <v>0</v>
      </c>
      <c r="D232" s="97"/>
      <c r="E232" s="96">
        <f>'[1]8401 Ép.Fejl.O.'!AE35</f>
        <v>2579</v>
      </c>
      <c r="H232" s="84"/>
    </row>
    <row r="233" spans="1:8" s="107" customFormat="1" ht="12.75" hidden="1" customHeight="1" x14ac:dyDescent="0.2">
      <c r="A233" s="94">
        <v>22</v>
      </c>
      <c r="B233" s="113" t="s">
        <v>188</v>
      </c>
      <c r="C233" s="97">
        <v>0</v>
      </c>
      <c r="D233" s="97"/>
      <c r="E233" s="96">
        <f>'[1]8101_FU_BER'!AE145+'[1]8402 OK'!AE131</f>
        <v>47</v>
      </c>
      <c r="H233" s="84"/>
    </row>
    <row r="234" spans="1:8" s="107" customFormat="1" ht="12.75" hidden="1" customHeight="1" x14ac:dyDescent="0.2">
      <c r="A234" s="94">
        <v>23</v>
      </c>
      <c r="B234" s="98" t="s">
        <v>248</v>
      </c>
      <c r="C234" s="97">
        <v>0</v>
      </c>
      <c r="D234" s="97"/>
      <c r="E234" s="96">
        <f>'[1]8101_FU_BER'!AE101+'[1]8101_FU_BER'!AE102</f>
        <v>485</v>
      </c>
      <c r="H234" s="84"/>
    </row>
    <row r="235" spans="1:8" s="107" customFormat="1" ht="12.75" hidden="1" customHeight="1" x14ac:dyDescent="0.2">
      <c r="A235" s="94">
        <v>24</v>
      </c>
      <c r="B235" s="98" t="s">
        <v>249</v>
      </c>
      <c r="C235" s="97">
        <v>0</v>
      </c>
      <c r="D235" s="97"/>
      <c r="E235" s="96">
        <f>'[1]8402 OK'!AE145</f>
        <v>6200</v>
      </c>
      <c r="H235" s="84"/>
    </row>
    <row r="236" spans="1:8" s="107" customFormat="1" ht="12.75" hidden="1" customHeight="1" x14ac:dyDescent="0.2">
      <c r="A236" s="94">
        <v>25</v>
      </c>
      <c r="B236" s="114" t="s">
        <v>184</v>
      </c>
      <c r="C236" s="97">
        <v>0</v>
      </c>
      <c r="D236" s="97"/>
      <c r="E236" s="96">
        <f>'[1]8101_FU_BER'!AE97</f>
        <v>1200</v>
      </c>
      <c r="H236" s="84"/>
    </row>
    <row r="237" spans="1:8" s="107" customFormat="1" ht="12.75" hidden="1" customHeight="1" x14ac:dyDescent="0.2">
      <c r="A237" s="94">
        <v>26</v>
      </c>
      <c r="B237" s="98" t="s">
        <v>185</v>
      </c>
      <c r="C237" s="97">
        <v>0</v>
      </c>
      <c r="D237" s="97"/>
      <c r="E237" s="96">
        <f>'[1]8101_FU_BER'!AE94</f>
        <v>577</v>
      </c>
      <c r="H237" s="84"/>
    </row>
    <row r="238" spans="1:8" s="107" customFormat="1" ht="12.75" hidden="1" customHeight="1" x14ac:dyDescent="0.2">
      <c r="A238" s="94">
        <v>27</v>
      </c>
      <c r="B238" s="98" t="s">
        <v>250</v>
      </c>
      <c r="C238" s="97">
        <v>0</v>
      </c>
      <c r="D238" s="97"/>
      <c r="E238" s="96">
        <f>'[1]8101_FU_BER'!AE95</f>
        <v>1100</v>
      </c>
      <c r="H238" s="84"/>
    </row>
    <row r="239" spans="1:8" s="107" customFormat="1" ht="12.75" hidden="1" customHeight="1" x14ac:dyDescent="0.2">
      <c r="A239" s="94"/>
      <c r="B239" s="114" t="s">
        <v>182</v>
      </c>
      <c r="C239" s="97">
        <v>0</v>
      </c>
      <c r="D239" s="97"/>
      <c r="E239" s="96">
        <f>'[1]8101_FU_BER'!AE100</f>
        <v>0</v>
      </c>
      <c r="H239" s="84"/>
    </row>
    <row r="240" spans="1:8" s="107" customFormat="1" ht="12.75" hidden="1" customHeight="1" x14ac:dyDescent="0.2">
      <c r="A240" s="94"/>
      <c r="B240" s="98" t="s">
        <v>186</v>
      </c>
      <c r="C240" s="97">
        <v>0</v>
      </c>
      <c r="D240" s="97"/>
      <c r="E240" s="96">
        <f>'[1]8401 Ép.Fejl.O.'!AE29</f>
        <v>0</v>
      </c>
      <c r="H240" s="84"/>
    </row>
    <row r="241" spans="1:8" s="107" customFormat="1" ht="12.75" hidden="1" customHeight="1" x14ac:dyDescent="0.2">
      <c r="A241" s="94"/>
      <c r="B241" s="114" t="s">
        <v>189</v>
      </c>
      <c r="C241" s="97">
        <v>0</v>
      </c>
      <c r="D241" s="97"/>
      <c r="E241" s="96">
        <f>'[1]8101_FU_BER'!AE103</f>
        <v>0</v>
      </c>
      <c r="H241" s="84"/>
    </row>
    <row r="242" spans="1:8" s="107" customFormat="1" ht="12.75" hidden="1" customHeight="1" x14ac:dyDescent="0.2">
      <c r="A242" s="94"/>
      <c r="B242" s="113" t="s">
        <v>190</v>
      </c>
      <c r="C242" s="97">
        <v>0</v>
      </c>
      <c r="D242" s="97"/>
      <c r="E242" s="96">
        <f>'[1]8101_FU_BER'!AE67+'[1]8101_FU_BER'!AE68</f>
        <v>0</v>
      </c>
      <c r="H242" s="84"/>
    </row>
    <row r="243" spans="1:8" s="107" customFormat="1" ht="12.75" hidden="1" customHeight="1" x14ac:dyDescent="0.2">
      <c r="A243" s="94"/>
      <c r="B243" s="98" t="s">
        <v>191</v>
      </c>
      <c r="C243" s="97">
        <v>0</v>
      </c>
      <c r="D243" s="97"/>
      <c r="E243" s="96">
        <f>'[1]8101_FU_BER'!AE168</f>
        <v>0</v>
      </c>
      <c r="H243" s="84"/>
    </row>
    <row r="244" spans="1:8" s="107" customFormat="1" ht="12.75" hidden="1" customHeight="1" x14ac:dyDescent="0.2">
      <c r="A244" s="94"/>
      <c r="B244" s="114" t="s">
        <v>192</v>
      </c>
      <c r="C244" s="97">
        <v>0</v>
      </c>
      <c r="D244" s="97"/>
      <c r="E244" s="96">
        <f>'[1]8101_FU_BER'!AE104</f>
        <v>0</v>
      </c>
      <c r="H244" s="84"/>
    </row>
    <row r="245" spans="1:8" s="107" customFormat="1" ht="12.75" hidden="1" customHeight="1" x14ac:dyDescent="0.2">
      <c r="A245" s="94"/>
      <c r="B245" s="114" t="s">
        <v>193</v>
      </c>
      <c r="C245" s="97">
        <v>0</v>
      </c>
      <c r="D245" s="97"/>
      <c r="E245" s="96">
        <f>'[1]8402 OK'!AE168</f>
        <v>0</v>
      </c>
      <c r="H245" s="84"/>
    </row>
    <row r="246" spans="1:8" s="107" customFormat="1" ht="12.75" hidden="1" customHeight="1" x14ac:dyDescent="0.2">
      <c r="A246" s="94"/>
      <c r="B246" s="98" t="s">
        <v>194</v>
      </c>
      <c r="C246" s="97">
        <v>0</v>
      </c>
      <c r="D246" s="97"/>
      <c r="E246" s="96">
        <f>'[1]8020 OK'!AE50</f>
        <v>0</v>
      </c>
      <c r="H246" s="84"/>
    </row>
    <row r="247" spans="1:8" s="107" customFormat="1" ht="12.75" hidden="1" customHeight="1" x14ac:dyDescent="0.2">
      <c r="A247" s="94"/>
      <c r="B247" s="98" t="s">
        <v>195</v>
      </c>
      <c r="C247" s="97">
        <v>0</v>
      </c>
      <c r="D247" s="97"/>
      <c r="E247" s="96">
        <f>'[1]8020 OK'!AE60</f>
        <v>0</v>
      </c>
      <c r="H247" s="84"/>
    </row>
    <row r="248" spans="1:8" s="107" customFormat="1" ht="12.75" hidden="1" customHeight="1" x14ac:dyDescent="0.2">
      <c r="A248" s="94"/>
      <c r="B248" s="98" t="s">
        <v>196</v>
      </c>
      <c r="C248" s="97">
        <v>0</v>
      </c>
      <c r="D248" s="97"/>
      <c r="E248" s="96">
        <f>'[1]8101_FU_BER'!AE122</f>
        <v>0</v>
      </c>
      <c r="H248" s="84"/>
    </row>
    <row r="249" spans="1:8" s="107" customFormat="1" ht="12.75" hidden="1" customHeight="1" x14ac:dyDescent="0.2">
      <c r="A249" s="94"/>
      <c r="B249" s="114" t="s">
        <v>197</v>
      </c>
      <c r="C249" s="97">
        <v>0</v>
      </c>
      <c r="D249" s="97"/>
      <c r="E249" s="96">
        <f>'[1]8101_FU_BER'!AE96</f>
        <v>0</v>
      </c>
      <c r="H249" s="84"/>
    </row>
    <row r="250" spans="1:8" s="107" customFormat="1" ht="12.75" hidden="1" customHeight="1" x14ac:dyDescent="0.2">
      <c r="A250" s="94"/>
      <c r="B250" s="98" t="s">
        <v>198</v>
      </c>
      <c r="C250" s="97">
        <v>0</v>
      </c>
      <c r="D250" s="97"/>
      <c r="E250" s="96">
        <f>'[1]8101_FU_BER'!AE106</f>
        <v>0</v>
      </c>
      <c r="H250" s="84"/>
    </row>
    <row r="251" spans="1:8" s="107" customFormat="1" ht="12.75" hidden="1" customHeight="1" x14ac:dyDescent="0.2">
      <c r="A251" s="94"/>
      <c r="B251" s="98" t="s">
        <v>199</v>
      </c>
      <c r="C251" s="96">
        <v>0</v>
      </c>
      <c r="D251" s="96"/>
      <c r="E251" s="96">
        <v>0</v>
      </c>
      <c r="H251" s="84"/>
    </row>
    <row r="252" spans="1:8" s="107" customFormat="1" ht="12.75" hidden="1" customHeight="1" x14ac:dyDescent="0.2">
      <c r="A252" s="94"/>
      <c r="B252" s="98" t="s">
        <v>200</v>
      </c>
      <c r="C252" s="97">
        <v>0</v>
      </c>
      <c r="D252" s="97"/>
      <c r="E252" s="96">
        <f>'[1]8402 OK'!AE159+'[1]8402 OK'!AE160</f>
        <v>0</v>
      </c>
      <c r="H252" s="84"/>
    </row>
    <row r="253" spans="1:8" s="107" customFormat="1" ht="12.75" hidden="1" customHeight="1" x14ac:dyDescent="0.2">
      <c r="A253" s="94"/>
      <c r="B253" s="113" t="s">
        <v>201</v>
      </c>
      <c r="C253" s="97">
        <v>0</v>
      </c>
      <c r="D253" s="97"/>
      <c r="E253" s="96">
        <f>'[1]8402 OK'!AE155</f>
        <v>0</v>
      </c>
      <c r="H253" s="84"/>
    </row>
    <row r="254" spans="1:8" s="107" customFormat="1" ht="12.75" hidden="1" customHeight="1" x14ac:dyDescent="0.2">
      <c r="A254" s="94"/>
      <c r="B254" s="114" t="s">
        <v>202</v>
      </c>
      <c r="C254" s="97">
        <v>0</v>
      </c>
      <c r="D254" s="97"/>
      <c r="E254" s="96">
        <f>'[1]8101_FU_BER'!AE183</f>
        <v>0</v>
      </c>
      <c r="H254" s="84"/>
    </row>
    <row r="255" spans="1:8" s="107" customFormat="1" ht="12.75" hidden="1" customHeight="1" x14ac:dyDescent="0.2">
      <c r="A255" s="94"/>
      <c r="B255" s="113"/>
      <c r="C255" s="97"/>
      <c r="D255" s="97"/>
      <c r="E255" s="96"/>
      <c r="H255" s="84"/>
    </row>
    <row r="256" spans="1:8" s="107" customFormat="1" ht="9.9499999999999993" hidden="1" customHeight="1" thickBot="1" x14ac:dyDescent="0.25">
      <c r="A256" s="94"/>
      <c r="B256" s="98"/>
      <c r="C256" s="97"/>
      <c r="D256" s="97"/>
      <c r="E256" s="96"/>
      <c r="H256" s="84"/>
    </row>
    <row r="257" spans="1:8" s="107" customFormat="1" ht="24" hidden="1" customHeight="1" thickBot="1" x14ac:dyDescent="0.25">
      <c r="A257" s="136" t="s">
        <v>203</v>
      </c>
      <c r="B257" s="137" t="s">
        <v>28</v>
      </c>
      <c r="C257" s="141">
        <f>SUM(C212:C256)</f>
        <v>216998</v>
      </c>
      <c r="D257" s="141"/>
      <c r="E257" s="140">
        <f>SUM(E212:E256)</f>
        <v>317794</v>
      </c>
      <c r="H257" s="84"/>
    </row>
    <row r="258" spans="1:8" s="107" customFormat="1" x14ac:dyDescent="0.2">
      <c r="A258"/>
      <c r="B258" s="142"/>
      <c r="E258" s="143"/>
      <c r="H258" s="84"/>
    </row>
    <row r="259" spans="1:8" s="107" customFormat="1" x14ac:dyDescent="0.2">
      <c r="A259"/>
      <c r="B259" s="142"/>
      <c r="C259" s="143"/>
      <c r="D259" s="143"/>
      <c r="E259" s="144"/>
      <c r="H259" s="84"/>
    </row>
    <row r="260" spans="1:8" s="107" customFormat="1" x14ac:dyDescent="0.2">
      <c r="A260"/>
      <c r="B260" s="142"/>
      <c r="C260" s="143"/>
      <c r="D260" s="144"/>
      <c r="E260" s="143"/>
      <c r="H260" s="84"/>
    </row>
    <row r="261" spans="1:8" s="107" customFormat="1" x14ac:dyDescent="0.2">
      <c r="A261"/>
      <c r="B261" s="142"/>
      <c r="C261" s="143"/>
      <c r="D261" s="143"/>
      <c r="E261" s="143"/>
      <c r="H261" s="84"/>
    </row>
    <row r="262" spans="1:8" s="107" customFormat="1" x14ac:dyDescent="0.2">
      <c r="A262"/>
      <c r="B262" s="142"/>
      <c r="C262" s="143"/>
      <c r="D262" s="143"/>
      <c r="E262" s="144"/>
      <c r="H262" s="84"/>
    </row>
    <row r="263" spans="1:8" s="107" customFormat="1" x14ac:dyDescent="0.2">
      <c r="A263"/>
      <c r="B263" s="142"/>
      <c r="C263" s="143"/>
      <c r="D263" s="143"/>
      <c r="E263" s="143"/>
      <c r="H263" s="84"/>
    </row>
    <row r="264" spans="1:8" s="107" customFormat="1" x14ac:dyDescent="0.2">
      <c r="A264"/>
      <c r="B264" s="142"/>
      <c r="C264" s="143"/>
      <c r="D264" s="143"/>
      <c r="E264" s="143"/>
      <c r="H264" s="84"/>
    </row>
    <row r="265" spans="1:8" s="107" customFormat="1" x14ac:dyDescent="0.2">
      <c r="A265"/>
      <c r="B265" s="142"/>
      <c r="C265" s="143"/>
      <c r="D265" s="143"/>
      <c r="E265" s="143"/>
      <c r="H265" s="84"/>
    </row>
    <row r="266" spans="1:8" s="107" customFormat="1" x14ac:dyDescent="0.2">
      <c r="A266"/>
      <c r="B266" s="142"/>
      <c r="C266" s="143"/>
      <c r="D266" s="143"/>
      <c r="E266" s="143"/>
      <c r="H266" s="84"/>
    </row>
    <row r="267" spans="1:8" s="107" customFormat="1" x14ac:dyDescent="0.2">
      <c r="A267"/>
      <c r="B267" s="142"/>
      <c r="C267" s="143"/>
      <c r="D267" s="143"/>
      <c r="E267" s="143"/>
      <c r="H267" s="84"/>
    </row>
    <row r="268" spans="1:8" s="107" customFormat="1" x14ac:dyDescent="0.2">
      <c r="A268"/>
      <c r="B268" s="142"/>
      <c r="C268" s="143"/>
      <c r="D268" s="143"/>
      <c r="E268" s="143"/>
      <c r="H268" s="84"/>
    </row>
    <row r="269" spans="1:8" s="107" customFormat="1" x14ac:dyDescent="0.2">
      <c r="A269"/>
      <c r="B269" s="142"/>
      <c r="C269" s="143"/>
      <c r="D269" s="143"/>
      <c r="E269" s="143"/>
      <c r="H269" s="84"/>
    </row>
    <row r="270" spans="1:8" s="107" customFormat="1" x14ac:dyDescent="0.2">
      <c r="A270"/>
      <c r="B270" s="142"/>
      <c r="C270" s="143"/>
      <c r="D270" s="143"/>
      <c r="E270" s="143"/>
      <c r="H270" s="84"/>
    </row>
    <row r="271" spans="1:8" s="107" customFormat="1" x14ac:dyDescent="0.2">
      <c r="A271"/>
      <c r="B271" s="142"/>
      <c r="C271" s="143"/>
      <c r="D271" s="143"/>
      <c r="E271" s="143"/>
      <c r="H271" s="84"/>
    </row>
    <row r="272" spans="1:8" s="107" customFormat="1" x14ac:dyDescent="0.2">
      <c r="A272"/>
      <c r="B272" s="142"/>
      <c r="C272" s="143"/>
      <c r="D272" s="143"/>
      <c r="E272" s="143"/>
      <c r="H272" s="84"/>
    </row>
    <row r="273" spans="1:8" s="107" customFormat="1" x14ac:dyDescent="0.2">
      <c r="A273"/>
      <c r="B273" s="142"/>
      <c r="C273" s="143"/>
      <c r="D273" s="143"/>
      <c r="E273" s="143"/>
      <c r="H273" s="84"/>
    </row>
    <row r="274" spans="1:8" s="107" customFormat="1" x14ac:dyDescent="0.2">
      <c r="A274"/>
      <c r="B274" s="142"/>
      <c r="C274" s="143"/>
      <c r="D274" s="143"/>
      <c r="E274" s="143"/>
      <c r="H274" s="84"/>
    </row>
    <row r="275" spans="1:8" s="107" customFormat="1" x14ac:dyDescent="0.2">
      <c r="A275"/>
      <c r="B275" s="142"/>
      <c r="C275" s="143"/>
      <c r="D275" s="143"/>
      <c r="E275" s="143"/>
      <c r="H275" s="84"/>
    </row>
    <row r="276" spans="1:8" s="107" customFormat="1" x14ac:dyDescent="0.2">
      <c r="A276"/>
      <c r="B276" s="142"/>
      <c r="C276" s="143"/>
      <c r="D276" s="143"/>
      <c r="E276" s="143"/>
      <c r="H276" s="84"/>
    </row>
    <row r="277" spans="1:8" s="107" customFormat="1" x14ac:dyDescent="0.2">
      <c r="A277"/>
      <c r="B277" s="142"/>
      <c r="C277" s="143"/>
      <c r="D277" s="143"/>
      <c r="E277" s="143"/>
      <c r="H277" s="84"/>
    </row>
    <row r="278" spans="1:8" s="107" customFormat="1" x14ac:dyDescent="0.2">
      <c r="A278"/>
      <c r="B278" s="142"/>
      <c r="C278" s="143"/>
      <c r="D278" s="143"/>
      <c r="E278" s="143"/>
      <c r="H278" s="84"/>
    </row>
    <row r="279" spans="1:8" s="107" customFormat="1" x14ac:dyDescent="0.2">
      <c r="A279"/>
      <c r="B279" s="142"/>
      <c r="C279" s="143"/>
      <c r="D279" s="143"/>
      <c r="E279" s="143"/>
      <c r="H279" s="84"/>
    </row>
    <row r="280" spans="1:8" s="107" customFormat="1" x14ac:dyDescent="0.2">
      <c r="A280"/>
      <c r="B280" s="142"/>
      <c r="C280" s="143"/>
      <c r="D280" s="143"/>
      <c r="E280" s="143"/>
      <c r="H280" s="84"/>
    </row>
    <row r="281" spans="1:8" s="107" customFormat="1" x14ac:dyDescent="0.2">
      <c r="A281"/>
      <c r="B281" s="142"/>
      <c r="C281" s="143"/>
      <c r="D281" s="143"/>
      <c r="E281" s="143"/>
      <c r="H281" s="84"/>
    </row>
    <row r="282" spans="1:8" s="107" customFormat="1" x14ac:dyDescent="0.2">
      <c r="A282"/>
      <c r="B282" s="142"/>
      <c r="C282" s="143"/>
      <c r="D282" s="143"/>
      <c r="E282" s="143"/>
      <c r="H282" s="84"/>
    </row>
    <row r="283" spans="1:8" s="107" customFormat="1" x14ac:dyDescent="0.2">
      <c r="A283"/>
      <c r="B283" s="142"/>
      <c r="C283" s="143"/>
      <c r="D283" s="143"/>
      <c r="E283" s="143"/>
      <c r="H283" s="84"/>
    </row>
    <row r="284" spans="1:8" s="107" customFormat="1" x14ac:dyDescent="0.2">
      <c r="A284"/>
      <c r="B284" s="142"/>
      <c r="C284" s="143"/>
      <c r="D284" s="143"/>
      <c r="E284" s="143"/>
      <c r="H284" s="84"/>
    </row>
    <row r="285" spans="1:8" s="107" customFormat="1" x14ac:dyDescent="0.2">
      <c r="A285"/>
      <c r="B285" s="142"/>
      <c r="C285" s="143"/>
      <c r="D285" s="143"/>
      <c r="E285" s="143"/>
      <c r="H285" s="84"/>
    </row>
    <row r="286" spans="1:8" s="107" customFormat="1" x14ac:dyDescent="0.2">
      <c r="A286"/>
      <c r="B286" s="142"/>
      <c r="C286" s="143"/>
      <c r="D286" s="143"/>
      <c r="E286" s="143"/>
      <c r="H286" s="84"/>
    </row>
    <row r="287" spans="1:8" s="107" customFormat="1" x14ac:dyDescent="0.2">
      <c r="A287"/>
      <c r="B287" s="142"/>
      <c r="C287" s="143"/>
      <c r="D287" s="143"/>
      <c r="E287" s="143"/>
      <c r="H287" s="84"/>
    </row>
    <row r="288" spans="1:8" s="107" customFormat="1" x14ac:dyDescent="0.2">
      <c r="A288"/>
      <c r="B288" s="142"/>
      <c r="C288" s="143"/>
      <c r="D288" s="143"/>
      <c r="E288" s="143"/>
      <c r="H288" s="84"/>
    </row>
    <row r="289" spans="1:8" s="107" customFormat="1" x14ac:dyDescent="0.2">
      <c r="A289"/>
      <c r="B289" s="142"/>
      <c r="C289" s="143"/>
      <c r="D289" s="143"/>
      <c r="E289" s="143"/>
      <c r="H289" s="84"/>
    </row>
    <row r="290" spans="1:8" s="107" customFormat="1" x14ac:dyDescent="0.2">
      <c r="A290"/>
      <c r="B290" s="142"/>
      <c r="C290" s="143"/>
      <c r="D290" s="143"/>
      <c r="E290" s="143"/>
      <c r="H290" s="84"/>
    </row>
    <row r="291" spans="1:8" s="107" customFormat="1" x14ac:dyDescent="0.2">
      <c r="A291"/>
      <c r="B291" s="142"/>
      <c r="C291" s="143"/>
      <c r="D291" s="143"/>
      <c r="E291" s="143"/>
      <c r="H291" s="84"/>
    </row>
    <row r="292" spans="1:8" s="107" customFormat="1" x14ac:dyDescent="0.2">
      <c r="A292"/>
      <c r="B292" s="142"/>
      <c r="C292" s="143"/>
      <c r="D292" s="143"/>
      <c r="E292" s="143"/>
      <c r="H292" s="84"/>
    </row>
    <row r="293" spans="1:8" s="107" customFormat="1" x14ac:dyDescent="0.2">
      <c r="A293"/>
      <c r="B293" s="142"/>
      <c r="C293" s="143"/>
      <c r="D293" s="143"/>
      <c r="E293" s="143"/>
      <c r="H293" s="84"/>
    </row>
    <row r="294" spans="1:8" s="107" customFormat="1" x14ac:dyDescent="0.2">
      <c r="A294"/>
      <c r="B294" s="142"/>
      <c r="C294" s="143"/>
      <c r="D294" s="143"/>
      <c r="E294" s="143"/>
      <c r="H294" s="84"/>
    </row>
    <row r="295" spans="1:8" s="107" customFormat="1" x14ac:dyDescent="0.2">
      <c r="A295"/>
      <c r="B295" s="142"/>
      <c r="C295" s="143"/>
      <c r="D295" s="143"/>
      <c r="E295" s="143"/>
      <c r="H295" s="84"/>
    </row>
    <row r="296" spans="1:8" s="107" customFormat="1" x14ac:dyDescent="0.2">
      <c r="A296"/>
      <c r="B296" s="142"/>
      <c r="C296" s="143"/>
      <c r="D296" s="143"/>
      <c r="E296" s="143"/>
      <c r="H296" s="84"/>
    </row>
    <row r="297" spans="1:8" s="107" customFormat="1" x14ac:dyDescent="0.2">
      <c r="A297"/>
      <c r="B297" s="142"/>
      <c r="C297" s="143"/>
      <c r="D297" s="143"/>
      <c r="E297" s="143"/>
      <c r="H297" s="84"/>
    </row>
    <row r="298" spans="1:8" s="107" customFormat="1" x14ac:dyDescent="0.2">
      <c r="A298"/>
      <c r="B298" s="142"/>
      <c r="C298" s="143"/>
      <c r="D298" s="143"/>
      <c r="E298" s="143"/>
      <c r="H298" s="84"/>
    </row>
    <row r="299" spans="1:8" s="107" customFormat="1" x14ac:dyDescent="0.2">
      <c r="A299"/>
      <c r="B299" s="142"/>
      <c r="C299" s="143"/>
      <c r="D299" s="143"/>
      <c r="E299" s="143"/>
      <c r="H299" s="84"/>
    </row>
    <row r="300" spans="1:8" s="107" customFormat="1" x14ac:dyDescent="0.2">
      <c r="A300"/>
      <c r="B300" s="142"/>
      <c r="C300" s="143"/>
      <c r="D300" s="143"/>
      <c r="E300" s="143"/>
      <c r="H300" s="84"/>
    </row>
    <row r="301" spans="1:8" s="107" customFormat="1" x14ac:dyDescent="0.2">
      <c r="A301"/>
      <c r="B301" s="142"/>
      <c r="C301" s="143"/>
      <c r="D301" s="143"/>
      <c r="E301" s="143"/>
      <c r="H301" s="84"/>
    </row>
    <row r="302" spans="1:8" s="107" customFormat="1" x14ac:dyDescent="0.2">
      <c r="A302"/>
      <c r="B302" s="142"/>
      <c r="C302" s="143"/>
      <c r="D302" s="143"/>
      <c r="E302" s="143"/>
      <c r="H302" s="84"/>
    </row>
    <row r="303" spans="1:8" s="107" customFormat="1" x14ac:dyDescent="0.2">
      <c r="A303"/>
      <c r="B303" s="142"/>
      <c r="C303" s="143"/>
      <c r="D303" s="143"/>
      <c r="E303" s="143"/>
      <c r="H303" s="84"/>
    </row>
    <row r="304" spans="1:8" s="107" customFormat="1" x14ac:dyDescent="0.2">
      <c r="A304"/>
      <c r="B304" s="142"/>
      <c r="C304" s="143"/>
      <c r="D304" s="143"/>
      <c r="E304" s="143"/>
      <c r="H304" s="84"/>
    </row>
    <row r="305" spans="1:8" s="107" customFormat="1" x14ac:dyDescent="0.2">
      <c r="A305"/>
      <c r="B305" s="142"/>
      <c r="C305" s="143"/>
      <c r="D305" s="143"/>
      <c r="E305" s="143"/>
      <c r="H305" s="84"/>
    </row>
    <row r="306" spans="1:8" s="107" customFormat="1" x14ac:dyDescent="0.2">
      <c r="A306"/>
      <c r="B306" s="142"/>
      <c r="C306" s="143"/>
      <c r="D306" s="143"/>
      <c r="E306" s="143"/>
      <c r="H306" s="84"/>
    </row>
    <row r="307" spans="1:8" s="107" customFormat="1" x14ac:dyDescent="0.2">
      <c r="A307"/>
      <c r="B307" s="142"/>
      <c r="C307" s="143"/>
      <c r="D307" s="143"/>
      <c r="E307" s="143"/>
      <c r="H307" s="84"/>
    </row>
    <row r="308" spans="1:8" s="107" customFormat="1" x14ac:dyDescent="0.2">
      <c r="A308"/>
      <c r="B308" s="142"/>
      <c r="C308" s="143"/>
      <c r="D308" s="143"/>
      <c r="E308" s="143"/>
      <c r="H308" s="84"/>
    </row>
    <row r="309" spans="1:8" s="107" customFormat="1" x14ac:dyDescent="0.2">
      <c r="A309"/>
      <c r="B309" s="142"/>
      <c r="C309" s="143"/>
      <c r="D309" s="143"/>
      <c r="E309" s="143"/>
      <c r="H309" s="84"/>
    </row>
    <row r="310" spans="1:8" s="107" customFormat="1" x14ac:dyDescent="0.2">
      <c r="A310"/>
      <c r="B310" s="142"/>
      <c r="C310" s="143"/>
      <c r="D310" s="143"/>
      <c r="E310" s="143"/>
      <c r="H310" s="84"/>
    </row>
    <row r="311" spans="1:8" s="107" customFormat="1" x14ac:dyDescent="0.2">
      <c r="A311"/>
      <c r="B311" s="142"/>
      <c r="C311" s="143"/>
      <c r="D311" s="143"/>
      <c r="E311" s="143"/>
      <c r="H311" s="84"/>
    </row>
    <row r="312" spans="1:8" s="107" customFormat="1" x14ac:dyDescent="0.2">
      <c r="A312"/>
      <c r="B312" s="142"/>
      <c r="C312" s="143"/>
      <c r="D312" s="143"/>
      <c r="E312" s="143"/>
      <c r="H312" s="84"/>
    </row>
    <row r="313" spans="1:8" s="107" customFormat="1" x14ac:dyDescent="0.2">
      <c r="A313"/>
      <c r="B313" s="142"/>
      <c r="C313" s="143"/>
      <c r="D313" s="143"/>
      <c r="E313" s="143"/>
      <c r="H313" s="84"/>
    </row>
    <row r="314" spans="1:8" s="107" customFormat="1" x14ac:dyDescent="0.2">
      <c r="A314"/>
      <c r="B314" s="142"/>
      <c r="C314" s="143"/>
      <c r="D314" s="143"/>
      <c r="E314" s="143"/>
      <c r="H314" s="84"/>
    </row>
    <row r="315" spans="1:8" s="107" customFormat="1" x14ac:dyDescent="0.2">
      <c r="A315"/>
      <c r="B315" s="142"/>
      <c r="C315" s="143"/>
      <c r="D315" s="143"/>
      <c r="E315" s="143"/>
      <c r="H315" s="84"/>
    </row>
    <row r="316" spans="1:8" s="107" customFormat="1" x14ac:dyDescent="0.2">
      <c r="A316"/>
      <c r="B316" s="142"/>
      <c r="C316" s="143"/>
      <c r="D316" s="143"/>
      <c r="E316" s="143"/>
      <c r="H316" s="84"/>
    </row>
    <row r="317" spans="1:8" s="107" customFormat="1" x14ac:dyDescent="0.2">
      <c r="A317"/>
      <c r="B317" s="142"/>
      <c r="C317" s="143"/>
      <c r="D317" s="143"/>
      <c r="E317" s="143"/>
      <c r="H317" s="84"/>
    </row>
    <row r="318" spans="1:8" s="107" customFormat="1" x14ac:dyDescent="0.2">
      <c r="A318"/>
      <c r="B318" s="142"/>
      <c r="C318" s="143"/>
      <c r="D318" s="143"/>
      <c r="E318" s="143"/>
      <c r="H318" s="84"/>
    </row>
    <row r="319" spans="1:8" s="107" customFormat="1" x14ac:dyDescent="0.2">
      <c r="A319"/>
      <c r="B319" s="142"/>
      <c r="C319" s="143"/>
      <c r="D319" s="143"/>
      <c r="E319" s="143"/>
      <c r="H319" s="84"/>
    </row>
    <row r="320" spans="1:8" s="107" customFormat="1" x14ac:dyDescent="0.2">
      <c r="A320"/>
      <c r="B320" s="142"/>
      <c r="C320" s="143"/>
      <c r="D320" s="143"/>
      <c r="E320" s="143"/>
      <c r="H320" s="84"/>
    </row>
    <row r="321" spans="1:8" s="107" customFormat="1" x14ac:dyDescent="0.2">
      <c r="A321"/>
      <c r="B321" s="142"/>
      <c r="C321" s="143"/>
      <c r="D321" s="143"/>
      <c r="E321" s="143"/>
      <c r="H321" s="84"/>
    </row>
    <row r="322" spans="1:8" s="107" customFormat="1" x14ac:dyDescent="0.2">
      <c r="A322"/>
      <c r="B322" s="142"/>
      <c r="C322" s="143"/>
      <c r="D322" s="143"/>
      <c r="E322" s="143"/>
      <c r="H322" s="84"/>
    </row>
    <row r="323" spans="1:8" s="107" customFormat="1" x14ac:dyDescent="0.2">
      <c r="A323"/>
      <c r="B323" s="142"/>
      <c r="C323" s="143"/>
      <c r="D323" s="143"/>
      <c r="E323" s="143"/>
      <c r="H323" s="84"/>
    </row>
    <row r="324" spans="1:8" s="107" customFormat="1" x14ac:dyDescent="0.2">
      <c r="A324"/>
      <c r="B324" s="142"/>
      <c r="C324" s="143"/>
      <c r="D324" s="143"/>
      <c r="E324" s="143"/>
      <c r="H324" s="84"/>
    </row>
    <row r="325" spans="1:8" s="107" customFormat="1" x14ac:dyDescent="0.2">
      <c r="A325"/>
      <c r="B325" s="142"/>
      <c r="C325" s="143"/>
      <c r="D325" s="143"/>
      <c r="E325" s="143"/>
      <c r="H325" s="84"/>
    </row>
    <row r="326" spans="1:8" s="107" customFormat="1" x14ac:dyDescent="0.2">
      <c r="A326"/>
      <c r="B326" s="142"/>
      <c r="C326" s="143"/>
      <c r="D326" s="143"/>
      <c r="E326" s="143"/>
      <c r="H326" s="84"/>
    </row>
    <row r="327" spans="1:8" s="107" customFormat="1" x14ac:dyDescent="0.2">
      <c r="A327"/>
      <c r="B327" s="142"/>
      <c r="C327" s="143"/>
      <c r="D327" s="143"/>
      <c r="E327" s="143"/>
      <c r="H327" s="84"/>
    </row>
    <row r="328" spans="1:8" s="107" customFormat="1" x14ac:dyDescent="0.2">
      <c r="A328"/>
      <c r="B328" s="142"/>
      <c r="C328" s="143"/>
      <c r="D328" s="143"/>
      <c r="E328" s="143"/>
      <c r="H328" s="84"/>
    </row>
    <row r="329" spans="1:8" s="107" customFormat="1" x14ac:dyDescent="0.2">
      <c r="A329"/>
      <c r="B329" s="142"/>
      <c r="C329" s="143"/>
      <c r="D329" s="143"/>
      <c r="E329" s="143"/>
      <c r="H329" s="84"/>
    </row>
    <row r="330" spans="1:8" s="107" customFormat="1" x14ac:dyDescent="0.2">
      <c r="A330"/>
      <c r="B330" s="142"/>
      <c r="C330" s="143"/>
      <c r="D330" s="143"/>
      <c r="E330" s="143"/>
      <c r="H330" s="84"/>
    </row>
    <row r="331" spans="1:8" s="107" customFormat="1" x14ac:dyDescent="0.2">
      <c r="A331"/>
      <c r="B331" s="142"/>
      <c r="C331" s="143"/>
      <c r="D331" s="143"/>
      <c r="E331" s="143"/>
      <c r="H331" s="84"/>
    </row>
    <row r="332" spans="1:8" s="107" customFormat="1" x14ac:dyDescent="0.2">
      <c r="A332"/>
      <c r="B332" s="142"/>
      <c r="C332" s="143"/>
      <c r="D332" s="143"/>
      <c r="E332" s="143"/>
      <c r="H332" s="84"/>
    </row>
    <row r="333" spans="1:8" s="107" customFormat="1" x14ac:dyDescent="0.2">
      <c r="A333"/>
      <c r="B333" s="142"/>
      <c r="C333" s="143"/>
      <c r="D333" s="143"/>
      <c r="E333" s="143"/>
      <c r="H333" s="84"/>
    </row>
    <row r="334" spans="1:8" s="107" customFormat="1" x14ac:dyDescent="0.2">
      <c r="A334"/>
      <c r="B334" s="142"/>
      <c r="C334" s="143"/>
      <c r="D334" s="143"/>
      <c r="E334" s="143"/>
      <c r="H334" s="84"/>
    </row>
    <row r="335" spans="1:8" s="107" customFormat="1" x14ac:dyDescent="0.2">
      <c r="A335"/>
      <c r="B335" s="142"/>
      <c r="C335" s="143"/>
      <c r="D335" s="143"/>
      <c r="E335" s="143"/>
      <c r="H335" s="84"/>
    </row>
    <row r="336" spans="1:8" s="107" customFormat="1" x14ac:dyDescent="0.2">
      <c r="A336"/>
      <c r="B336" s="142"/>
      <c r="C336" s="143"/>
      <c r="D336" s="143"/>
      <c r="E336" s="143"/>
      <c r="H336" s="84"/>
    </row>
    <row r="337" spans="1:8" s="107" customFormat="1" x14ac:dyDescent="0.2">
      <c r="A337"/>
      <c r="B337" s="142"/>
      <c r="C337" s="143"/>
      <c r="D337" s="143"/>
      <c r="E337" s="143"/>
      <c r="H337" s="84"/>
    </row>
    <row r="338" spans="1:8" s="107" customFormat="1" x14ac:dyDescent="0.2">
      <c r="A338"/>
      <c r="B338" s="142"/>
      <c r="C338" s="143"/>
      <c r="D338" s="143"/>
      <c r="E338" s="143"/>
      <c r="H338" s="84"/>
    </row>
    <row r="339" spans="1:8" s="107" customFormat="1" x14ac:dyDescent="0.2">
      <c r="A339"/>
      <c r="B339" s="142"/>
      <c r="C339" s="143"/>
      <c r="D339" s="143"/>
      <c r="E339" s="143"/>
      <c r="H339" s="84"/>
    </row>
    <row r="340" spans="1:8" s="107" customFormat="1" x14ac:dyDescent="0.2">
      <c r="A340"/>
      <c r="B340" s="142"/>
      <c r="C340" s="143"/>
      <c r="D340" s="143"/>
      <c r="E340" s="143"/>
      <c r="H340" s="84"/>
    </row>
    <row r="341" spans="1:8" s="107" customFormat="1" x14ac:dyDescent="0.2">
      <c r="A341"/>
      <c r="B341" s="142"/>
      <c r="C341" s="143"/>
      <c r="D341" s="143"/>
      <c r="E341" s="143"/>
      <c r="H341" s="84"/>
    </row>
    <row r="342" spans="1:8" s="107" customFormat="1" x14ac:dyDescent="0.2">
      <c r="A342"/>
      <c r="B342" s="142"/>
      <c r="C342" s="143"/>
      <c r="D342" s="143"/>
      <c r="E342" s="143"/>
      <c r="H342" s="84"/>
    </row>
    <row r="343" spans="1:8" s="107" customFormat="1" x14ac:dyDescent="0.2">
      <c r="A343"/>
      <c r="B343" s="142"/>
      <c r="C343" s="143"/>
      <c r="D343" s="143"/>
      <c r="E343" s="143"/>
      <c r="H343" s="84"/>
    </row>
    <row r="344" spans="1:8" s="107" customFormat="1" x14ac:dyDescent="0.2">
      <c r="A344"/>
      <c r="B344" s="142"/>
      <c r="C344" s="143"/>
      <c r="D344" s="143"/>
      <c r="E344" s="143"/>
      <c r="H344" s="84"/>
    </row>
    <row r="345" spans="1:8" s="107" customFormat="1" x14ac:dyDescent="0.2">
      <c r="A345"/>
      <c r="B345" s="142"/>
      <c r="C345" s="143"/>
      <c r="D345" s="143"/>
      <c r="E345" s="143"/>
      <c r="H345" s="84"/>
    </row>
    <row r="346" spans="1:8" s="107" customFormat="1" x14ac:dyDescent="0.2">
      <c r="A346"/>
      <c r="B346" s="142"/>
      <c r="C346" s="143"/>
      <c r="D346" s="143"/>
      <c r="E346" s="143"/>
      <c r="H346" s="84"/>
    </row>
    <row r="347" spans="1:8" s="107" customFormat="1" x14ac:dyDescent="0.2">
      <c r="A347"/>
      <c r="B347" s="142"/>
      <c r="C347" s="143"/>
      <c r="D347" s="143"/>
      <c r="E347" s="143"/>
      <c r="H347" s="84"/>
    </row>
    <row r="348" spans="1:8" s="107" customFormat="1" x14ac:dyDescent="0.2">
      <c r="A348"/>
      <c r="B348" s="142"/>
      <c r="C348" s="143"/>
      <c r="D348" s="143"/>
      <c r="E348" s="143"/>
      <c r="H348" s="84"/>
    </row>
    <row r="349" spans="1:8" s="107" customFormat="1" x14ac:dyDescent="0.2">
      <c r="A349"/>
      <c r="B349" s="142"/>
      <c r="C349" s="143"/>
      <c r="D349" s="143"/>
      <c r="E349" s="143"/>
      <c r="H349" s="84"/>
    </row>
    <row r="350" spans="1:8" s="107" customFormat="1" x14ac:dyDescent="0.2">
      <c r="A350"/>
      <c r="B350" s="142"/>
      <c r="C350" s="143"/>
      <c r="D350" s="143"/>
      <c r="E350" s="143"/>
      <c r="H350" s="84"/>
    </row>
    <row r="351" spans="1:8" s="107" customFormat="1" x14ac:dyDescent="0.2">
      <c r="A351"/>
      <c r="B351" s="142"/>
      <c r="C351" s="143"/>
      <c r="D351" s="143"/>
      <c r="E351" s="143"/>
      <c r="H351" s="84"/>
    </row>
    <row r="352" spans="1:8" s="107" customFormat="1" x14ac:dyDescent="0.2">
      <c r="A352"/>
      <c r="B352" s="142"/>
      <c r="C352" s="143"/>
      <c r="D352" s="143"/>
      <c r="E352" s="143"/>
      <c r="H352" s="84"/>
    </row>
    <row r="353" spans="1:8" s="107" customFormat="1" x14ac:dyDescent="0.2">
      <c r="A353"/>
      <c r="B353" s="142"/>
      <c r="C353" s="143"/>
      <c r="D353" s="143"/>
      <c r="E353" s="143"/>
      <c r="H353" s="84"/>
    </row>
    <row r="354" spans="1:8" s="107" customFormat="1" x14ac:dyDescent="0.2">
      <c r="A354"/>
      <c r="B354" s="142"/>
      <c r="C354" s="143"/>
      <c r="D354" s="143"/>
      <c r="E354" s="143"/>
      <c r="H354" s="84"/>
    </row>
    <row r="355" spans="1:8" s="107" customFormat="1" x14ac:dyDescent="0.2">
      <c r="A355"/>
      <c r="B355" s="142"/>
      <c r="C355" s="143"/>
      <c r="D355" s="143"/>
      <c r="E355" s="143"/>
      <c r="H355" s="84"/>
    </row>
    <row r="356" spans="1:8" s="107" customFormat="1" x14ac:dyDescent="0.2">
      <c r="A356"/>
      <c r="B356" s="142"/>
      <c r="C356" s="143"/>
      <c r="D356" s="143"/>
      <c r="E356" s="143"/>
      <c r="H356" s="84"/>
    </row>
    <row r="357" spans="1:8" s="107" customFormat="1" x14ac:dyDescent="0.2">
      <c r="A357"/>
      <c r="B357" s="142"/>
      <c r="C357" s="143"/>
      <c r="D357" s="143"/>
      <c r="E357" s="143"/>
      <c r="H357" s="84"/>
    </row>
    <row r="358" spans="1:8" s="107" customFormat="1" x14ac:dyDescent="0.2">
      <c r="A358"/>
      <c r="B358" s="142"/>
      <c r="C358" s="143"/>
      <c r="D358" s="143"/>
      <c r="E358" s="143"/>
      <c r="H358" s="84"/>
    </row>
    <row r="359" spans="1:8" s="107" customFormat="1" x14ac:dyDescent="0.2">
      <c r="A359"/>
      <c r="B359" s="142"/>
      <c r="C359" s="143"/>
      <c r="D359" s="143"/>
      <c r="E359" s="143"/>
      <c r="H359" s="84"/>
    </row>
    <row r="360" spans="1:8" s="107" customFormat="1" x14ac:dyDescent="0.2">
      <c r="A360"/>
      <c r="B360" s="142"/>
      <c r="C360" s="143"/>
      <c r="D360" s="143"/>
      <c r="E360" s="143"/>
      <c r="H360" s="84"/>
    </row>
    <row r="361" spans="1:8" s="107" customFormat="1" x14ac:dyDescent="0.2">
      <c r="A361"/>
      <c r="B361" s="142"/>
      <c r="C361" s="143"/>
      <c r="D361" s="143"/>
      <c r="E361" s="143"/>
      <c r="H361" s="84"/>
    </row>
    <row r="362" spans="1:8" s="107" customFormat="1" x14ac:dyDescent="0.2">
      <c r="A362"/>
      <c r="B362" s="142"/>
      <c r="C362" s="143"/>
      <c r="D362" s="143"/>
      <c r="E362" s="143"/>
      <c r="H362" s="84"/>
    </row>
    <row r="363" spans="1:8" s="107" customFormat="1" x14ac:dyDescent="0.2">
      <c r="A363"/>
      <c r="B363" s="142"/>
      <c r="C363" s="143"/>
      <c r="D363" s="143"/>
      <c r="E363" s="143"/>
      <c r="H363" s="84"/>
    </row>
    <row r="364" spans="1:8" s="107" customFormat="1" x14ac:dyDescent="0.2">
      <c r="A364"/>
      <c r="B364" s="142"/>
      <c r="C364" s="143"/>
      <c r="D364" s="143"/>
      <c r="E364" s="143"/>
      <c r="H364" s="84"/>
    </row>
    <row r="365" spans="1:8" s="107" customFormat="1" x14ac:dyDescent="0.2">
      <c r="A365"/>
      <c r="B365" s="142"/>
      <c r="C365" s="143"/>
      <c r="D365" s="143"/>
      <c r="E365" s="143"/>
      <c r="H365" s="84"/>
    </row>
    <row r="366" spans="1:8" s="107" customFormat="1" x14ac:dyDescent="0.2">
      <c r="A366"/>
      <c r="B366" s="142"/>
      <c r="C366" s="143"/>
      <c r="D366" s="143"/>
      <c r="E366" s="143"/>
      <c r="H366" s="84"/>
    </row>
    <row r="367" spans="1:8" s="107" customFormat="1" x14ac:dyDescent="0.2">
      <c r="A367"/>
      <c r="B367" s="142"/>
      <c r="C367" s="143"/>
      <c r="D367" s="143"/>
      <c r="E367" s="143"/>
      <c r="H367" s="84"/>
    </row>
    <row r="368" spans="1:8" s="107" customFormat="1" x14ac:dyDescent="0.2">
      <c r="A368"/>
      <c r="B368" s="142"/>
      <c r="C368" s="143"/>
      <c r="D368" s="143"/>
      <c r="E368" s="143"/>
      <c r="H368" s="84"/>
    </row>
    <row r="369" spans="1:8" s="107" customFormat="1" x14ac:dyDescent="0.2">
      <c r="A369"/>
      <c r="B369" s="142"/>
      <c r="C369" s="143"/>
      <c r="D369" s="143"/>
      <c r="E369" s="143"/>
      <c r="H369" s="84"/>
    </row>
    <row r="370" spans="1:8" s="107" customFormat="1" x14ac:dyDescent="0.2">
      <c r="A370"/>
      <c r="B370" s="142"/>
      <c r="C370" s="143"/>
      <c r="D370" s="143"/>
      <c r="E370" s="143"/>
      <c r="H370" s="84"/>
    </row>
    <row r="371" spans="1:8" s="107" customFormat="1" x14ac:dyDescent="0.2">
      <c r="A371"/>
      <c r="B371" s="142"/>
      <c r="C371" s="143"/>
      <c r="D371" s="143"/>
      <c r="E371" s="143"/>
      <c r="H371" s="84"/>
    </row>
    <row r="372" spans="1:8" s="107" customFormat="1" x14ac:dyDescent="0.2">
      <c r="A372"/>
      <c r="B372" s="142"/>
      <c r="C372" s="143"/>
      <c r="D372" s="143"/>
      <c r="E372" s="143"/>
      <c r="H372" s="84"/>
    </row>
    <row r="373" spans="1:8" s="107" customFormat="1" x14ac:dyDescent="0.2">
      <c r="A373"/>
      <c r="B373" s="142"/>
      <c r="C373" s="143"/>
      <c r="D373" s="143"/>
      <c r="E373" s="143"/>
      <c r="H373" s="84"/>
    </row>
    <row r="374" spans="1:8" s="107" customFormat="1" x14ac:dyDescent="0.2">
      <c r="A374"/>
      <c r="B374" s="142"/>
      <c r="C374" s="143"/>
      <c r="D374" s="143"/>
      <c r="E374" s="143"/>
      <c r="H374" s="84"/>
    </row>
    <row r="375" spans="1:8" s="107" customFormat="1" x14ac:dyDescent="0.2">
      <c r="A375"/>
      <c r="B375" s="142"/>
      <c r="C375" s="143"/>
      <c r="D375" s="143"/>
      <c r="E375" s="143"/>
      <c r="H375" s="84"/>
    </row>
    <row r="376" spans="1:8" s="107" customFormat="1" x14ac:dyDescent="0.2">
      <c r="A376"/>
      <c r="B376" s="142"/>
      <c r="C376" s="143"/>
      <c r="D376" s="143"/>
      <c r="E376" s="143"/>
      <c r="H376" s="84"/>
    </row>
    <row r="377" spans="1:8" s="107" customFormat="1" x14ac:dyDescent="0.2">
      <c r="A377"/>
      <c r="B377" s="142"/>
      <c r="C377" s="143"/>
      <c r="D377" s="143"/>
      <c r="E377" s="143"/>
      <c r="H377" s="84"/>
    </row>
    <row r="378" spans="1:8" s="107" customFormat="1" x14ac:dyDescent="0.2">
      <c r="A378"/>
      <c r="B378" s="142"/>
      <c r="C378" s="143"/>
      <c r="D378" s="143"/>
      <c r="E378" s="143"/>
      <c r="H378" s="84"/>
    </row>
    <row r="379" spans="1:8" s="107" customFormat="1" x14ac:dyDescent="0.2">
      <c r="A379"/>
      <c r="B379" s="142"/>
      <c r="C379" s="143"/>
      <c r="D379" s="143"/>
      <c r="E379" s="143"/>
      <c r="H379" s="84"/>
    </row>
    <row r="380" spans="1:8" s="107" customFormat="1" x14ac:dyDescent="0.2">
      <c r="A380"/>
      <c r="B380" s="142"/>
      <c r="C380" s="143"/>
      <c r="D380" s="143"/>
      <c r="E380" s="143"/>
      <c r="H380" s="84"/>
    </row>
    <row r="381" spans="1:8" s="107" customFormat="1" x14ac:dyDescent="0.2">
      <c r="A381"/>
      <c r="B381" s="142"/>
      <c r="C381" s="143"/>
      <c r="D381" s="143"/>
      <c r="E381" s="143"/>
      <c r="H381" s="84"/>
    </row>
    <row r="382" spans="1:8" s="107" customFormat="1" x14ac:dyDescent="0.2">
      <c r="A382"/>
      <c r="B382" s="142"/>
      <c r="C382" s="143"/>
      <c r="D382" s="143"/>
      <c r="E382" s="143"/>
      <c r="H382" s="84"/>
    </row>
    <row r="383" spans="1:8" s="107" customFormat="1" x14ac:dyDescent="0.2">
      <c r="A383"/>
      <c r="B383" s="142"/>
      <c r="C383" s="143"/>
      <c r="D383" s="143"/>
      <c r="E383" s="143"/>
      <c r="H383" s="84"/>
    </row>
    <row r="384" spans="1:8" s="107" customFormat="1" x14ac:dyDescent="0.2">
      <c r="A384"/>
      <c r="B384" s="142"/>
      <c r="C384" s="143"/>
      <c r="D384" s="143"/>
      <c r="E384" s="143"/>
      <c r="H384" s="84"/>
    </row>
    <row r="385" spans="1:8" s="107" customFormat="1" x14ac:dyDescent="0.2">
      <c r="A385"/>
      <c r="B385" s="142"/>
      <c r="C385" s="143"/>
      <c r="D385" s="143"/>
      <c r="E385" s="143"/>
      <c r="H385" s="84"/>
    </row>
  </sheetData>
  <mergeCells count="2">
    <mergeCell ref="A3:E3"/>
    <mergeCell ref="A4:E4"/>
  </mergeCells>
  <printOptions horizontalCentered="1"/>
  <pageMargins left="0.19685039370078741" right="0" top="0.51181102362204722" bottom="0.51181102362204722" header="0.23622047244094491" footer="0.15748031496062992"/>
  <pageSetup paperSize="9" scale="90" firstPageNumber="0" orientation="portrait" r:id="rId1"/>
  <headerFooter alignWithMargins="0">
    <oddFooter>&amp;C7. melléklet &amp;P. oldal</oddFooter>
  </headerFooter>
  <rowBreaks count="1" manualBreakCount="1">
    <brk id="154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5 m_Hivatal</vt:lpstr>
      <vt:lpstr>6 m_Önk</vt:lpstr>
      <vt:lpstr>7_ Önk_beruh </vt:lpstr>
      <vt:lpstr>'7_ Önk_beruh '!Excel_BuiltIn_Print_Area_109_1</vt:lpstr>
      <vt:lpstr>'7_ Önk_beruh '!Nyomtatási_cím</vt:lpstr>
      <vt:lpstr>'7_ Önk_beruh '!Nyomtatási_terület</vt:lpstr>
    </vt:vector>
  </TitlesOfParts>
  <Company>Budapest II. kerületi Polgármesteri Hivatal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Balog Lászlóné Zsuzsa</dc:creator>
  <cp:lastModifiedBy>Balog Lászlóné Zsuzsa</cp:lastModifiedBy>
  <cp:lastPrinted>2019-05-27T11:18:27Z</cp:lastPrinted>
  <dcterms:created xsi:type="dcterms:W3CDTF">2018-05-30T13:02:51Z</dcterms:created>
  <dcterms:modified xsi:type="dcterms:W3CDTF">2019-05-27T11:18:37Z</dcterms:modified>
</cp:coreProperties>
</file>